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Alexy\Break even analysis templete\Break even analysis templete\"/>
    </mc:Choice>
  </mc:AlternateContent>
  <bookViews>
    <workbookView showHorizontalScroll="0" showSheetTabs="0" xWindow="0" yWindow="0" windowWidth="20490" windowHeight="7755"/>
  </bookViews>
  <sheets>
    <sheet name="Input" sheetId="1" r:id="rId1"/>
    <sheet name="Output" sheetId="2" r:id="rId2"/>
  </sheets>
  <definedNames>
    <definedName name="FixedCosts">OFFSET(Input!$K$30,0,0,COUNTA(Input!$K:$K)-2,1)</definedName>
    <definedName name="GrossProfit">OFFSET(Input!$J$30,0,0,COUNTA(Input!$J:$J)-2,-1)</definedName>
    <definedName name="_xlnm.Print_Area" localSheetId="0">Input!$B$4:$P$4</definedName>
    <definedName name="_xlnm.Print_Area" localSheetId="1">Output!$B$2:$J$2</definedName>
    <definedName name="Sales">OFFSET(Input!$I$30,0,0,COUNTA(Input!$I:$I)-2,1)</definedName>
  </definedNames>
  <calcPr calcId="152511"/>
</workbook>
</file>

<file path=xl/calcChain.xml><?xml version="1.0" encoding="utf-8"?>
<calcChain xmlns="http://schemas.openxmlformats.org/spreadsheetml/2006/main">
  <c r="E12" i="2" l="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M25" i="1"/>
  <c r="J30" i="1" s="1"/>
  <c r="E74" i="1"/>
  <c r="G74" i="1" l="1"/>
  <c r="G76" i="1" s="1"/>
  <c r="E13" i="2" l="1"/>
  <c r="E14" i="2"/>
  <c r="G78" i="1"/>
  <c r="I31" i="1" s="1"/>
  <c r="I32" i="1" s="1"/>
  <c r="I33" i="1" s="1"/>
  <c r="I34" i="1" s="1"/>
  <c r="I35" i="1" s="1"/>
  <c r="I36" i="1" s="1"/>
  <c r="I37" i="1" s="1"/>
  <c r="I38" i="1" s="1"/>
  <c r="I39" i="1" s="1"/>
  <c r="I40" i="1" s="1"/>
  <c r="I41" i="1" s="1"/>
  <c r="I42" i="1" s="1"/>
  <c r="I43" i="1" s="1"/>
  <c r="I44" i="1" s="1"/>
  <c r="I45" i="1" s="1"/>
  <c r="I46" i="1" s="1"/>
  <c r="I47" i="1" s="1"/>
  <c r="I48" i="1" s="1"/>
  <c r="I49" i="1" s="1"/>
  <c r="I50" i="1" s="1"/>
  <c r="I51" i="1" s="1"/>
  <c r="I52" i="1" s="1"/>
  <c r="I53" i="1" s="1"/>
  <c r="I54" i="1" s="1"/>
  <c r="I55" i="1" s="1"/>
  <c r="I56" i="1" s="1"/>
  <c r="I57" i="1" s="1"/>
  <c r="I58" i="1" s="1"/>
  <c r="I59" i="1" s="1"/>
  <c r="I60" i="1" s="1"/>
  <c r="I61" i="1" s="1"/>
  <c r="I62" i="1" s="1"/>
  <c r="I63" i="1" s="1"/>
  <c r="I64" i="1" s="1"/>
  <c r="I65" i="1" s="1"/>
  <c r="I66" i="1" s="1"/>
  <c r="I67" i="1" s="1"/>
  <c r="I68" i="1" s="1"/>
  <c r="I69" i="1" s="1"/>
  <c r="I70" i="1" s="1"/>
  <c r="I71" i="1" s="1"/>
  <c r="I72" i="1" s="1"/>
  <c r="I73" i="1" s="1"/>
  <c r="I74" i="1" s="1"/>
  <c r="I75" i="1" s="1"/>
  <c r="I76" i="1" s="1"/>
  <c r="I77" i="1" s="1"/>
  <c r="I78" i="1" s="1"/>
  <c r="I79" i="1" s="1"/>
  <c r="K76" i="1"/>
  <c r="K72" i="1"/>
  <c r="K68" i="1"/>
  <c r="K64" i="1"/>
  <c r="K60" i="1"/>
  <c r="K56" i="1"/>
  <c r="K52" i="1"/>
  <c r="K48" i="1"/>
  <c r="K44" i="1"/>
  <c r="K40" i="1"/>
  <c r="K36" i="1"/>
  <c r="K32" i="1"/>
  <c r="K77" i="1"/>
  <c r="K73" i="1"/>
  <c r="K69" i="1"/>
  <c r="K65" i="1"/>
  <c r="K61" i="1"/>
  <c r="K57" i="1"/>
  <c r="K53" i="1"/>
  <c r="K49" i="1"/>
  <c r="K45" i="1"/>
  <c r="K41" i="1"/>
  <c r="K37" i="1"/>
  <c r="K33" i="1"/>
  <c r="K78" i="1"/>
  <c r="K74" i="1"/>
  <c r="K70" i="1"/>
  <c r="K66" i="1"/>
  <c r="K62" i="1"/>
  <c r="K58" i="1"/>
  <c r="K54" i="1"/>
  <c r="K50" i="1"/>
  <c r="K46" i="1"/>
  <c r="K42" i="1"/>
  <c r="K38" i="1"/>
  <c r="K34" i="1"/>
  <c r="K30" i="1"/>
  <c r="K79" i="1"/>
  <c r="K75" i="1"/>
  <c r="K71" i="1"/>
  <c r="K67" i="1"/>
  <c r="K63" i="1"/>
  <c r="K59" i="1"/>
  <c r="K55" i="1"/>
  <c r="K51" i="1"/>
  <c r="K47" i="1"/>
  <c r="K43" i="1"/>
  <c r="K39" i="1"/>
  <c r="K35" i="1"/>
  <c r="K31" i="1"/>
  <c r="J31" i="1" l="1"/>
  <c r="J32" i="1" l="1"/>
  <c r="J33" i="1" l="1"/>
  <c r="J34" i="1" l="1"/>
  <c r="J35" i="1" l="1"/>
  <c r="J36" i="1" l="1"/>
  <c r="J37" i="1" l="1"/>
  <c r="J38" i="1" l="1"/>
  <c r="J39" i="1" l="1"/>
  <c r="J40" i="1" l="1"/>
  <c r="J41" i="1" l="1"/>
  <c r="J42" i="1" l="1"/>
  <c r="J43" i="1" l="1"/>
  <c r="J44" i="1" l="1"/>
  <c r="J45" i="1" l="1"/>
  <c r="J46" i="1" l="1"/>
  <c r="J47" i="1" l="1"/>
  <c r="J48" i="1" l="1"/>
  <c r="J49" i="1" l="1"/>
  <c r="J50" i="1" l="1"/>
  <c r="J51" i="1" l="1"/>
  <c r="J52" i="1" l="1"/>
  <c r="J53" i="1" l="1"/>
  <c r="J54" i="1" l="1"/>
  <c r="J55" i="1" l="1"/>
  <c r="J56" i="1" l="1"/>
  <c r="J57" i="1" l="1"/>
  <c r="J58" i="1" l="1"/>
  <c r="J59" i="1" l="1"/>
  <c r="J60" i="1" l="1"/>
  <c r="J61" i="1" l="1"/>
  <c r="J62" i="1" l="1"/>
  <c r="J63" i="1" l="1"/>
  <c r="J64" i="1" l="1"/>
  <c r="J65" i="1" l="1"/>
  <c r="J66" i="1" l="1"/>
  <c r="J67" i="1" l="1"/>
  <c r="J68" i="1" l="1"/>
  <c r="J69" i="1" l="1"/>
  <c r="J70" i="1" l="1"/>
  <c r="J71" i="1" l="1"/>
  <c r="J72" i="1" l="1"/>
  <c r="J73" i="1" l="1"/>
  <c r="J74" i="1" l="1"/>
  <c r="J75" i="1" l="1"/>
  <c r="J76" i="1" l="1"/>
  <c r="J77" i="1" l="1"/>
  <c r="J79" i="1" l="1"/>
  <c r="J78" i="1"/>
</calcChain>
</file>

<file path=xl/sharedStrings.xml><?xml version="1.0" encoding="utf-8"?>
<sst xmlns="http://schemas.openxmlformats.org/spreadsheetml/2006/main" count="61" uniqueCount="61">
  <si>
    <t>LEGAL DISCLAIMER AND COPYRIGHT INFORMATION</t>
  </si>
  <si>
    <t>INSTRUCTIONS</t>
  </si>
  <si>
    <t>DATA INPUT AREA</t>
  </si>
  <si>
    <t>www.smallbusinessplanresources.com</t>
  </si>
  <si>
    <t>INSTRUCTIONS FOR COPYING AND PASTING THIS TEMPLATE</t>
  </si>
  <si>
    <t xml:space="preserve">The information presented in this template has been developed and copyrighted by Trident Consultants Inc.  By selecting "Yes" from the drop down box you agree that you will only use this template once (one time only) to put together a business plan for your business and will under no circumstances use this template to mass produce, reproduce, distribute, publish or circulate the template or any portion of the contents of this template in any form whatsoever.  This template is protected by copyright law and international treaties.  Violation of this agreement will constitute an infringement of copyright law and you will be prosecuted to the fullest extent under the law.  </t>
  </si>
  <si>
    <t>Please indicate your agreement and acceptance of these conditions by selecting "Yes" as your choice from the drop down box here -----------&gt;&gt;</t>
  </si>
  <si>
    <t>Range1</t>
  </si>
  <si>
    <t>Range2</t>
  </si>
  <si>
    <t>Description of Operating Expenses</t>
  </si>
  <si>
    <t>% of Operating 
that are Fixed</t>
  </si>
  <si>
    <t>Total Operating
Expenses</t>
  </si>
  <si>
    <t>Adjusted Operating
Expenses</t>
  </si>
  <si>
    <t>TOTAL</t>
  </si>
  <si>
    <t>Gross
Profit</t>
  </si>
  <si>
    <t>Fixed
Costs</t>
  </si>
  <si>
    <t>Enter Name of Your Company</t>
  </si>
  <si>
    <t>Sales Price per Unit for Product / Service</t>
  </si>
  <si>
    <t>Gross Margin (in %)</t>
  </si>
  <si>
    <t>Sales</t>
  </si>
  <si>
    <t>Break Even Point of Sales (in Units of Products or Service Sold)</t>
  </si>
  <si>
    <t>First Unit of Goods or Service Sold in Chart</t>
  </si>
  <si>
    <t>Last Unit of Goods or Service Sold in Chart (3 times the break even)</t>
  </si>
  <si>
    <t>This template allows you to compute the break even point for your business.  The break even point is of course that level of sales in units of your products or services that allows you to cover all the operating expenses that are fixed and that a business must meet in order to survive.  Thus the first step for you to do is to enter in the name of your company and the sale price per unit of product or services sold in the first year of operations.</t>
  </si>
  <si>
    <t>NOTES</t>
  </si>
  <si>
    <t>BREAK EVEN ANALYSIS</t>
  </si>
  <si>
    <t>OPERATING EXPENSE INPUT TABLE</t>
  </si>
  <si>
    <t>Areas where you have to input data are highlighted in yellow.  Once you select "Yes" from the drop down box above indicating your agreement to our terms and conditions, you can start by filling in the data as indicated below in the yellow areas that require input.  Once done please hit the save icon to save your work.  The table and chart in the output tab will automatically update and reflect the information that you input.  You can cut and paste the final image by going to the Output tab by clicking on the 'Output' button on this page.  Good luck and don't forget to tell your friends about us!</t>
  </si>
  <si>
    <t>In order to use the output of this template you will need to copy and paste the table and chart below into your word document.  When you paste the output into Microsoft word we recommend that you click on the image to bring up the Format &gt; Picture box and select the Layout tab.  Once there you should select the "Tight" option for wrapping style around this image.  You can choose "Left", "Center" or "Right" to adjust your Horizontal alignment.   You can paste the image in HTML format or as a Bitmap image.  Please don't forget your agreement and acceptance of our copyright agreement and if you like this free template make sure you tell your friends about our website in chats and forums online.  We need your help to get the word out to the small business community.  Good luck with your business plan!</t>
  </si>
  <si>
    <t>TEMPLATE FOR BREAK EVEN ANALYSIS</t>
  </si>
  <si>
    <t>Accounting &amp; Legal Fees</t>
  </si>
  <si>
    <t>Advertising</t>
  </si>
  <si>
    <t>Auto Expenses</t>
  </si>
  <si>
    <t>Bad Debts</t>
  </si>
  <si>
    <t>Bank charges</t>
  </si>
  <si>
    <t>Charitable Donations</t>
  </si>
  <si>
    <t>Cleaning / Janitorial Services</t>
  </si>
  <si>
    <t>Credit card processing</t>
  </si>
  <si>
    <t xml:space="preserve">Depreciation </t>
  </si>
  <si>
    <t>Employer Taxes</t>
  </si>
  <si>
    <t>Entertainment</t>
  </si>
  <si>
    <t>Gifts</t>
  </si>
  <si>
    <t>Gross Wages</t>
  </si>
  <si>
    <t>Insurance</t>
  </si>
  <si>
    <t>Office Expenses</t>
  </si>
  <si>
    <t>Office Supplies</t>
  </si>
  <si>
    <t xml:space="preserve">Paper &amp; Printing Services </t>
  </si>
  <si>
    <t>Rent</t>
  </si>
  <si>
    <t>Security &amp; Computer maintenance</t>
  </si>
  <si>
    <t>Subscriptions, Licenses &amp; Fees</t>
  </si>
  <si>
    <t>Telephone</t>
  </si>
  <si>
    <t>Training</t>
  </si>
  <si>
    <t xml:space="preserve">Utilities </t>
  </si>
  <si>
    <t>Web Site Design &amp; Maintenance</t>
  </si>
  <si>
    <t>After entering in the basic information, you will need to enter each of the operating expenses ( from your P&amp;L), and enter what percent of each expense is fixed.  Thus Rent has to be and is considered to be a fixed expense.  Charitable Donations however are a discretionary expense.  We recommend that take some time to evaluate and enter in the each operating expense to arrive at a realistic Break Even point for your financial planning.</t>
  </si>
  <si>
    <t>Miscellaneous Expenses</t>
  </si>
  <si>
    <t>Our formulas will calculate the rest.    The Break Even Analysis table calculates the gross profit your business will earn for unit of products or services sold and from this we are able to see just how many units we have to sell to break even and survive.  For calculations and graphical representation we have charted the total sales volume to be three times the size of the break even so you can get a realistic visual of just how much you have to sell in order to survive and  cover your annual operating expenses</t>
  </si>
  <si>
    <t xml:space="preserve">                                                                             Please make sure you accurately put in the correct operating expenses and gross profit margins as this will most certainly affect the break even point for your business.  Remember that as your price per unit of sale of products or services goes up your break even point comes down.</t>
  </si>
  <si>
    <t>Gross Profit per Unit of Product / Service</t>
  </si>
  <si>
    <t>Your Business Name</t>
  </si>
  <si>
    <t>Yes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</si>
</sst>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0"/>
    <numFmt numFmtId="165" formatCode="#,##0.0"/>
    <numFmt numFmtId="166" formatCode="0.0"/>
    <numFmt numFmtId="167" formatCode="[$-409]mmmm\-yy;@"/>
    <numFmt numFmtId="168" formatCode="&quot;$&quot;#,##0.00"/>
  </numFmts>
  <fonts count="12" x14ac:knownFonts="1">
    <font>
      <sz val="10"/>
      <name val="Arial"/>
    </font>
    <font>
      <sz val="8"/>
      <name val="Arial"/>
      <family val="2"/>
    </font>
    <font>
      <b/>
      <sz val="10"/>
      <color indexed="9"/>
      <name val="Times New Roman"/>
      <family val="1"/>
    </font>
    <font>
      <sz val="10"/>
      <name val="Times New Roman"/>
      <family val="1"/>
    </font>
    <font>
      <b/>
      <sz val="10"/>
      <name val="Times New Roman"/>
      <family val="1"/>
    </font>
    <font>
      <sz val="10"/>
      <color indexed="9"/>
      <name val="Times New Roman"/>
      <family val="1"/>
    </font>
    <font>
      <u/>
      <sz val="10"/>
      <color indexed="12"/>
      <name val="Arial"/>
      <family val="2"/>
    </font>
    <font>
      <b/>
      <i/>
      <u/>
      <sz val="10"/>
      <color indexed="39"/>
      <name val="Times New Roman"/>
      <family val="1"/>
    </font>
    <font>
      <b/>
      <sz val="10"/>
      <color indexed="8"/>
      <name val="Times New Roman"/>
      <family val="1"/>
    </font>
    <font>
      <b/>
      <sz val="9"/>
      <name val="Times New Roman"/>
      <family val="1"/>
    </font>
    <font>
      <b/>
      <sz val="10"/>
      <color theme="0"/>
      <name val="Times New Roman"/>
      <family val="1"/>
    </font>
    <font>
      <b/>
      <sz val="10"/>
      <color theme="1"/>
      <name val="Times New Roman"/>
      <family val="1"/>
    </font>
  </fonts>
  <fills count="11">
    <fill>
      <patternFill patternType="none"/>
    </fill>
    <fill>
      <patternFill patternType="gray125"/>
    </fill>
    <fill>
      <patternFill patternType="solid">
        <fgColor indexed="8"/>
        <bgColor indexed="64"/>
      </patternFill>
    </fill>
    <fill>
      <patternFill patternType="solid">
        <fgColor indexed="63"/>
        <bgColor indexed="64"/>
      </patternFill>
    </fill>
    <fill>
      <patternFill patternType="solid">
        <fgColor indexed="9"/>
        <bgColor indexed="64"/>
      </patternFill>
    </fill>
    <fill>
      <patternFill patternType="solid">
        <fgColor indexed="32"/>
        <bgColor indexed="64"/>
      </patternFill>
    </fill>
    <fill>
      <patternFill patternType="solid">
        <fgColor indexed="26"/>
        <bgColor indexed="64"/>
      </patternFill>
    </fill>
    <fill>
      <patternFill patternType="solid">
        <fgColor theme="1"/>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14996795556505021"/>
        <bgColor indexed="64"/>
      </patternFill>
    </fill>
  </fills>
  <borders count="91">
    <border>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style="thin">
        <color indexed="55"/>
      </right>
      <top style="thin">
        <color indexed="8"/>
      </top>
      <bottom style="thin">
        <color indexed="55"/>
      </bottom>
      <diagonal/>
    </border>
    <border>
      <left style="thin">
        <color indexed="22"/>
      </left>
      <right style="thin">
        <color indexed="8"/>
      </right>
      <top style="thin">
        <color indexed="9"/>
      </top>
      <bottom style="thin">
        <color indexed="8"/>
      </bottom>
      <diagonal/>
    </border>
    <border>
      <left style="thin">
        <color indexed="55"/>
      </left>
      <right style="thin">
        <color indexed="8"/>
      </right>
      <top style="thin">
        <color indexed="8"/>
      </top>
      <bottom style="thin">
        <color indexed="55"/>
      </bottom>
      <diagonal/>
    </border>
    <border>
      <left style="thin">
        <color indexed="64"/>
      </left>
      <right/>
      <top/>
      <bottom/>
      <diagonal/>
    </border>
    <border>
      <left/>
      <right style="thin">
        <color indexed="64"/>
      </right>
      <top/>
      <bottom/>
      <diagonal/>
    </border>
    <border>
      <left/>
      <right style="thin">
        <color indexed="8"/>
      </right>
      <top style="thin">
        <color indexed="55"/>
      </top>
      <bottom style="thin">
        <color indexed="55"/>
      </bottom>
      <diagonal/>
    </border>
    <border>
      <left style="thin">
        <color indexed="8"/>
      </left>
      <right/>
      <top style="thin">
        <color indexed="55"/>
      </top>
      <bottom style="thin">
        <color indexed="55"/>
      </bottom>
      <diagonal/>
    </border>
    <border>
      <left/>
      <right/>
      <top style="thin">
        <color indexed="55"/>
      </top>
      <bottom style="thin">
        <color indexed="55"/>
      </bottom>
      <diagonal/>
    </border>
    <border>
      <left style="thin">
        <color indexed="55"/>
      </left>
      <right style="thin">
        <color indexed="55"/>
      </right>
      <top style="thin">
        <color indexed="55"/>
      </top>
      <bottom/>
      <diagonal/>
    </border>
    <border>
      <left style="thin">
        <color indexed="8"/>
      </left>
      <right style="thin">
        <color indexed="55"/>
      </right>
      <top style="thin">
        <color indexed="55"/>
      </top>
      <bottom/>
      <diagonal/>
    </border>
    <border>
      <left/>
      <right style="thin">
        <color indexed="22"/>
      </right>
      <top style="thin">
        <color indexed="9"/>
      </top>
      <bottom style="thin">
        <color indexed="8"/>
      </bottom>
      <diagonal/>
    </border>
    <border>
      <left style="thin">
        <color indexed="8"/>
      </left>
      <right style="thin">
        <color indexed="55"/>
      </right>
      <top/>
      <bottom style="thin">
        <color indexed="55"/>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8"/>
      </left>
      <right/>
      <top style="thin">
        <color indexed="55"/>
      </top>
      <bottom style="thin">
        <color indexed="8"/>
      </bottom>
      <diagonal/>
    </border>
    <border>
      <left/>
      <right/>
      <top style="thin">
        <color indexed="55"/>
      </top>
      <bottom style="thin">
        <color indexed="8"/>
      </bottom>
      <diagonal/>
    </border>
    <border>
      <left/>
      <right style="thin">
        <color indexed="8"/>
      </right>
      <top style="thin">
        <color indexed="55"/>
      </top>
      <bottom style="thin">
        <color indexed="8"/>
      </bottom>
      <diagonal/>
    </border>
    <border>
      <left style="thin">
        <color indexed="8"/>
      </left>
      <right style="thin">
        <color indexed="55"/>
      </right>
      <top style="thin">
        <color indexed="55"/>
      </top>
      <bottom style="thin">
        <color indexed="8"/>
      </bottom>
      <diagonal/>
    </border>
    <border>
      <left style="thin">
        <color indexed="55"/>
      </left>
      <right style="thin">
        <color indexed="55"/>
      </right>
      <top style="thin">
        <color indexed="55"/>
      </top>
      <bottom style="thin">
        <color indexed="8"/>
      </bottom>
      <diagonal/>
    </border>
    <border>
      <left/>
      <right style="thin">
        <color indexed="8"/>
      </right>
      <top/>
      <bottom style="thin">
        <color indexed="55"/>
      </bottom>
      <diagonal/>
    </border>
    <border>
      <left style="thin">
        <color indexed="8"/>
      </left>
      <right style="thin">
        <color indexed="8"/>
      </right>
      <top/>
      <bottom style="thin">
        <color indexed="55"/>
      </bottom>
      <diagonal/>
    </border>
    <border>
      <left style="thin">
        <color indexed="55"/>
      </left>
      <right style="thin">
        <color indexed="8"/>
      </right>
      <top style="thin">
        <color indexed="55"/>
      </top>
      <bottom style="thin">
        <color indexed="55"/>
      </bottom>
      <diagonal/>
    </border>
    <border>
      <left style="thin">
        <color indexed="55"/>
      </left>
      <right style="thin">
        <color indexed="8"/>
      </right>
      <top style="thin">
        <color indexed="55"/>
      </top>
      <bottom style="thin">
        <color indexed="8"/>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63"/>
      </right>
      <top style="thin">
        <color indexed="8"/>
      </top>
      <bottom style="thin">
        <color indexed="63"/>
      </bottom>
      <diagonal/>
    </border>
    <border>
      <left style="thin">
        <color indexed="63"/>
      </left>
      <right/>
      <top style="thin">
        <color indexed="8"/>
      </top>
      <bottom style="thin">
        <color indexed="63"/>
      </bottom>
      <diagonal/>
    </border>
    <border>
      <left/>
      <right/>
      <top style="thin">
        <color indexed="8"/>
      </top>
      <bottom style="thin">
        <color indexed="63"/>
      </bottom>
      <diagonal/>
    </border>
    <border>
      <left/>
      <right style="thin">
        <color indexed="8"/>
      </right>
      <top style="thin">
        <color indexed="8"/>
      </top>
      <bottom style="thin">
        <color indexed="63"/>
      </bottom>
      <diagonal/>
    </border>
    <border>
      <left style="thin">
        <color indexed="8"/>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8"/>
      </right>
      <top style="thin">
        <color indexed="63"/>
      </top>
      <bottom style="thin">
        <color indexed="63"/>
      </bottom>
      <diagonal/>
    </border>
    <border>
      <left style="thin">
        <color indexed="8"/>
      </left>
      <right style="thin">
        <color indexed="63"/>
      </right>
      <top style="thin">
        <color indexed="63"/>
      </top>
      <bottom style="thin">
        <color indexed="8"/>
      </bottom>
      <diagonal/>
    </border>
    <border>
      <left style="thin">
        <color indexed="63"/>
      </left>
      <right/>
      <top style="thin">
        <color indexed="63"/>
      </top>
      <bottom style="thin">
        <color indexed="8"/>
      </bottom>
      <diagonal/>
    </border>
    <border>
      <left/>
      <right/>
      <top style="thin">
        <color indexed="63"/>
      </top>
      <bottom style="thin">
        <color indexed="8"/>
      </bottom>
      <diagonal/>
    </border>
    <border>
      <left/>
      <right style="thin">
        <color indexed="8"/>
      </right>
      <top style="thin">
        <color indexed="63"/>
      </top>
      <bottom style="thin">
        <color indexed="8"/>
      </bottom>
      <diagonal/>
    </border>
    <border>
      <left style="thin">
        <color indexed="8"/>
      </left>
      <right/>
      <top style="thin">
        <color indexed="9"/>
      </top>
      <bottom style="thin">
        <color indexed="55"/>
      </bottom>
      <diagonal/>
    </border>
    <border>
      <left/>
      <right/>
      <top style="thin">
        <color indexed="9"/>
      </top>
      <bottom style="thin">
        <color indexed="55"/>
      </bottom>
      <diagonal/>
    </border>
    <border>
      <left/>
      <right style="thin">
        <color indexed="8"/>
      </right>
      <top style="thin">
        <color indexed="9"/>
      </top>
      <bottom style="thin">
        <color indexed="55"/>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style="thin">
        <color theme="0" tint="-0.499984740745262"/>
      </left>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style="thin">
        <color theme="0" tint="-0.499984740745262"/>
      </left>
      <right/>
      <top style="hair">
        <color theme="0" tint="-0.499984740745262"/>
      </top>
      <bottom style="thin">
        <color theme="0" tint="-0.499984740745262"/>
      </bottom>
      <diagonal/>
    </border>
    <border>
      <left/>
      <right style="thin">
        <color theme="0" tint="-0.499984740745262"/>
      </right>
      <top style="hair">
        <color theme="0" tint="-0.499984740745262"/>
      </top>
      <bottom style="thin">
        <color theme="0" tint="-0.499984740745262"/>
      </bottom>
      <diagonal/>
    </border>
    <border>
      <left style="thin">
        <color indexed="8"/>
      </left>
      <right/>
      <top/>
      <bottom/>
      <diagonal/>
    </border>
    <border>
      <left/>
      <right style="thin">
        <color indexed="8"/>
      </right>
      <top/>
      <bottom/>
      <diagonal/>
    </border>
    <border>
      <left style="thin">
        <color indexed="8"/>
      </left>
      <right/>
      <top style="thin">
        <color indexed="9"/>
      </top>
      <bottom style="thin">
        <color indexed="9"/>
      </bottom>
      <diagonal/>
    </border>
    <border>
      <left style="thin">
        <color indexed="8"/>
      </left>
      <right style="thin">
        <color indexed="8"/>
      </right>
      <top style="thin">
        <color indexed="55"/>
      </top>
      <bottom style="thin">
        <color indexed="8"/>
      </bottom>
      <diagonal/>
    </border>
    <border>
      <left style="thin">
        <color theme="1"/>
      </left>
      <right/>
      <top/>
      <bottom style="hair">
        <color theme="0" tint="-0.24994659260841701"/>
      </bottom>
      <diagonal/>
    </border>
    <border>
      <left/>
      <right/>
      <top/>
      <bottom style="hair">
        <color theme="0" tint="-0.24994659260841701"/>
      </bottom>
      <diagonal/>
    </border>
    <border>
      <left/>
      <right style="thin">
        <color theme="1"/>
      </right>
      <top/>
      <bottom style="hair">
        <color theme="0" tint="-0.24994659260841701"/>
      </bottom>
      <diagonal/>
    </border>
  </borders>
  <cellStyleXfs count="2">
    <xf numFmtId="0" fontId="0" fillId="0" borderId="0"/>
    <xf numFmtId="0" fontId="6" fillId="0" borderId="0" applyNumberFormat="0" applyFill="0" applyBorder="0" applyAlignment="0" applyProtection="0">
      <alignment vertical="top"/>
      <protection locked="0"/>
    </xf>
  </cellStyleXfs>
  <cellXfs count="146">
    <xf numFmtId="0" fontId="0" fillId="0" borderId="0" xfId="0"/>
    <xf numFmtId="0" fontId="3" fillId="0" borderId="0" xfId="0" applyFont="1"/>
    <xf numFmtId="10" fontId="3" fillId="0" borderId="0" xfId="0" applyNumberFormat="1" applyFont="1"/>
    <xf numFmtId="0" fontId="3" fillId="0" borderId="0" xfId="0" applyFont="1" applyAlignment="1">
      <alignment horizontal="left"/>
    </xf>
    <xf numFmtId="0" fontId="0" fillId="3" borderId="0" xfId="0" applyFill="1"/>
    <xf numFmtId="0" fontId="3" fillId="3" borderId="0" xfId="0" applyFont="1" applyFill="1" applyAlignment="1">
      <alignment horizontal="left"/>
    </xf>
    <xf numFmtId="0" fontId="0" fillId="4" borderId="1" xfId="0" applyFill="1" applyBorder="1" applyProtection="1"/>
    <xf numFmtId="0" fontId="0" fillId="4" borderId="2" xfId="0" applyFill="1" applyBorder="1" applyProtection="1"/>
    <xf numFmtId="0" fontId="0" fillId="4" borderId="3" xfId="0" applyFill="1" applyBorder="1" applyProtection="1"/>
    <xf numFmtId="0" fontId="0" fillId="4" borderId="4" xfId="0" applyFill="1" applyBorder="1" applyProtection="1"/>
    <xf numFmtId="0" fontId="0" fillId="4" borderId="0" xfId="0" applyFill="1" applyBorder="1" applyProtection="1"/>
    <xf numFmtId="0" fontId="0" fillId="4" borderId="5" xfId="0" applyFill="1" applyBorder="1" applyProtection="1"/>
    <xf numFmtId="0" fontId="0" fillId="4" borderId="6" xfId="0" applyFill="1" applyBorder="1" applyProtection="1"/>
    <xf numFmtId="0" fontId="0" fillId="4" borderId="7" xfId="0" applyFill="1" applyBorder="1" applyProtection="1"/>
    <xf numFmtId="0" fontId="0" fillId="4" borderId="8" xfId="0" applyFill="1" applyBorder="1" applyProtection="1"/>
    <xf numFmtId="0" fontId="0" fillId="0" borderId="0" xfId="0" applyAlignment="1">
      <alignment horizontal="left"/>
    </xf>
    <xf numFmtId="0" fontId="0" fillId="0" borderId="0" xfId="0" applyProtection="1"/>
    <xf numFmtId="0" fontId="5" fillId="5" borderId="6" xfId="0" applyFont="1" applyFill="1" applyBorder="1" applyAlignment="1"/>
    <xf numFmtId="0" fontId="5" fillId="5" borderId="7" xfId="0" applyFont="1" applyFill="1" applyBorder="1" applyAlignment="1"/>
    <xf numFmtId="0" fontId="2" fillId="2" borderId="7" xfId="0" applyFont="1" applyFill="1" applyBorder="1" applyAlignment="1" applyProtection="1">
      <alignment horizontal="center"/>
      <protection locked="0"/>
    </xf>
    <xf numFmtId="0" fontId="8" fillId="5" borderId="8" xfId="0" applyFont="1" applyFill="1" applyBorder="1" applyAlignment="1" applyProtection="1"/>
    <xf numFmtId="1" fontId="9" fillId="0" borderId="9" xfId="0" applyNumberFormat="1" applyFont="1" applyFill="1" applyBorder="1" applyAlignment="1" applyProtection="1">
      <alignment horizontal="center" wrapText="1"/>
    </xf>
    <xf numFmtId="0" fontId="0" fillId="3" borderId="2" xfId="0" applyFill="1" applyBorder="1"/>
    <xf numFmtId="0" fontId="0" fillId="3" borderId="0" xfId="0" applyFill="1" applyBorder="1"/>
    <xf numFmtId="0" fontId="2" fillId="2" borderId="10" xfId="0" applyFont="1" applyFill="1" applyBorder="1" applyAlignment="1">
      <alignment horizontal="center"/>
    </xf>
    <xf numFmtId="1" fontId="9" fillId="0" borderId="11" xfId="0" applyNumberFormat="1" applyFont="1" applyFill="1" applyBorder="1" applyAlignment="1" applyProtection="1">
      <alignment horizontal="center" wrapText="1"/>
    </xf>
    <xf numFmtId="0" fontId="3" fillId="0" borderId="0" xfId="0" applyFont="1" applyBorder="1" applyAlignment="1">
      <alignment horizontal="left" vertical="center" wrapText="1"/>
    </xf>
    <xf numFmtId="0" fontId="3" fillId="2" borderId="0" xfId="0" applyFont="1" applyFill="1" applyBorder="1" applyAlignment="1">
      <alignment horizontal="left" vertical="center"/>
    </xf>
    <xf numFmtId="0" fontId="3" fillId="2" borderId="0" xfId="0" applyFont="1" applyFill="1" applyBorder="1" applyAlignment="1">
      <alignment horizontal="left" vertical="center" wrapText="1"/>
    </xf>
    <xf numFmtId="164" fontId="3" fillId="6" borderId="14" xfId="0" applyNumberFormat="1" applyFont="1" applyFill="1" applyBorder="1" applyAlignment="1" applyProtection="1">
      <alignment horizontal="center"/>
      <protection locked="0"/>
    </xf>
    <xf numFmtId="164" fontId="3" fillId="6" borderId="14" xfId="0" applyNumberFormat="1" applyFont="1" applyFill="1" applyBorder="1" applyAlignment="1" applyProtection="1">
      <alignment horizontal="left"/>
      <protection locked="0"/>
    </xf>
    <xf numFmtId="0" fontId="3" fillId="0" borderId="0" xfId="0" applyFont="1" applyFill="1" applyBorder="1" applyAlignment="1">
      <alignment horizontal="left" vertical="center" wrapText="1"/>
    </xf>
    <xf numFmtId="0" fontId="5" fillId="5" borderId="7" xfId="0" applyFont="1" applyFill="1" applyBorder="1" applyAlignment="1">
      <alignment horizontal="left"/>
    </xf>
    <xf numFmtId="10" fontId="3" fillId="6" borderId="17" xfId="0" applyNumberFormat="1" applyFont="1" applyFill="1" applyBorder="1" applyAlignment="1" applyProtection="1">
      <alignment horizontal="left"/>
      <protection locked="0"/>
    </xf>
    <xf numFmtId="164" fontId="3" fillId="6" borderId="18" xfId="0" applyNumberFormat="1" applyFont="1" applyFill="1" applyBorder="1" applyAlignment="1" applyProtection="1">
      <alignment horizontal="left"/>
      <protection locked="0"/>
    </xf>
    <xf numFmtId="0" fontId="2" fillId="2" borderId="19" xfId="0" applyFont="1" applyFill="1" applyBorder="1" applyAlignment="1">
      <alignment horizontal="center"/>
    </xf>
    <xf numFmtId="0" fontId="4" fillId="2" borderId="20" xfId="0" applyFont="1" applyFill="1" applyBorder="1" applyAlignment="1">
      <alignment horizontal="left"/>
    </xf>
    <xf numFmtId="0" fontId="2" fillId="2" borderId="21" xfId="0" applyFont="1" applyFill="1" applyBorder="1" applyAlignment="1">
      <alignment horizontal="left" wrapText="1"/>
    </xf>
    <xf numFmtId="0" fontId="3" fillId="2" borderId="22" xfId="0" applyFont="1" applyFill="1" applyBorder="1" applyAlignment="1">
      <alignment horizontal="left" vertical="center"/>
    </xf>
    <xf numFmtId="0" fontId="3" fillId="2" borderId="23" xfId="0" applyFont="1" applyFill="1" applyBorder="1" applyAlignment="1">
      <alignment horizontal="left" vertical="center" wrapText="1"/>
    </xf>
    <xf numFmtId="167" fontId="4" fillId="0" borderId="24" xfId="0" applyNumberFormat="1" applyFont="1" applyFill="1" applyBorder="1" applyAlignment="1" applyProtection="1">
      <alignment horizontal="left"/>
    </xf>
    <xf numFmtId="166" fontId="3" fillId="0" borderId="25" xfId="0" applyNumberFormat="1" applyFont="1" applyFill="1" applyBorder="1" applyAlignment="1" applyProtection="1">
      <alignment horizontal="center"/>
    </xf>
    <xf numFmtId="165" fontId="3" fillId="0" borderId="26" xfId="0" applyNumberFormat="1" applyFont="1" applyFill="1" applyBorder="1" applyAlignment="1" applyProtection="1">
      <alignment horizontal="center"/>
    </xf>
    <xf numFmtId="0" fontId="4" fillId="0" borderId="29" xfId="0" applyFont="1" applyBorder="1" applyAlignment="1" applyProtection="1">
      <alignment horizontal="left" vertical="center" wrapText="1"/>
    </xf>
    <xf numFmtId="0" fontId="4" fillId="0" borderId="30" xfId="0" applyFont="1" applyBorder="1" applyAlignment="1" applyProtection="1">
      <alignment horizontal="left" vertical="center" wrapText="1"/>
    </xf>
    <xf numFmtId="164" fontId="3" fillId="0" borderId="31" xfId="0" applyNumberFormat="1" applyFont="1" applyFill="1" applyBorder="1" applyAlignment="1" applyProtection="1">
      <alignment horizontal="left"/>
    </xf>
    <xf numFmtId="164" fontId="3" fillId="0" borderId="17" xfId="0" applyNumberFormat="1" applyFont="1" applyFill="1" applyBorder="1" applyAlignment="1" applyProtection="1">
      <alignment horizontal="center"/>
    </xf>
    <xf numFmtId="164" fontId="3" fillId="0" borderId="31" xfId="0" applyNumberFormat="1" applyFont="1" applyFill="1" applyBorder="1" applyAlignment="1" applyProtection="1">
      <alignment horizontal="center"/>
    </xf>
    <xf numFmtId="164" fontId="3" fillId="0" borderId="32" xfId="0" applyNumberFormat="1" applyFont="1" applyFill="1" applyBorder="1" applyAlignment="1" applyProtection="1">
      <alignment horizontal="center"/>
    </xf>
    <xf numFmtId="164" fontId="3" fillId="0" borderId="28" xfId="0" applyNumberFormat="1" applyFont="1" applyFill="1" applyBorder="1" applyAlignment="1" applyProtection="1">
      <alignment horizontal="center"/>
    </xf>
    <xf numFmtId="3" fontId="3" fillId="0" borderId="18" xfId="0" applyNumberFormat="1" applyFont="1" applyFill="1" applyBorder="1" applyAlignment="1" applyProtection="1">
      <alignment horizontal="left"/>
    </xf>
    <xf numFmtId="3" fontId="3" fillId="0" borderId="27" xfId="0" applyNumberFormat="1" applyFont="1" applyFill="1" applyBorder="1" applyAlignment="1" applyProtection="1">
      <alignment horizontal="left"/>
    </xf>
    <xf numFmtId="0" fontId="3" fillId="0" borderId="44" xfId="0" applyFont="1" applyBorder="1" applyProtection="1"/>
    <xf numFmtId="0" fontId="3" fillId="0" borderId="45" xfId="0" applyFont="1" applyBorder="1" applyProtection="1"/>
    <xf numFmtId="0" fontId="3" fillId="0" borderId="46" xfId="0" applyFont="1" applyBorder="1" applyProtection="1"/>
    <xf numFmtId="3" fontId="4" fillId="0" borderId="47" xfId="0" applyNumberFormat="1" applyFont="1" applyFill="1" applyBorder="1" applyAlignment="1" applyProtection="1">
      <alignment horizontal="left"/>
    </xf>
    <xf numFmtId="0" fontId="3" fillId="0" borderId="48" xfId="0" applyFont="1" applyBorder="1" applyProtection="1"/>
    <xf numFmtId="0" fontId="3" fillId="0" borderId="49" xfId="0" applyFont="1" applyBorder="1" applyProtection="1"/>
    <xf numFmtId="0" fontId="3" fillId="0" borderId="50" xfId="0" applyFont="1" applyBorder="1" applyProtection="1"/>
    <xf numFmtId="3" fontId="4" fillId="0" borderId="51" xfId="0" applyNumberFormat="1" applyFont="1" applyFill="1" applyBorder="1" applyAlignment="1" applyProtection="1">
      <alignment horizontal="left"/>
    </xf>
    <xf numFmtId="0" fontId="3" fillId="0" borderId="52" xfId="0" applyFont="1" applyBorder="1" applyProtection="1"/>
    <xf numFmtId="0" fontId="3" fillId="0" borderId="53" xfId="0" applyFont="1" applyBorder="1" applyProtection="1"/>
    <xf numFmtId="0" fontId="3" fillId="0" borderId="54" xfId="0" applyFont="1" applyBorder="1" applyProtection="1"/>
    <xf numFmtId="3" fontId="4" fillId="0" borderId="55" xfId="0" applyNumberFormat="1" applyFont="1" applyFill="1" applyBorder="1" applyAlignment="1" applyProtection="1">
      <alignment horizontal="left"/>
    </xf>
    <xf numFmtId="168" fontId="4" fillId="0" borderId="27" xfId="0" applyNumberFormat="1" applyFont="1" applyFill="1" applyBorder="1" applyAlignment="1" applyProtection="1">
      <alignment horizontal="left"/>
    </xf>
    <xf numFmtId="168" fontId="3" fillId="0" borderId="28" xfId="0" applyNumberFormat="1" applyFont="1" applyFill="1" applyBorder="1" applyAlignment="1" applyProtection="1">
      <alignment horizontal="left"/>
    </xf>
    <xf numFmtId="3" fontId="3" fillId="6" borderId="15" xfId="0" applyNumberFormat="1" applyFont="1" applyFill="1" applyBorder="1" applyAlignment="1" applyProtection="1">
      <alignment horizontal="left"/>
      <protection locked="0"/>
    </xf>
    <xf numFmtId="3" fontId="3" fillId="6" borderId="16" xfId="0" applyNumberFormat="1" applyFont="1" applyFill="1" applyBorder="1" applyAlignment="1" applyProtection="1">
      <alignment horizontal="left"/>
      <protection locked="0"/>
    </xf>
    <xf numFmtId="0" fontId="0" fillId="4" borderId="62" xfId="0" applyFill="1" applyBorder="1" applyProtection="1"/>
    <xf numFmtId="0" fontId="0" fillId="4" borderId="63" xfId="0" applyFill="1" applyBorder="1" applyProtection="1"/>
    <xf numFmtId="0" fontId="0" fillId="7" borderId="0" xfId="0" applyFill="1"/>
    <xf numFmtId="0" fontId="11" fillId="10" borderId="78" xfId="0" applyFont="1" applyFill="1" applyBorder="1"/>
    <xf numFmtId="0" fontId="11" fillId="10" borderId="79" xfId="0" applyFont="1" applyFill="1" applyBorder="1"/>
    <xf numFmtId="0" fontId="11" fillId="10" borderId="80" xfId="0" applyFont="1" applyFill="1" applyBorder="1"/>
    <xf numFmtId="0" fontId="11" fillId="10" borderId="81" xfId="0" applyFont="1" applyFill="1" applyBorder="1"/>
    <xf numFmtId="0" fontId="11" fillId="10" borderId="82" xfId="0" applyFont="1" applyFill="1" applyBorder="1"/>
    <xf numFmtId="0" fontId="11" fillId="10" borderId="83" xfId="0" applyFont="1" applyFill="1" applyBorder="1"/>
    <xf numFmtId="0" fontId="3" fillId="2" borderId="84" xfId="0" applyFont="1" applyFill="1" applyBorder="1" applyAlignment="1">
      <alignment horizontal="left" vertical="center"/>
    </xf>
    <xf numFmtId="0" fontId="3" fillId="2" borderId="85" xfId="0" applyFont="1" applyFill="1" applyBorder="1" applyAlignment="1">
      <alignment horizontal="left" vertical="center" wrapText="1"/>
    </xf>
    <xf numFmtId="0" fontId="2" fillId="2" borderId="86" xfId="0" applyFont="1" applyFill="1" applyBorder="1" applyAlignment="1">
      <alignment horizontal="left" vertical="center"/>
    </xf>
    <xf numFmtId="0" fontId="4" fillId="0" borderId="85" xfId="0" applyFont="1" applyBorder="1" applyAlignment="1" applyProtection="1">
      <alignment horizontal="left" vertical="center" wrapText="1"/>
    </xf>
    <xf numFmtId="168" fontId="4" fillId="0" borderId="87" xfId="0" applyNumberFormat="1" applyFont="1" applyFill="1" applyBorder="1" applyAlignment="1" applyProtection="1">
      <alignment horizontal="left"/>
    </xf>
    <xf numFmtId="3" fontId="3" fillId="6" borderId="15" xfId="0" applyNumberFormat="1" applyFont="1" applyFill="1" applyBorder="1" applyAlignment="1" applyProtection="1">
      <alignment horizontal="left"/>
      <protection locked="0"/>
    </xf>
    <xf numFmtId="3" fontId="3" fillId="6" borderId="16" xfId="0" applyNumberFormat="1" applyFont="1" applyFill="1" applyBorder="1" applyAlignment="1" applyProtection="1">
      <alignment horizontal="left"/>
      <protection locked="0"/>
    </xf>
    <xf numFmtId="3" fontId="3" fillId="6" borderId="14" xfId="0" applyNumberFormat="1" applyFont="1" applyFill="1" applyBorder="1" applyAlignment="1" applyProtection="1">
      <alignment horizontal="left"/>
      <protection locked="0"/>
    </xf>
    <xf numFmtId="0" fontId="2" fillId="2" borderId="0" xfId="0" applyFont="1" applyFill="1" applyAlignment="1">
      <alignment horizontal="center"/>
    </xf>
    <xf numFmtId="168" fontId="4" fillId="6" borderId="33" xfId="0" applyNumberFormat="1" applyFont="1" applyFill="1" applyBorder="1" applyAlignment="1" applyProtection="1">
      <alignment horizontal="center"/>
      <protection locked="0"/>
    </xf>
    <xf numFmtId="168" fontId="4" fillId="6" borderId="16" xfId="0" applyNumberFormat="1" applyFont="1" applyFill="1" applyBorder="1" applyAlignment="1" applyProtection="1">
      <alignment horizontal="center"/>
      <protection locked="0"/>
    </xf>
    <xf numFmtId="168" fontId="4" fillId="6" borderId="34" xfId="0" applyNumberFormat="1" applyFont="1" applyFill="1" applyBorder="1" applyAlignment="1" applyProtection="1">
      <alignment horizontal="center"/>
      <protection locked="0"/>
    </xf>
    <xf numFmtId="9" fontId="4" fillId="6" borderId="33" xfId="0" applyNumberFormat="1" applyFont="1" applyFill="1" applyBorder="1" applyAlignment="1" applyProtection="1">
      <alignment horizontal="center"/>
      <protection locked="0"/>
    </xf>
    <xf numFmtId="9" fontId="4" fillId="6" borderId="16" xfId="0" applyNumberFormat="1" applyFont="1" applyFill="1" applyBorder="1" applyAlignment="1" applyProtection="1">
      <alignment horizontal="center"/>
      <protection locked="0"/>
    </xf>
    <xf numFmtId="9" fontId="4" fillId="6" borderId="34" xfId="0" applyNumberFormat="1" applyFont="1" applyFill="1" applyBorder="1" applyAlignment="1" applyProtection="1">
      <alignment horizontal="center"/>
      <protection locked="0"/>
    </xf>
    <xf numFmtId="168" fontId="4" fillId="0" borderId="33" xfId="0" applyNumberFormat="1" applyFont="1" applyFill="1" applyBorder="1" applyAlignment="1" applyProtection="1">
      <alignment horizontal="center"/>
    </xf>
    <xf numFmtId="168" fontId="4" fillId="0" borderId="16" xfId="0" applyNumberFormat="1" applyFont="1" applyFill="1" applyBorder="1" applyAlignment="1" applyProtection="1">
      <alignment horizontal="center"/>
    </xf>
    <xf numFmtId="168" fontId="4" fillId="0" borderId="34" xfId="0" applyNumberFormat="1" applyFont="1" applyFill="1" applyBorder="1" applyAlignment="1" applyProtection="1">
      <alignment horizontal="center"/>
    </xf>
    <xf numFmtId="3" fontId="3" fillId="6" borderId="56" xfId="0" applyNumberFormat="1" applyFont="1" applyFill="1" applyBorder="1" applyAlignment="1" applyProtection="1">
      <alignment horizontal="left"/>
      <protection locked="0"/>
    </xf>
    <xf numFmtId="3" fontId="3" fillId="6" borderId="57" xfId="0" applyNumberFormat="1" applyFont="1" applyFill="1" applyBorder="1" applyAlignment="1" applyProtection="1">
      <alignment horizontal="left"/>
      <protection locked="0"/>
    </xf>
    <xf numFmtId="3" fontId="3" fillId="6" borderId="58" xfId="0" applyNumberFormat="1" applyFont="1" applyFill="1" applyBorder="1" applyAlignment="1" applyProtection="1">
      <alignment horizontal="left"/>
      <protection locked="0"/>
    </xf>
    <xf numFmtId="0" fontId="2" fillId="2" borderId="35" xfId="0" applyFont="1" applyFill="1" applyBorder="1" applyAlignment="1">
      <alignment horizontal="center" wrapText="1"/>
    </xf>
    <xf numFmtId="0" fontId="2" fillId="2" borderId="36" xfId="0" applyFont="1" applyFill="1" applyBorder="1" applyAlignment="1">
      <alignment horizontal="center" wrapText="1"/>
    </xf>
    <xf numFmtId="0" fontId="2" fillId="2" borderId="37" xfId="0" applyFont="1" applyFill="1" applyBorder="1" applyAlignment="1">
      <alignment horizont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43" xfId="0" applyFont="1" applyBorder="1" applyAlignment="1">
      <alignment horizontal="justify" vertical="center" wrapText="1"/>
    </xf>
    <xf numFmtId="0" fontId="11" fillId="10" borderId="67" xfId="0" applyFont="1" applyFill="1" applyBorder="1" applyAlignment="1">
      <alignment horizontal="center"/>
    </xf>
    <xf numFmtId="0" fontId="11" fillId="10" borderId="68" xfId="0" applyFont="1" applyFill="1" applyBorder="1" applyAlignment="1">
      <alignment horizontal="center"/>
    </xf>
    <xf numFmtId="0" fontId="11" fillId="10" borderId="69" xfId="0" applyFont="1" applyFill="1" applyBorder="1" applyAlignment="1">
      <alignment horizontal="center"/>
    </xf>
    <xf numFmtId="0" fontId="4" fillId="6" borderId="33" xfId="0" applyFont="1" applyFill="1" applyBorder="1" applyAlignment="1" applyProtection="1">
      <alignment horizontal="center"/>
      <protection locked="0"/>
    </xf>
    <xf numFmtId="0" fontId="4" fillId="6" borderId="16" xfId="0" applyFont="1" applyFill="1" applyBorder="1" applyAlignment="1" applyProtection="1">
      <alignment horizontal="center"/>
      <protection locked="0"/>
    </xf>
    <xf numFmtId="0" fontId="4" fillId="6" borderId="34" xfId="0" applyFont="1" applyFill="1" applyBorder="1" applyAlignment="1" applyProtection="1">
      <alignment horizontal="center"/>
      <protection locked="0"/>
    </xf>
    <xf numFmtId="0" fontId="3" fillId="0" borderId="70" xfId="0" applyFont="1" applyBorder="1" applyAlignment="1">
      <alignment horizontal="justify" vertical="top" wrapText="1"/>
    </xf>
    <xf numFmtId="0" fontId="3" fillId="0" borderId="71" xfId="0" applyFont="1" applyBorder="1" applyAlignment="1">
      <alignment horizontal="justify" vertical="top" wrapText="1"/>
    </xf>
    <xf numFmtId="0" fontId="3" fillId="0" borderId="72" xfId="0" applyFont="1" applyBorder="1" applyAlignment="1">
      <alignment horizontal="justify" vertical="top" wrapText="1"/>
    </xf>
    <xf numFmtId="0" fontId="3" fillId="0" borderId="73" xfId="0" applyFont="1" applyBorder="1" applyAlignment="1">
      <alignment horizontal="justify" vertical="top" wrapText="1"/>
    </xf>
    <xf numFmtId="0" fontId="3" fillId="0" borderId="0" xfId="0" applyFont="1" applyBorder="1" applyAlignment="1">
      <alignment horizontal="justify" vertical="top" wrapText="1"/>
    </xf>
    <xf numFmtId="0" fontId="3" fillId="0" borderId="74" xfId="0" applyFont="1" applyBorder="1" applyAlignment="1">
      <alignment horizontal="justify" vertical="top" wrapText="1"/>
    </xf>
    <xf numFmtId="0" fontId="3" fillId="0" borderId="75" xfId="0" applyFont="1" applyBorder="1" applyAlignment="1">
      <alignment horizontal="justify" vertical="top" wrapText="1"/>
    </xf>
    <xf numFmtId="0" fontId="3" fillId="0" borderId="76" xfId="0" applyFont="1" applyBorder="1" applyAlignment="1">
      <alignment horizontal="justify" vertical="top" wrapText="1"/>
    </xf>
    <xf numFmtId="0" fontId="3" fillId="0" borderId="77" xfId="0" applyFont="1" applyBorder="1" applyAlignment="1">
      <alignment horizontal="justify" vertical="top" wrapText="1"/>
    </xf>
    <xf numFmtId="0" fontId="7" fillId="0" borderId="64" xfId="1" applyFont="1" applyBorder="1" applyAlignment="1" applyProtection="1">
      <alignment horizontal="center"/>
    </xf>
    <xf numFmtId="0" fontId="7" fillId="0" borderId="65" xfId="1" applyFont="1" applyBorder="1" applyAlignment="1" applyProtection="1">
      <alignment horizontal="center"/>
    </xf>
    <xf numFmtId="0" fontId="7" fillId="0" borderId="66" xfId="1" applyFont="1" applyBorder="1" applyAlignment="1" applyProtection="1">
      <alignment horizontal="center"/>
    </xf>
    <xf numFmtId="0" fontId="3"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10" fillId="7" borderId="59" xfId="0" applyFont="1" applyFill="1" applyBorder="1" applyAlignment="1">
      <alignment horizontal="center"/>
    </xf>
    <xf numFmtId="0" fontId="10" fillId="7" borderId="60" xfId="0" applyFont="1" applyFill="1" applyBorder="1" applyAlignment="1">
      <alignment horizontal="center"/>
    </xf>
    <xf numFmtId="0" fontId="10" fillId="7" borderId="61" xfId="0" applyFont="1" applyFill="1" applyBorder="1" applyAlignment="1">
      <alignment horizontal="center"/>
    </xf>
    <xf numFmtId="0" fontId="11" fillId="8" borderId="62" xfId="0" applyFont="1" applyFill="1" applyBorder="1" applyAlignment="1">
      <alignment horizontal="center"/>
    </xf>
    <xf numFmtId="0" fontId="11" fillId="8" borderId="0" xfId="0" applyFont="1" applyFill="1" applyBorder="1" applyAlignment="1">
      <alignment horizontal="center"/>
    </xf>
    <xf numFmtId="0" fontId="11" fillId="8" borderId="63" xfId="0" applyFont="1" applyFill="1" applyBorder="1" applyAlignment="1">
      <alignment horizontal="center"/>
    </xf>
    <xf numFmtId="0" fontId="11" fillId="9" borderId="88" xfId="0" applyFont="1" applyFill="1" applyBorder="1" applyAlignment="1">
      <alignment horizontal="center"/>
    </xf>
    <xf numFmtId="0" fontId="11" fillId="9" borderId="89" xfId="0" applyFont="1" applyFill="1" applyBorder="1" applyAlignment="1">
      <alignment horizontal="center"/>
    </xf>
    <xf numFmtId="0" fontId="11" fillId="9" borderId="90" xfId="0" applyFont="1" applyFill="1" applyBorder="1" applyAlignment="1">
      <alignment horizontal="center"/>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FABA1"/>
      <rgbColor rgb="0000FF00"/>
      <rgbColor rgb="00E8F5C6"/>
      <rgbColor rgb="00FFFF00"/>
      <rgbColor rgb="00E9E3C6"/>
      <rgbColor rgb="0000FFFF"/>
      <rgbColor rgb="00C9BD9D"/>
      <rgbColor rgb="00C4CFC5"/>
      <rgbColor rgb="00C0C0C0"/>
      <rgbColor rgb="00E8F5E9"/>
      <rgbColor rgb="00A3B1C9"/>
      <rgbColor rgb="00A0A8A1"/>
      <rgbColor rgb="00C0C0C0"/>
      <rgbColor rgb="00808080"/>
      <rgbColor rgb="009999FF"/>
      <rgbColor rgb="00993366"/>
      <rgbColor rgb="00FFFFCC"/>
      <rgbColor rgb="00CCFFFF"/>
      <rgbColor rgb="00660066"/>
      <rgbColor rgb="00FF8080"/>
      <rgbColor rgb="000066CC"/>
      <rgbColor rgb="00CCCCFF"/>
      <rgbColor rgb="00FC2704"/>
      <rgbColor rgb="00FF00FF"/>
      <rgbColor rgb="00FFFF00"/>
      <rgbColor rgb="0000FFFF"/>
      <rgbColor rgb="00800080"/>
      <rgbColor rgb="00800000"/>
      <rgbColor rgb="00008080"/>
      <rgbColor rgb="000000FF"/>
      <rgbColor rgb="0000CCFF"/>
      <rgbColor rgb="00CCFFFF"/>
      <rgbColor rgb="00CCFFCC"/>
      <rgbColor rgb="00FFFF99"/>
      <rgbColor rgb="0099CCFF"/>
      <rgbColor rgb="00C2BDA5"/>
      <rgbColor rgb="00CC99FF"/>
      <rgbColor rgb="00FFCC99"/>
      <rgbColor rgb="00FFB8B8"/>
      <rgbColor rgb="0033CCCC"/>
      <rgbColor rgb="0099CC00"/>
      <rgbColor rgb="00FFCC00"/>
      <rgbColor rgb="00FF9900"/>
      <rgbColor rgb="00FF6600"/>
      <rgbColor rgb="00FFCFB8"/>
      <rgbColor rgb="00969696"/>
      <rgbColor rgb="00B2B2B2"/>
      <rgbColor rgb="00A9B39D"/>
      <rgbColor rgb="00969696"/>
      <rgbColor rgb="00808080"/>
      <rgbColor rgb="00777777"/>
      <rgbColor rgb="00C9C2A3"/>
      <rgbColor rgb="00DDDDDD"/>
      <rgbColor rgb="00EAEAEA"/>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85457809694787"/>
          <c:y val="5.4838796054051446E-2"/>
          <c:w val="0.85996409335727164"/>
          <c:h val="0.66129136418120615"/>
        </c:manualLayout>
      </c:layout>
      <c:lineChart>
        <c:grouping val="standard"/>
        <c:varyColors val="0"/>
        <c:ser>
          <c:idx val="0"/>
          <c:order val="0"/>
          <c:tx>
            <c:strRef>
              <c:f>Input!$J$29</c:f>
              <c:strCache>
                <c:ptCount val="1"/>
                <c:pt idx="0">
                  <c:v>Gross
Profit</c:v>
                </c:pt>
              </c:strCache>
            </c:strRef>
          </c:tx>
          <c:spPr>
            <a:ln w="25400">
              <a:solidFill>
                <a:srgbClr val="99CC00"/>
              </a:solidFill>
              <a:prstDash val="solid"/>
            </a:ln>
          </c:spPr>
          <c:marker>
            <c:symbol val="none"/>
          </c:marker>
          <c:cat>
            <c:numRef>
              <c:f>[0]!Sales</c:f>
              <c:numCache>
                <c:formatCode>#,##0</c:formatCode>
                <c:ptCount val="5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numCache>
            </c:numRef>
          </c:cat>
          <c:val>
            <c:numRef>
              <c:f>[0]!GrossProfit</c:f>
              <c:numCache>
                <c:formatCode>"$"#,##0</c:formatCode>
                <c:ptCount val="50"/>
                <c:pt idx="0">
                  <c:v>0</c:v>
                </c:pt>
                <c:pt idx="1">
                  <c:v>3500</c:v>
                </c:pt>
                <c:pt idx="2">
                  <c:v>7000</c:v>
                </c:pt>
                <c:pt idx="3">
                  <c:v>10500</c:v>
                </c:pt>
                <c:pt idx="4">
                  <c:v>14000</c:v>
                </c:pt>
                <c:pt idx="5">
                  <c:v>17500</c:v>
                </c:pt>
                <c:pt idx="6">
                  <c:v>21000</c:v>
                </c:pt>
                <c:pt idx="7">
                  <c:v>24500</c:v>
                </c:pt>
                <c:pt idx="8">
                  <c:v>28000</c:v>
                </c:pt>
                <c:pt idx="9">
                  <c:v>31500</c:v>
                </c:pt>
                <c:pt idx="10">
                  <c:v>35000</c:v>
                </c:pt>
                <c:pt idx="11">
                  <c:v>38500</c:v>
                </c:pt>
                <c:pt idx="12">
                  <c:v>42000</c:v>
                </c:pt>
                <c:pt idx="13">
                  <c:v>45500</c:v>
                </c:pt>
                <c:pt idx="14">
                  <c:v>49000</c:v>
                </c:pt>
                <c:pt idx="15">
                  <c:v>52500</c:v>
                </c:pt>
                <c:pt idx="16">
                  <c:v>56000</c:v>
                </c:pt>
                <c:pt idx="17">
                  <c:v>59500</c:v>
                </c:pt>
                <c:pt idx="18">
                  <c:v>63000</c:v>
                </c:pt>
                <c:pt idx="19">
                  <c:v>66500</c:v>
                </c:pt>
                <c:pt idx="20">
                  <c:v>70000</c:v>
                </c:pt>
                <c:pt idx="21">
                  <c:v>73500</c:v>
                </c:pt>
                <c:pt idx="22">
                  <c:v>77000</c:v>
                </c:pt>
                <c:pt idx="23">
                  <c:v>80500</c:v>
                </c:pt>
                <c:pt idx="24">
                  <c:v>84000</c:v>
                </c:pt>
                <c:pt idx="25">
                  <c:v>87500</c:v>
                </c:pt>
                <c:pt idx="26">
                  <c:v>91000</c:v>
                </c:pt>
                <c:pt idx="27">
                  <c:v>94500</c:v>
                </c:pt>
                <c:pt idx="28">
                  <c:v>98000</c:v>
                </c:pt>
                <c:pt idx="29">
                  <c:v>101500</c:v>
                </c:pt>
                <c:pt idx="30">
                  <c:v>105000</c:v>
                </c:pt>
                <c:pt idx="31">
                  <c:v>108500</c:v>
                </c:pt>
                <c:pt idx="32">
                  <c:v>112000</c:v>
                </c:pt>
                <c:pt idx="33">
                  <c:v>115500</c:v>
                </c:pt>
                <c:pt idx="34">
                  <c:v>119000</c:v>
                </c:pt>
                <c:pt idx="35">
                  <c:v>122500</c:v>
                </c:pt>
                <c:pt idx="36">
                  <c:v>126000</c:v>
                </c:pt>
                <c:pt idx="37">
                  <c:v>129500</c:v>
                </c:pt>
                <c:pt idx="38">
                  <c:v>133000</c:v>
                </c:pt>
                <c:pt idx="39">
                  <c:v>136500</c:v>
                </c:pt>
                <c:pt idx="40">
                  <c:v>140000</c:v>
                </c:pt>
                <c:pt idx="41">
                  <c:v>143500</c:v>
                </c:pt>
                <c:pt idx="42">
                  <c:v>147000</c:v>
                </c:pt>
                <c:pt idx="43">
                  <c:v>150500</c:v>
                </c:pt>
                <c:pt idx="44">
                  <c:v>154000</c:v>
                </c:pt>
                <c:pt idx="45">
                  <c:v>157500</c:v>
                </c:pt>
                <c:pt idx="46">
                  <c:v>161000</c:v>
                </c:pt>
                <c:pt idx="47">
                  <c:v>164500</c:v>
                </c:pt>
                <c:pt idx="48">
                  <c:v>168000</c:v>
                </c:pt>
                <c:pt idx="49">
                  <c:v>171500</c:v>
                </c:pt>
              </c:numCache>
            </c:numRef>
          </c:val>
          <c:smooth val="0"/>
        </c:ser>
        <c:ser>
          <c:idx val="1"/>
          <c:order val="1"/>
          <c:tx>
            <c:strRef>
              <c:f>Input!$K$29</c:f>
              <c:strCache>
                <c:ptCount val="1"/>
                <c:pt idx="0">
                  <c:v>Fixed
Costs</c:v>
                </c:pt>
              </c:strCache>
            </c:strRef>
          </c:tx>
          <c:spPr>
            <a:ln w="25400">
              <a:solidFill>
                <a:srgbClr val="FF6600"/>
              </a:solidFill>
              <a:prstDash val="solid"/>
            </a:ln>
          </c:spPr>
          <c:marker>
            <c:symbol val="none"/>
          </c:marker>
          <c:cat>
            <c:numRef>
              <c:f>[0]!Sales</c:f>
              <c:numCache>
                <c:formatCode>#,##0</c:formatCode>
                <c:ptCount val="5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numCache>
            </c:numRef>
          </c:cat>
          <c:val>
            <c:numRef>
              <c:f>[0]!FixedCosts</c:f>
              <c:numCache>
                <c:formatCode>"$"#,##0</c:formatCode>
                <c:ptCount val="50"/>
                <c:pt idx="0">
                  <c:v>39401.25</c:v>
                </c:pt>
                <c:pt idx="1">
                  <c:v>39401.25</c:v>
                </c:pt>
                <c:pt idx="2">
                  <c:v>39401.25</c:v>
                </c:pt>
                <c:pt idx="3">
                  <c:v>39401.25</c:v>
                </c:pt>
                <c:pt idx="4">
                  <c:v>39401.25</c:v>
                </c:pt>
                <c:pt idx="5">
                  <c:v>39401.25</c:v>
                </c:pt>
                <c:pt idx="6">
                  <c:v>39401.25</c:v>
                </c:pt>
                <c:pt idx="7">
                  <c:v>39401.25</c:v>
                </c:pt>
                <c:pt idx="8">
                  <c:v>39401.25</c:v>
                </c:pt>
                <c:pt idx="9">
                  <c:v>39401.25</c:v>
                </c:pt>
                <c:pt idx="10">
                  <c:v>39401.25</c:v>
                </c:pt>
                <c:pt idx="11">
                  <c:v>39401.25</c:v>
                </c:pt>
                <c:pt idx="12">
                  <c:v>39401.25</c:v>
                </c:pt>
                <c:pt idx="13">
                  <c:v>39401.25</c:v>
                </c:pt>
                <c:pt idx="14">
                  <c:v>39401.25</c:v>
                </c:pt>
                <c:pt idx="15">
                  <c:v>39401.25</c:v>
                </c:pt>
                <c:pt idx="16">
                  <c:v>39401.25</c:v>
                </c:pt>
                <c:pt idx="17">
                  <c:v>39401.25</c:v>
                </c:pt>
                <c:pt idx="18">
                  <c:v>39401.25</c:v>
                </c:pt>
                <c:pt idx="19">
                  <c:v>39401.25</c:v>
                </c:pt>
                <c:pt idx="20">
                  <c:v>39401.25</c:v>
                </c:pt>
                <c:pt idx="21">
                  <c:v>39401.25</c:v>
                </c:pt>
                <c:pt idx="22">
                  <c:v>39401.25</c:v>
                </c:pt>
                <c:pt idx="23">
                  <c:v>39401.25</c:v>
                </c:pt>
                <c:pt idx="24">
                  <c:v>39401.25</c:v>
                </c:pt>
                <c:pt idx="25">
                  <c:v>39401.25</c:v>
                </c:pt>
                <c:pt idx="26">
                  <c:v>39401.25</c:v>
                </c:pt>
                <c:pt idx="27">
                  <c:v>39401.25</c:v>
                </c:pt>
                <c:pt idx="28">
                  <c:v>39401.25</c:v>
                </c:pt>
                <c:pt idx="29">
                  <c:v>39401.25</c:v>
                </c:pt>
                <c:pt idx="30">
                  <c:v>39401.25</c:v>
                </c:pt>
                <c:pt idx="31">
                  <c:v>39401.25</c:v>
                </c:pt>
                <c:pt idx="32">
                  <c:v>39401.25</c:v>
                </c:pt>
                <c:pt idx="33">
                  <c:v>39401.25</c:v>
                </c:pt>
                <c:pt idx="34">
                  <c:v>39401.25</c:v>
                </c:pt>
                <c:pt idx="35">
                  <c:v>39401.25</c:v>
                </c:pt>
                <c:pt idx="36">
                  <c:v>39401.25</c:v>
                </c:pt>
                <c:pt idx="37">
                  <c:v>39401.25</c:v>
                </c:pt>
                <c:pt idx="38">
                  <c:v>39401.25</c:v>
                </c:pt>
                <c:pt idx="39">
                  <c:v>39401.25</c:v>
                </c:pt>
                <c:pt idx="40">
                  <c:v>39401.25</c:v>
                </c:pt>
                <c:pt idx="41">
                  <c:v>39401.25</c:v>
                </c:pt>
                <c:pt idx="42">
                  <c:v>39401.25</c:v>
                </c:pt>
                <c:pt idx="43">
                  <c:v>39401.25</c:v>
                </c:pt>
                <c:pt idx="44">
                  <c:v>39401.25</c:v>
                </c:pt>
                <c:pt idx="45">
                  <c:v>39401.25</c:v>
                </c:pt>
                <c:pt idx="46">
                  <c:v>39401.25</c:v>
                </c:pt>
                <c:pt idx="47">
                  <c:v>39401.25</c:v>
                </c:pt>
                <c:pt idx="48">
                  <c:v>39401.25</c:v>
                </c:pt>
                <c:pt idx="49">
                  <c:v>39401.25</c:v>
                </c:pt>
              </c:numCache>
            </c:numRef>
          </c:val>
          <c:smooth val="0"/>
        </c:ser>
        <c:dLbls>
          <c:showLegendKey val="0"/>
          <c:showVal val="0"/>
          <c:showCatName val="0"/>
          <c:showSerName val="0"/>
          <c:showPercent val="0"/>
          <c:showBubbleSize val="0"/>
        </c:dLbls>
        <c:smooth val="0"/>
        <c:axId val="537656464"/>
        <c:axId val="537661360"/>
      </c:lineChart>
      <c:catAx>
        <c:axId val="537656464"/>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Times New Roman"/>
                <a:ea typeface="Times New Roman"/>
                <a:cs typeface="Times New Roman"/>
              </a:defRPr>
            </a:pPr>
            <a:endParaRPr lang="en-US"/>
          </a:p>
        </c:txPr>
        <c:crossAx val="537661360"/>
        <c:crosses val="autoZero"/>
        <c:auto val="1"/>
        <c:lblAlgn val="ctr"/>
        <c:lblOffset val="100"/>
        <c:tickLblSkip val="3"/>
        <c:tickMarkSkip val="1"/>
        <c:noMultiLvlLbl val="0"/>
      </c:catAx>
      <c:valAx>
        <c:axId val="537661360"/>
        <c:scaling>
          <c:orientation val="minMax"/>
          <c:min val="10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537656464"/>
        <c:crosses val="autoZero"/>
        <c:crossBetween val="between"/>
      </c:valAx>
      <c:spPr>
        <a:solidFill>
          <a:srgbClr val="E9E3C6"/>
        </a:solidFill>
        <a:ln w="12700">
          <a:solidFill>
            <a:srgbClr val="808080"/>
          </a:solidFill>
          <a:prstDash val="solid"/>
        </a:ln>
      </c:spPr>
    </c:plotArea>
    <c:legend>
      <c:legendPos val="b"/>
      <c:layout>
        <c:manualLayout>
          <c:xMode val="edge"/>
          <c:yMode val="edge"/>
          <c:x val="0.1741472172351885"/>
          <c:y val="0.88387235993000246"/>
          <c:w val="0.77558348294434454"/>
          <c:h val="0.1064517805755115"/>
        </c:manualLayout>
      </c:layout>
      <c:overlay val="0"/>
      <c:spPr>
        <a:noFill/>
        <a:ln w="25400">
          <a:noFill/>
        </a:ln>
      </c:spPr>
      <c:txPr>
        <a:bodyPr/>
        <a:lstStyle/>
        <a:p>
          <a:pPr>
            <a:defRPr sz="82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orientation="landscape"/>
  </c:printSettings>
</c:chartSpace>
</file>

<file path=xl/drawings/_rels/drawing1.xml.rels><?xml version="1.0" encoding="UTF-8" standalone="no"?>
<Relationships xmlns="http://schemas.openxmlformats.org/package/2006/relationships">
<Relationship Id="rId1" Target="#Output!A1" Type="http://schemas.openxmlformats.org/officeDocument/2006/relationships/hyperlink"/>
</Relationships>

</file>

<file path=xl/drawings/_rels/drawing2.xml.rels><?xml version="1.0" encoding="UTF-8" standalone="no"?>
<Relationships xmlns="http://schemas.openxmlformats.org/package/2006/relationships">
<Relationship Id="rId1" Target="#Input!A1" Type="http://schemas.openxmlformats.org/officeDocument/2006/relationships/hyperlink"/>
<Relationship Id="rId2" Target="../charts/chart1.xml" Type="http://schemas.openxmlformats.org/officeDocument/2006/relationships/chart"/>
</Relationships>

</file>

<file path=xl/drawings/drawing1.xml><?xml version="1.0" encoding="utf-8"?>
<xdr:wsDr xmlns:xdr="http://schemas.openxmlformats.org/drawingml/2006/spreadsheetDrawing" xmlns:a="http://schemas.openxmlformats.org/drawingml/2006/main">
  <xdr:twoCellAnchor>
    <xdr:from>
      <xdr:col>4</xdr:col>
      <xdr:colOff>123825</xdr:colOff>
      <xdr:row>23</xdr:row>
      <xdr:rowOff>0</xdr:rowOff>
    </xdr:from>
    <xdr:to>
      <xdr:col>11</xdr:col>
      <xdr:colOff>0</xdr:colOff>
      <xdr:row>23</xdr:row>
      <xdr:rowOff>0</xdr:rowOff>
    </xdr:to>
    <xdr:sp macro="" textlink="">
      <xdr:nvSpPr>
        <xdr:cNvPr id="1035" name="Line 11"/>
        <xdr:cNvSpPr>
          <a:spLocks noChangeShapeType="1"/>
        </xdr:cNvSpPr>
      </xdr:nvSpPr>
      <xdr:spPr bwMode="auto">
        <a:xfrm>
          <a:off x="3057525" y="2990850"/>
          <a:ext cx="4848225" cy="0"/>
        </a:xfrm>
        <a:prstGeom prst="line">
          <a:avLst/>
        </a:prstGeom>
        <a:noFill/>
        <a:ln w="25400">
          <a:solidFill>
            <a:srgbClr val="000000"/>
          </a:solidFill>
          <a:round/>
          <a:headEnd/>
          <a:tailEnd type="triangle" w="med" len="med"/>
        </a:ln>
      </xdr:spPr>
    </xdr:sp>
    <xdr:clientData/>
  </xdr:twoCellAnchor>
  <xdr:twoCellAnchor>
    <xdr:from>
      <xdr:col>3</xdr:col>
      <xdr:colOff>57150</xdr:colOff>
      <xdr:row>21</xdr:row>
      <xdr:rowOff>19050</xdr:rowOff>
    </xdr:from>
    <xdr:to>
      <xdr:col>4</xdr:col>
      <xdr:colOff>19050</xdr:colOff>
      <xdr:row>25</xdr:row>
      <xdr:rowOff>0</xdr:rowOff>
    </xdr:to>
    <xdr:sp macro="" textlink="">
      <xdr:nvSpPr>
        <xdr:cNvPr id="1086" name="AutoShape 62"/>
        <xdr:cNvSpPr>
          <a:spLocks/>
        </xdr:cNvSpPr>
      </xdr:nvSpPr>
      <xdr:spPr bwMode="auto">
        <a:xfrm>
          <a:off x="2838450" y="2686050"/>
          <a:ext cx="114300" cy="628650"/>
        </a:xfrm>
        <a:prstGeom prst="rightBrace">
          <a:avLst>
            <a:gd name="adj1" fmla="val 45833"/>
            <a:gd name="adj2" fmla="val 50000"/>
          </a:avLst>
        </a:prstGeom>
        <a:noFill/>
        <a:ln w="9525">
          <a:solidFill>
            <a:srgbClr val="000000"/>
          </a:solidFill>
          <a:round/>
          <a:headEnd/>
          <a:tailEnd/>
        </a:ln>
      </xdr:spPr>
    </xdr:sp>
    <xdr:clientData/>
  </xdr:twoCellAnchor>
  <xdr:twoCellAnchor>
    <xdr:from>
      <xdr:col>6</xdr:col>
      <xdr:colOff>219075</xdr:colOff>
      <xdr:row>81</xdr:row>
      <xdr:rowOff>123825</xdr:rowOff>
    </xdr:from>
    <xdr:to>
      <xdr:col>8</xdr:col>
      <xdr:colOff>114300</xdr:colOff>
      <xdr:row>84</xdr:row>
      <xdr:rowOff>57150</xdr:rowOff>
    </xdr:to>
    <xdr:grpSp>
      <xdr:nvGrpSpPr>
        <xdr:cNvPr id="1138" name="Group 114">
          <a:hlinkClick xmlns:r="http://schemas.openxmlformats.org/officeDocument/2006/relationships" r:id="rId1"/>
        </xdr:cNvPr>
        <xdr:cNvGrpSpPr>
          <a:grpSpLocks/>
        </xdr:cNvGrpSpPr>
      </xdr:nvGrpSpPr>
      <xdr:grpSpPr bwMode="auto">
        <a:xfrm>
          <a:off x="5324475" y="12858750"/>
          <a:ext cx="1143000" cy="419100"/>
          <a:chOff x="61" y="729"/>
          <a:chExt cx="120" cy="50"/>
        </a:xfrm>
        <a:effectLst>
          <a:outerShdw blurRad="50800" dist="38100" dir="2700000" algn="tl" rotWithShape="0">
            <a:prstClr val="black">
              <a:alpha val="40000"/>
            </a:prstClr>
          </a:outerShdw>
        </a:effectLst>
      </xdr:grpSpPr>
      <xdr:sp macro="" textlink="">
        <xdr:nvSpPr>
          <xdr:cNvPr id="1139" name="AutoShape 115">
            <a:hlinkClick xmlns:r="http://schemas.openxmlformats.org/officeDocument/2006/relationships" r:id="rId1"/>
          </xdr:cNvPr>
          <xdr:cNvSpPr>
            <a:spLocks noChangeArrowheads="1"/>
          </xdr:cNvSpPr>
        </xdr:nvSpPr>
        <xdr:spPr bwMode="auto">
          <a:xfrm>
            <a:off x="61" y="729"/>
            <a:ext cx="120" cy="50"/>
          </a:xfrm>
          <a:prstGeom prst="roundRect">
            <a:avLst>
              <a:gd name="adj" fmla="val 16667"/>
            </a:avLst>
          </a:prstGeom>
          <a:solidFill>
            <a:srgbClr val="FFFFFF"/>
          </a:solidFill>
          <a:ln w="9525">
            <a:solidFill>
              <a:srgbClr val="C0C0C0"/>
            </a:solidFill>
            <a:round/>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imes New Roman"/>
                <a:cs typeface="Times New Roman"/>
              </a:rPr>
              <a:t>                </a:t>
            </a:r>
            <a:r>
              <a:rPr lang="en-US" sz="1000" b="1" i="0" u="none" strike="noStrike" baseline="0">
                <a:solidFill>
                  <a:srgbClr val="000000"/>
                </a:solidFill>
                <a:latin typeface="Times New Roman"/>
                <a:cs typeface="Times New Roman"/>
              </a:rPr>
              <a:t>OUTPUT</a:t>
            </a:r>
          </a:p>
        </xdr:txBody>
      </xdr:sp>
      <xdr:sp macro="" textlink="">
        <xdr:nvSpPr>
          <xdr:cNvPr id="1140" name="Oval 116"/>
          <xdr:cNvSpPr>
            <a:spLocks noChangeArrowheads="1"/>
          </xdr:cNvSpPr>
        </xdr:nvSpPr>
        <xdr:spPr bwMode="auto">
          <a:xfrm>
            <a:off x="68" y="734"/>
            <a:ext cx="43" cy="41"/>
          </a:xfrm>
          <a:prstGeom prst="ellipse">
            <a:avLst/>
          </a:prstGeom>
          <a:solidFill>
            <a:srgbClr val="99CC00"/>
          </a:solidFill>
          <a:ln w="9525">
            <a:solidFill>
              <a:srgbClr val="969696"/>
            </a:solidFill>
            <a:round/>
            <a:headEnd/>
            <a:tailEnd/>
          </a:ln>
        </xdr:spPr>
      </xdr:sp>
      <xdr:sp macro="" textlink="">
        <xdr:nvSpPr>
          <xdr:cNvPr id="1141" name="AutoShape 117"/>
          <xdr:cNvSpPr>
            <a:spLocks noChangeArrowheads="1"/>
          </xdr:cNvSpPr>
        </xdr:nvSpPr>
        <xdr:spPr bwMode="auto">
          <a:xfrm>
            <a:off x="74" y="747"/>
            <a:ext cx="32" cy="16"/>
          </a:xfrm>
          <a:prstGeom prst="rightArrow">
            <a:avLst>
              <a:gd name="adj1" fmla="val 50000"/>
              <a:gd name="adj2" fmla="val 50000"/>
            </a:avLst>
          </a:prstGeom>
          <a:solidFill>
            <a:srgbClr val="FFFFFF"/>
          </a:solidFill>
          <a:ln w="9525">
            <a:solidFill>
              <a:srgbClr val="000000"/>
            </a:solidFill>
            <a:miter lim="800000"/>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3</xdr:row>
      <xdr:rowOff>19050</xdr:rowOff>
    </xdr:from>
    <xdr:to>
      <xdr:col>0</xdr:col>
      <xdr:colOff>1323975</xdr:colOff>
      <xdr:row>6</xdr:row>
      <xdr:rowOff>9525</xdr:rowOff>
    </xdr:to>
    <xdr:grpSp>
      <xdr:nvGrpSpPr>
        <xdr:cNvPr id="10" name="Group 9"/>
        <xdr:cNvGrpSpPr/>
      </xdr:nvGrpSpPr>
      <xdr:grpSpPr>
        <a:xfrm>
          <a:off x="228600" y="485775"/>
          <a:ext cx="1095375" cy="476250"/>
          <a:chOff x="228600" y="485775"/>
          <a:chExt cx="1095375" cy="476250"/>
        </a:xfrm>
      </xdr:grpSpPr>
      <xdr:sp macro="" textlink="">
        <xdr:nvSpPr>
          <xdr:cNvPr id="2057" name="AutoShape 9">
            <a:hlinkClick xmlns:r="http://schemas.openxmlformats.org/officeDocument/2006/relationships" r:id="rId1"/>
          </xdr:cNvPr>
          <xdr:cNvSpPr>
            <a:spLocks noChangeArrowheads="1"/>
          </xdr:cNvSpPr>
        </xdr:nvSpPr>
        <xdr:spPr bwMode="auto">
          <a:xfrm>
            <a:off x="228600" y="485775"/>
            <a:ext cx="1095375" cy="476250"/>
          </a:xfrm>
          <a:prstGeom prst="roundRect">
            <a:avLst>
              <a:gd name="adj" fmla="val 16667"/>
            </a:avLst>
          </a:prstGeom>
          <a:solidFill>
            <a:srgbClr val="FFFFFF"/>
          </a:solidFill>
          <a:ln w="9525">
            <a:solidFill>
              <a:srgbClr val="C0C0C0"/>
            </a:solidFill>
            <a:round/>
            <a:headEnd/>
            <a:tailEnd/>
          </a:ln>
          <a:effectLst>
            <a:outerShdw blurRad="50800" dist="38100" dir="2700000" algn="tl" rotWithShape="0">
              <a:prstClr val="black">
                <a:alpha val="40000"/>
              </a:prstClr>
            </a:outerShdw>
          </a:effec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Times New Roman"/>
                <a:cs typeface="Times New Roman"/>
              </a:rPr>
              <a:t>                 </a:t>
            </a:r>
            <a:r>
              <a:rPr lang="en-US" sz="1000" b="1" i="0" u="none" strike="noStrike" baseline="0">
                <a:solidFill>
                  <a:srgbClr val="000000"/>
                </a:solidFill>
                <a:latin typeface="Times New Roman"/>
                <a:cs typeface="Times New Roman"/>
              </a:rPr>
              <a:t>INPUT</a:t>
            </a:r>
          </a:p>
        </xdr:txBody>
      </xdr:sp>
      <xdr:sp macro="" textlink="">
        <xdr:nvSpPr>
          <xdr:cNvPr id="2058" name="Oval 10">
            <a:hlinkClick xmlns:r="http://schemas.openxmlformats.org/officeDocument/2006/relationships" r:id="rId1"/>
          </xdr:cNvPr>
          <xdr:cNvSpPr>
            <a:spLocks noChangeArrowheads="1"/>
          </xdr:cNvSpPr>
        </xdr:nvSpPr>
        <xdr:spPr bwMode="auto">
          <a:xfrm>
            <a:off x="292497" y="533400"/>
            <a:ext cx="392509" cy="390525"/>
          </a:xfrm>
          <a:prstGeom prst="ellipse">
            <a:avLst/>
          </a:prstGeom>
          <a:solidFill>
            <a:srgbClr val="FF9900"/>
          </a:solidFill>
          <a:ln w="9525">
            <a:solidFill>
              <a:srgbClr val="969696"/>
            </a:solidFill>
            <a:round/>
            <a:headEnd/>
            <a:tailEnd/>
          </a:ln>
        </xdr:spPr>
      </xdr:sp>
      <xdr:sp macro="" textlink="">
        <xdr:nvSpPr>
          <xdr:cNvPr id="2059" name="AutoShape 11">
            <a:hlinkClick xmlns:r="http://schemas.openxmlformats.org/officeDocument/2006/relationships" r:id="rId1"/>
          </xdr:cNvPr>
          <xdr:cNvSpPr>
            <a:spLocks noChangeArrowheads="1"/>
          </xdr:cNvSpPr>
        </xdr:nvSpPr>
        <xdr:spPr bwMode="auto">
          <a:xfrm flipH="1">
            <a:off x="347266" y="657225"/>
            <a:ext cx="292100" cy="152400"/>
          </a:xfrm>
          <a:prstGeom prst="rightArrow">
            <a:avLst>
              <a:gd name="adj1" fmla="val 50000"/>
              <a:gd name="adj2" fmla="val 50000"/>
            </a:avLst>
          </a:prstGeom>
          <a:solidFill>
            <a:srgbClr val="FFFFFF"/>
          </a:solidFill>
          <a:ln w="9525">
            <a:solidFill>
              <a:srgbClr val="000000"/>
            </a:solidFill>
            <a:miter lim="800000"/>
            <a:headEnd/>
            <a:tailEnd/>
          </a:ln>
        </xdr:spPr>
      </xdr:sp>
    </xdr:grpSp>
    <xdr:clientData/>
  </xdr:twoCellAnchor>
  <xdr:twoCellAnchor>
    <xdr:from>
      <xdr:col>0</xdr:col>
      <xdr:colOff>228600</xdr:colOff>
      <xdr:row>32</xdr:row>
      <xdr:rowOff>152400</xdr:rowOff>
    </xdr:from>
    <xdr:to>
      <xdr:col>0</xdr:col>
      <xdr:colOff>1323975</xdr:colOff>
      <xdr:row>35</xdr:row>
      <xdr:rowOff>142875</xdr:rowOff>
    </xdr:to>
    <xdr:grpSp>
      <xdr:nvGrpSpPr>
        <xdr:cNvPr id="9" name="Group 8"/>
        <xdr:cNvGrpSpPr/>
      </xdr:nvGrpSpPr>
      <xdr:grpSpPr>
        <a:xfrm>
          <a:off x="228600" y="5467350"/>
          <a:ext cx="1095375" cy="485775"/>
          <a:chOff x="228600" y="5705475"/>
          <a:chExt cx="1095375" cy="485775"/>
        </a:xfrm>
      </xdr:grpSpPr>
      <xdr:sp macro="" textlink="">
        <xdr:nvSpPr>
          <xdr:cNvPr id="2090" name="AutoShape 42">
            <a:hlinkClick xmlns:r="http://schemas.openxmlformats.org/officeDocument/2006/relationships" r:id="rId1"/>
          </xdr:cNvPr>
          <xdr:cNvSpPr>
            <a:spLocks noChangeArrowheads="1"/>
          </xdr:cNvSpPr>
        </xdr:nvSpPr>
        <xdr:spPr bwMode="auto">
          <a:xfrm>
            <a:off x="228600" y="5705475"/>
            <a:ext cx="1095375" cy="485775"/>
          </a:xfrm>
          <a:prstGeom prst="roundRect">
            <a:avLst>
              <a:gd name="adj" fmla="val 16667"/>
            </a:avLst>
          </a:prstGeom>
          <a:solidFill>
            <a:srgbClr val="FFFFFF"/>
          </a:solidFill>
          <a:ln w="9525">
            <a:solidFill>
              <a:srgbClr val="C0C0C0"/>
            </a:solidFill>
            <a:round/>
            <a:headEnd/>
            <a:tailEnd/>
          </a:ln>
          <a:effectLst>
            <a:outerShdw blurRad="50800" dist="38100" dir="2700000" algn="tl" rotWithShape="0">
              <a:prstClr val="black">
                <a:alpha val="40000"/>
              </a:prstClr>
            </a:outerShdw>
          </a:effectLst>
        </xdr:spPr>
        <xdr:txBody>
          <a:bodyPr vertOverflow="clip" wrap="square" lIns="27432" tIns="22860" rIns="0" bIns="22860" anchor="ctr" upright="1"/>
          <a:lstStyle/>
          <a:p>
            <a:pPr algn="l" rtl="0">
              <a:defRPr sz="1000"/>
            </a:pPr>
            <a:r>
              <a:rPr lang="en-US" sz="1000" b="0" i="0" u="none" strike="noStrike" baseline="0">
                <a:solidFill>
                  <a:srgbClr val="000000"/>
                </a:solidFill>
                <a:latin typeface="Times New Roman"/>
                <a:cs typeface="Times New Roman"/>
              </a:rPr>
              <a:t>                 </a:t>
            </a:r>
            <a:r>
              <a:rPr lang="en-US" sz="1000" b="1" i="0" u="none" strike="noStrike" baseline="0">
                <a:solidFill>
                  <a:srgbClr val="000000"/>
                </a:solidFill>
                <a:latin typeface="Times New Roman"/>
                <a:cs typeface="Times New Roman"/>
              </a:rPr>
              <a:t>INPUT</a:t>
            </a:r>
          </a:p>
        </xdr:txBody>
      </xdr:sp>
      <xdr:sp macro="" textlink="">
        <xdr:nvSpPr>
          <xdr:cNvPr id="2091" name="Oval 43">
            <a:hlinkClick xmlns:r="http://schemas.openxmlformats.org/officeDocument/2006/relationships" r:id="rId1"/>
          </xdr:cNvPr>
          <xdr:cNvSpPr>
            <a:spLocks noChangeArrowheads="1"/>
          </xdr:cNvSpPr>
        </xdr:nvSpPr>
        <xdr:spPr bwMode="auto">
          <a:xfrm>
            <a:off x="292497" y="5753100"/>
            <a:ext cx="392509" cy="400050"/>
          </a:xfrm>
          <a:prstGeom prst="ellipse">
            <a:avLst/>
          </a:prstGeom>
          <a:solidFill>
            <a:srgbClr val="FF9900"/>
          </a:solidFill>
          <a:ln w="9525">
            <a:solidFill>
              <a:srgbClr val="969696"/>
            </a:solidFill>
            <a:round/>
            <a:headEnd/>
            <a:tailEnd/>
          </a:ln>
        </xdr:spPr>
      </xdr:sp>
      <xdr:sp macro="" textlink="">
        <xdr:nvSpPr>
          <xdr:cNvPr id="2092" name="AutoShape 44">
            <a:hlinkClick xmlns:r="http://schemas.openxmlformats.org/officeDocument/2006/relationships" r:id="rId1"/>
          </xdr:cNvPr>
          <xdr:cNvSpPr>
            <a:spLocks noChangeArrowheads="1"/>
          </xdr:cNvSpPr>
        </xdr:nvSpPr>
        <xdr:spPr bwMode="auto">
          <a:xfrm flipH="1">
            <a:off x="347266" y="5886450"/>
            <a:ext cx="292100" cy="152400"/>
          </a:xfrm>
          <a:prstGeom prst="rightArrow">
            <a:avLst>
              <a:gd name="adj1" fmla="val 50000"/>
              <a:gd name="adj2" fmla="val 50000"/>
            </a:avLst>
          </a:prstGeom>
          <a:solidFill>
            <a:srgbClr val="FFFFFF"/>
          </a:solidFill>
          <a:ln w="9525">
            <a:solidFill>
              <a:srgbClr val="000000"/>
            </a:solidFill>
            <a:miter lim="800000"/>
            <a:headEnd/>
            <a:tailEnd/>
          </a:ln>
        </xdr:spPr>
      </xdr:sp>
    </xdr:grpSp>
    <xdr:clientData/>
  </xdr:twoCellAnchor>
  <xdr:twoCellAnchor>
    <xdr:from>
      <xdr:col>4</xdr:col>
      <xdr:colOff>114300</xdr:colOff>
      <xdr:row>15</xdr:row>
      <xdr:rowOff>76200</xdr:rowOff>
    </xdr:from>
    <xdr:to>
      <xdr:col>7</xdr:col>
      <xdr:colOff>1276350</xdr:colOff>
      <xdr:row>33</xdr:row>
      <xdr:rowOff>114300</xdr:rowOff>
    </xdr:to>
    <xdr:graphicFrame macro="">
      <xdr:nvGraphicFramePr>
        <xdr:cNvPr id="8" name="Chart 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http://www.smallbusinessplanresources.com/" TargetMode="External" Type="http://schemas.openxmlformats.org/officeDocument/2006/relationships/hyperlink"/>
<Relationship Id="rId2" Target="../drawings/drawing2.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8"/>
  </sheetPr>
  <dimension ref="A2:AI976"/>
  <sheetViews>
    <sheetView showGridLines="0" showRowColHeaders="0" tabSelected="1" zoomScaleNormal="100" workbookViewId="0">
      <selection activeCell="R10" sqref="R10"/>
    </sheetView>
  </sheetViews>
  <sheetFormatPr defaultRowHeight="12.75" x14ac:dyDescent="0.2"/>
  <cols>
    <col min="1" max="1" width="12" customWidth="1"/>
    <col min="2" max="2" width="31.42578125" customWidth="1"/>
    <col min="3" max="3" width="4" customWidth="1"/>
    <col min="4" max="4" width="2.28515625" customWidth="1"/>
    <col min="5" max="5" width="13.28515625" customWidth="1"/>
    <col min="6" max="6" width="13.5703125" style="15" customWidth="1"/>
    <col min="7" max="7" width="16.42578125" style="15" customWidth="1"/>
    <col min="8" max="8" width="2.28515625" customWidth="1"/>
    <col min="9" max="9" width="7.5703125" style="3" customWidth="1"/>
    <col min="10" max="10" width="9.42578125" customWidth="1"/>
    <col min="11" max="11" width="12" customWidth="1"/>
    <col min="12" max="12" width="3.42578125" customWidth="1"/>
    <col min="13" max="13" width="2.28515625" customWidth="1"/>
    <col min="14" max="14" width="12.7109375" customWidth="1"/>
    <col min="15" max="15" width="5.5703125" customWidth="1"/>
    <col min="16" max="16" width="12.7109375" customWidth="1"/>
    <col min="17" max="17" width="16.85546875" customWidth="1"/>
    <col min="18" max="20" width="15.7109375" customWidth="1"/>
  </cols>
  <sheetData>
    <row r="2" spans="1:16" x14ac:dyDescent="0.2">
      <c r="B2" s="85" t="s">
        <v>29</v>
      </c>
      <c r="C2" s="85"/>
      <c r="D2" s="85"/>
      <c r="E2" s="85"/>
      <c r="F2" s="85"/>
      <c r="G2" s="85"/>
      <c r="H2" s="85"/>
      <c r="I2" s="85"/>
      <c r="J2" s="85"/>
      <c r="K2" s="85"/>
      <c r="L2" s="85"/>
      <c r="M2" s="85"/>
      <c r="N2" s="85"/>
      <c r="O2" s="85"/>
      <c r="P2" s="85"/>
    </row>
    <row r="3" spans="1:16" ht="12.75" customHeight="1" x14ac:dyDescent="0.2">
      <c r="A3" s="15"/>
    </row>
    <row r="4" spans="1:16" x14ac:dyDescent="0.2">
      <c r="B4" s="110" t="s">
        <v>0</v>
      </c>
      <c r="C4" s="111"/>
      <c r="D4" s="111"/>
      <c r="E4" s="111"/>
      <c r="F4" s="111"/>
      <c r="G4" s="111"/>
      <c r="H4" s="111"/>
      <c r="I4" s="111"/>
      <c r="J4" s="111"/>
      <c r="K4" s="111"/>
      <c r="L4" s="111"/>
      <c r="M4" s="111"/>
      <c r="N4" s="111"/>
      <c r="O4" s="111"/>
      <c r="P4" s="112"/>
    </row>
    <row r="5" spans="1:16" ht="5.0999999999999996" customHeight="1" x14ac:dyDescent="0.2"/>
    <row r="6" spans="1:16" ht="11.45" customHeight="1" x14ac:dyDescent="0.2">
      <c r="B6" s="116" t="s">
        <v>5</v>
      </c>
      <c r="C6" s="117"/>
      <c r="D6" s="117"/>
      <c r="E6" s="117"/>
      <c r="F6" s="117"/>
      <c r="G6" s="117"/>
      <c r="H6" s="117"/>
      <c r="I6" s="117"/>
      <c r="J6" s="117"/>
      <c r="K6" s="117"/>
      <c r="L6" s="117"/>
      <c r="M6" s="117"/>
      <c r="N6" s="117"/>
      <c r="O6" s="117"/>
      <c r="P6" s="118"/>
    </row>
    <row r="7" spans="1:16" ht="11.45" customHeight="1" x14ac:dyDescent="0.2">
      <c r="B7" s="119"/>
      <c r="C7" s="120"/>
      <c r="D7" s="120"/>
      <c r="E7" s="120"/>
      <c r="F7" s="120"/>
      <c r="G7" s="120"/>
      <c r="H7" s="120"/>
      <c r="I7" s="120"/>
      <c r="J7" s="120"/>
      <c r="K7" s="120"/>
      <c r="L7" s="120"/>
      <c r="M7" s="120"/>
      <c r="N7" s="120"/>
      <c r="O7" s="120"/>
      <c r="P7" s="121"/>
    </row>
    <row r="8" spans="1:16" ht="11.45" customHeight="1" x14ac:dyDescent="0.2">
      <c r="B8" s="119"/>
      <c r="C8" s="120"/>
      <c r="D8" s="120"/>
      <c r="E8" s="120"/>
      <c r="F8" s="120"/>
      <c r="G8" s="120"/>
      <c r="H8" s="120"/>
      <c r="I8" s="120"/>
      <c r="J8" s="120"/>
      <c r="K8" s="120"/>
      <c r="L8" s="120"/>
      <c r="M8" s="120"/>
      <c r="N8" s="120"/>
      <c r="O8" s="120"/>
      <c r="P8" s="121"/>
    </row>
    <row r="9" spans="1:16" ht="11.45" customHeight="1" x14ac:dyDescent="0.2">
      <c r="B9" s="119"/>
      <c r="C9" s="120"/>
      <c r="D9" s="120"/>
      <c r="E9" s="120"/>
      <c r="F9" s="120"/>
      <c r="G9" s="120"/>
      <c r="H9" s="120"/>
      <c r="I9" s="120"/>
      <c r="J9" s="120"/>
      <c r="K9" s="120"/>
      <c r="L9" s="120"/>
      <c r="M9" s="120"/>
      <c r="N9" s="120"/>
      <c r="O9" s="120"/>
      <c r="P9" s="121"/>
    </row>
    <row r="10" spans="1:16" ht="11.45" customHeight="1" x14ac:dyDescent="0.2">
      <c r="B10" s="122"/>
      <c r="C10" s="123"/>
      <c r="D10" s="123"/>
      <c r="E10" s="123"/>
      <c r="F10" s="123"/>
      <c r="G10" s="123"/>
      <c r="H10" s="123"/>
      <c r="I10" s="123"/>
      <c r="J10" s="123"/>
      <c r="K10" s="123"/>
      <c r="L10" s="123"/>
      <c r="M10" s="123"/>
      <c r="N10" s="123"/>
      <c r="O10" s="123"/>
      <c r="P10" s="124"/>
    </row>
    <row r="11" spans="1:16" ht="12.75" customHeight="1" x14ac:dyDescent="0.2">
      <c r="B11" s="17" t="s">
        <v>6</v>
      </c>
      <c r="C11" s="18"/>
      <c r="D11" s="18"/>
      <c r="E11" s="18"/>
      <c r="F11" s="32"/>
      <c r="G11" s="32"/>
      <c r="H11" s="18"/>
      <c r="I11" s="18"/>
      <c r="J11" s="18"/>
      <c r="K11" s="18"/>
      <c r="L11" s="18"/>
      <c r="M11" s="18"/>
      <c r="N11" s="18"/>
      <c r="O11" s="19" t="s">
        <v>60</v>
      </c>
      <c r="P11" s="20"/>
    </row>
    <row r="13" spans="1:16" x14ac:dyDescent="0.2">
      <c r="B13" s="110" t="s">
        <v>1</v>
      </c>
      <c r="C13" s="111"/>
      <c r="D13" s="111"/>
      <c r="E13" s="111"/>
      <c r="F13" s="111"/>
      <c r="G13" s="111"/>
      <c r="H13" s="111"/>
      <c r="I13" s="111"/>
      <c r="J13" s="111"/>
      <c r="K13" s="111"/>
      <c r="L13" s="111"/>
      <c r="M13" s="111"/>
      <c r="N13" s="111"/>
      <c r="O13" s="111"/>
      <c r="P13" s="112"/>
    </row>
    <row r="14" spans="1:16" ht="5.0999999999999996" customHeight="1" x14ac:dyDescent="0.2"/>
    <row r="15" spans="1:16" ht="12.75" customHeight="1" x14ac:dyDescent="0.2">
      <c r="B15" s="116" t="s">
        <v>27</v>
      </c>
      <c r="C15" s="117"/>
      <c r="D15" s="117"/>
      <c r="E15" s="117"/>
      <c r="F15" s="117"/>
      <c r="G15" s="117"/>
      <c r="H15" s="117"/>
      <c r="I15" s="117"/>
      <c r="J15" s="117"/>
      <c r="K15" s="117"/>
      <c r="L15" s="117"/>
      <c r="M15" s="117"/>
      <c r="N15" s="117"/>
      <c r="O15" s="117"/>
      <c r="P15" s="118"/>
    </row>
    <row r="16" spans="1:16" x14ac:dyDescent="0.2">
      <c r="B16" s="119"/>
      <c r="C16" s="120"/>
      <c r="D16" s="120"/>
      <c r="E16" s="120"/>
      <c r="F16" s="120"/>
      <c r="G16" s="120"/>
      <c r="H16" s="120"/>
      <c r="I16" s="120"/>
      <c r="J16" s="120"/>
      <c r="K16" s="120"/>
      <c r="L16" s="120"/>
      <c r="M16" s="120"/>
      <c r="N16" s="120"/>
      <c r="O16" s="120"/>
      <c r="P16" s="121"/>
    </row>
    <row r="17" spans="2:16" x14ac:dyDescent="0.2">
      <c r="B17" s="119"/>
      <c r="C17" s="120"/>
      <c r="D17" s="120"/>
      <c r="E17" s="120"/>
      <c r="F17" s="120"/>
      <c r="G17" s="120"/>
      <c r="H17" s="120"/>
      <c r="I17" s="120"/>
      <c r="J17" s="120"/>
      <c r="K17" s="120"/>
      <c r="L17" s="120"/>
      <c r="M17" s="120"/>
      <c r="N17" s="120"/>
      <c r="O17" s="120"/>
      <c r="P17" s="121"/>
    </row>
    <row r="18" spans="2:16" x14ac:dyDescent="0.2">
      <c r="B18" s="122"/>
      <c r="C18" s="123"/>
      <c r="D18" s="123"/>
      <c r="E18" s="123"/>
      <c r="F18" s="123"/>
      <c r="G18" s="123"/>
      <c r="H18" s="123"/>
      <c r="I18" s="123"/>
      <c r="J18" s="123"/>
      <c r="K18" s="123"/>
      <c r="L18" s="123"/>
      <c r="M18" s="123"/>
      <c r="N18" s="123"/>
      <c r="O18" s="123"/>
      <c r="P18" s="124"/>
    </row>
    <row r="19" spans="2:16" ht="12.75" customHeight="1" x14ac:dyDescent="0.2"/>
    <row r="20" spans="2:16" x14ac:dyDescent="0.2">
      <c r="B20" s="110" t="s">
        <v>2</v>
      </c>
      <c r="C20" s="111"/>
      <c r="D20" s="111"/>
      <c r="E20" s="111"/>
      <c r="F20" s="111"/>
      <c r="G20" s="111"/>
      <c r="H20" s="111"/>
      <c r="I20" s="111"/>
      <c r="J20" s="111"/>
      <c r="K20" s="111"/>
      <c r="L20" s="111"/>
      <c r="M20" s="111"/>
      <c r="N20" s="111"/>
      <c r="O20" s="111"/>
      <c r="P20" s="112"/>
    </row>
    <row r="21" spans="2:16" ht="5.0999999999999996" customHeight="1" x14ac:dyDescent="0.2"/>
    <row r="22" spans="2:16" ht="12.75" customHeight="1" x14ac:dyDescent="0.2">
      <c r="B22" s="71" t="s">
        <v>16</v>
      </c>
      <c r="C22" s="72"/>
      <c r="D22" s="1"/>
      <c r="E22" s="1"/>
      <c r="F22" s="3"/>
      <c r="G22" s="3"/>
      <c r="H22" s="1"/>
      <c r="M22" s="113" t="s">
        <v>59</v>
      </c>
      <c r="N22" s="114"/>
      <c r="O22" s="114"/>
      <c r="P22" s="115"/>
    </row>
    <row r="23" spans="2:16" ht="12.75" customHeight="1" x14ac:dyDescent="0.2">
      <c r="B23" s="73" t="s">
        <v>17</v>
      </c>
      <c r="C23" s="74"/>
      <c r="D23" s="1"/>
      <c r="E23" s="1"/>
      <c r="F23" s="3"/>
      <c r="G23" s="3"/>
      <c r="H23" s="1"/>
      <c r="M23" s="86">
        <v>3500</v>
      </c>
      <c r="N23" s="87"/>
      <c r="O23" s="87"/>
      <c r="P23" s="88"/>
    </row>
    <row r="24" spans="2:16" ht="12.75" customHeight="1" x14ac:dyDescent="0.2">
      <c r="B24" s="73" t="s">
        <v>18</v>
      </c>
      <c r="C24" s="74"/>
      <c r="D24" s="1"/>
      <c r="E24" s="1"/>
      <c r="F24" s="3"/>
      <c r="G24" s="3"/>
      <c r="H24" s="1"/>
      <c r="M24" s="89">
        <v>1</v>
      </c>
      <c r="N24" s="90"/>
      <c r="O24" s="90"/>
      <c r="P24" s="91"/>
    </row>
    <row r="25" spans="2:16" ht="12.75" customHeight="1" x14ac:dyDescent="0.2">
      <c r="B25" s="75" t="s">
        <v>58</v>
      </c>
      <c r="C25" s="76"/>
      <c r="D25" s="1"/>
      <c r="E25" s="1"/>
      <c r="F25" s="3"/>
      <c r="G25" s="3"/>
      <c r="H25" s="1"/>
      <c r="M25" s="92">
        <f>+M23*M24</f>
        <v>3500</v>
      </c>
      <c r="N25" s="93"/>
      <c r="O25" s="93"/>
      <c r="P25" s="94"/>
    </row>
    <row r="26" spans="2:16" x14ac:dyDescent="0.2">
      <c r="B26" s="1"/>
      <c r="C26" s="1"/>
      <c r="D26" s="1"/>
      <c r="E26" s="1"/>
      <c r="F26" s="3"/>
      <c r="G26" s="3"/>
      <c r="H26" s="1"/>
      <c r="J26" s="1"/>
      <c r="K26" s="1"/>
      <c r="L26" s="1"/>
      <c r="M26" s="1"/>
      <c r="N26" s="1"/>
      <c r="O26" s="1"/>
      <c r="P26" s="1"/>
    </row>
    <row r="27" spans="2:16" x14ac:dyDescent="0.2">
      <c r="B27" s="98" t="s">
        <v>26</v>
      </c>
      <c r="C27" s="99"/>
      <c r="D27" s="99"/>
      <c r="E27" s="99"/>
      <c r="F27" s="99"/>
      <c r="G27" s="100"/>
      <c r="H27" s="26"/>
      <c r="I27" s="98" t="s">
        <v>25</v>
      </c>
      <c r="J27" s="99"/>
      <c r="K27" s="100"/>
      <c r="M27" s="85" t="s">
        <v>24</v>
      </c>
      <c r="N27" s="85"/>
      <c r="O27" s="85"/>
      <c r="P27" s="85"/>
    </row>
    <row r="28" spans="2:16" x14ac:dyDescent="0.2">
      <c r="B28" s="77"/>
      <c r="C28" s="27"/>
      <c r="D28" s="28"/>
      <c r="E28" s="28"/>
      <c r="F28" s="28"/>
      <c r="G28" s="78"/>
      <c r="H28" s="26"/>
      <c r="I28" s="37" t="s">
        <v>19</v>
      </c>
      <c r="J28" s="35" t="s">
        <v>7</v>
      </c>
      <c r="K28" s="24" t="s">
        <v>8</v>
      </c>
      <c r="M28" s="101" t="s">
        <v>23</v>
      </c>
      <c r="N28" s="102"/>
      <c r="O28" s="102"/>
      <c r="P28" s="103"/>
    </row>
    <row r="29" spans="2:16" ht="24.95" customHeight="1" x14ac:dyDescent="0.2">
      <c r="B29" s="79" t="s">
        <v>9</v>
      </c>
      <c r="C29" s="38"/>
      <c r="D29" s="39"/>
      <c r="E29" s="43" t="s">
        <v>11</v>
      </c>
      <c r="F29" s="44" t="s">
        <v>10</v>
      </c>
      <c r="G29" s="80" t="s">
        <v>12</v>
      </c>
      <c r="H29" s="26"/>
      <c r="I29" s="36"/>
      <c r="J29" s="21" t="s">
        <v>14</v>
      </c>
      <c r="K29" s="25" t="s">
        <v>15</v>
      </c>
      <c r="M29" s="104"/>
      <c r="N29" s="105"/>
      <c r="O29" s="105"/>
      <c r="P29" s="106"/>
    </row>
    <row r="30" spans="2:16" x14ac:dyDescent="0.2">
      <c r="B30" s="95" t="s">
        <v>30</v>
      </c>
      <c r="C30" s="96"/>
      <c r="D30" s="97"/>
      <c r="E30" s="34">
        <v>1000</v>
      </c>
      <c r="F30" s="33">
        <v>1</v>
      </c>
      <c r="G30" s="45">
        <f t="shared" ref="G30:G61" si="0">+IF(E30*F30&gt;0,(E30*F30),"")</f>
        <v>1000</v>
      </c>
      <c r="H30" s="26"/>
      <c r="I30" s="50">
        <v>0</v>
      </c>
      <c r="J30" s="46">
        <f>IF(ISERROR(I30*$M$25),"",(I30*$M$25))</f>
        <v>0</v>
      </c>
      <c r="K30" s="47">
        <f t="shared" ref="K30:K61" si="1">IF(ISERROR($G$74),"",$G$74)</f>
        <v>39401.25</v>
      </c>
      <c r="M30" s="104"/>
      <c r="N30" s="105"/>
      <c r="O30" s="105"/>
      <c r="P30" s="106"/>
    </row>
    <row r="31" spans="2:16" x14ac:dyDescent="0.2">
      <c r="B31" s="82" t="s">
        <v>31</v>
      </c>
      <c r="C31" s="83"/>
      <c r="D31" s="84"/>
      <c r="E31" s="34">
        <v>1250</v>
      </c>
      <c r="F31" s="33">
        <v>0.5</v>
      </c>
      <c r="G31" s="45">
        <f t="shared" si="0"/>
        <v>625</v>
      </c>
      <c r="H31" s="26"/>
      <c r="I31" s="50">
        <f>IF(ISERROR(CEILING(I30+(($G$78-$G$77)/49),1)),"",CEILING(I30+(($G$78-$G$77)/49),1))</f>
        <v>1</v>
      </c>
      <c r="J31" s="46">
        <f t="shared" ref="J31:J79" si="2">IF(ISERROR(I31*$M$25),"",(I31*$M$25))</f>
        <v>3500</v>
      </c>
      <c r="K31" s="47">
        <f t="shared" si="1"/>
        <v>39401.25</v>
      </c>
      <c r="M31" s="104"/>
      <c r="N31" s="105"/>
      <c r="O31" s="105"/>
      <c r="P31" s="106"/>
    </row>
    <row r="32" spans="2:16" x14ac:dyDescent="0.2">
      <c r="B32" s="82" t="s">
        <v>32</v>
      </c>
      <c r="C32" s="83"/>
      <c r="D32" s="84"/>
      <c r="E32" s="34">
        <v>362.5</v>
      </c>
      <c r="F32" s="33">
        <v>0</v>
      </c>
      <c r="G32" s="45" t="str">
        <f t="shared" si="0"/>
        <v/>
      </c>
      <c r="H32" s="26"/>
      <c r="I32" s="50">
        <f t="shared" ref="I32:I79" si="3">IF(ISERROR(CEILING(I31+(($G$78-$G$77)/49),1)),"",CEILING(I31+(($G$78-$G$77)/49),1))</f>
        <v>2</v>
      </c>
      <c r="J32" s="46">
        <f t="shared" si="2"/>
        <v>7000</v>
      </c>
      <c r="K32" s="47">
        <f t="shared" si="1"/>
        <v>39401.25</v>
      </c>
      <c r="M32" s="104"/>
      <c r="N32" s="105"/>
      <c r="O32" s="105"/>
      <c r="P32" s="106"/>
    </row>
    <row r="33" spans="2:16" x14ac:dyDescent="0.2">
      <c r="B33" s="82" t="s">
        <v>33</v>
      </c>
      <c r="C33" s="83"/>
      <c r="D33" s="29"/>
      <c r="E33" s="34">
        <v>312.5</v>
      </c>
      <c r="F33" s="33">
        <v>0</v>
      </c>
      <c r="G33" s="45" t="str">
        <f t="shared" si="0"/>
        <v/>
      </c>
      <c r="H33" s="26"/>
      <c r="I33" s="50">
        <f t="shared" si="3"/>
        <v>3</v>
      </c>
      <c r="J33" s="46">
        <f t="shared" si="2"/>
        <v>10500</v>
      </c>
      <c r="K33" s="47">
        <f t="shared" si="1"/>
        <v>39401.25</v>
      </c>
      <c r="M33" s="104"/>
      <c r="N33" s="105"/>
      <c r="O33" s="105"/>
      <c r="P33" s="106"/>
    </row>
    <row r="34" spans="2:16" x14ac:dyDescent="0.2">
      <c r="B34" s="82" t="s">
        <v>34</v>
      </c>
      <c r="C34" s="83"/>
      <c r="D34" s="84"/>
      <c r="E34" s="34">
        <v>300</v>
      </c>
      <c r="F34" s="33">
        <v>1</v>
      </c>
      <c r="G34" s="45">
        <f t="shared" si="0"/>
        <v>300</v>
      </c>
      <c r="H34" s="26"/>
      <c r="I34" s="50">
        <f t="shared" si="3"/>
        <v>4</v>
      </c>
      <c r="J34" s="46">
        <f t="shared" si="2"/>
        <v>14000</v>
      </c>
      <c r="K34" s="47">
        <f t="shared" si="1"/>
        <v>39401.25</v>
      </c>
      <c r="M34" s="104"/>
      <c r="N34" s="105"/>
      <c r="O34" s="105"/>
      <c r="P34" s="106"/>
    </row>
    <row r="35" spans="2:16" x14ac:dyDescent="0.2">
      <c r="B35" s="82" t="s">
        <v>35</v>
      </c>
      <c r="C35" s="83"/>
      <c r="D35" s="84"/>
      <c r="E35" s="34">
        <v>0</v>
      </c>
      <c r="F35" s="33">
        <v>0</v>
      </c>
      <c r="G35" s="45" t="str">
        <f t="shared" si="0"/>
        <v/>
      </c>
      <c r="H35" s="26"/>
      <c r="I35" s="50">
        <f t="shared" si="3"/>
        <v>5</v>
      </c>
      <c r="J35" s="46">
        <f t="shared" si="2"/>
        <v>17500</v>
      </c>
      <c r="K35" s="47">
        <f t="shared" si="1"/>
        <v>39401.25</v>
      </c>
      <c r="M35" s="104"/>
      <c r="N35" s="105"/>
      <c r="O35" s="105"/>
      <c r="P35" s="106"/>
    </row>
    <row r="36" spans="2:16" x14ac:dyDescent="0.2">
      <c r="B36" s="82" t="s">
        <v>36</v>
      </c>
      <c r="C36" s="83"/>
      <c r="D36" s="84"/>
      <c r="E36" s="34">
        <v>400</v>
      </c>
      <c r="F36" s="33">
        <v>1</v>
      </c>
      <c r="G36" s="45">
        <f t="shared" si="0"/>
        <v>400</v>
      </c>
      <c r="H36" s="26"/>
      <c r="I36" s="50">
        <f t="shared" si="3"/>
        <v>6</v>
      </c>
      <c r="J36" s="46">
        <f t="shared" si="2"/>
        <v>21000</v>
      </c>
      <c r="K36" s="47">
        <f t="shared" si="1"/>
        <v>39401.25</v>
      </c>
      <c r="M36" s="104"/>
      <c r="N36" s="105"/>
      <c r="O36" s="105"/>
      <c r="P36" s="106"/>
    </row>
    <row r="37" spans="2:16" x14ac:dyDescent="0.2">
      <c r="B37" s="82" t="s">
        <v>37</v>
      </c>
      <c r="C37" s="83"/>
      <c r="D37" s="84"/>
      <c r="E37" s="34">
        <v>0</v>
      </c>
      <c r="F37" s="33">
        <v>0</v>
      </c>
      <c r="G37" s="45" t="str">
        <f t="shared" si="0"/>
        <v/>
      </c>
      <c r="H37" s="26"/>
      <c r="I37" s="50">
        <f t="shared" si="3"/>
        <v>7</v>
      </c>
      <c r="J37" s="46">
        <f t="shared" si="2"/>
        <v>24500</v>
      </c>
      <c r="K37" s="47">
        <f t="shared" si="1"/>
        <v>39401.25</v>
      </c>
      <c r="M37" s="104"/>
      <c r="N37" s="105"/>
      <c r="O37" s="105"/>
      <c r="P37" s="106"/>
    </row>
    <row r="38" spans="2:16" x14ac:dyDescent="0.2">
      <c r="B38" s="82" t="s">
        <v>38</v>
      </c>
      <c r="C38" s="83"/>
      <c r="D38" s="84"/>
      <c r="E38" s="34">
        <v>3732.5</v>
      </c>
      <c r="F38" s="33">
        <v>1</v>
      </c>
      <c r="G38" s="45">
        <f t="shared" si="0"/>
        <v>3732.5</v>
      </c>
      <c r="H38" s="26"/>
      <c r="I38" s="50">
        <f t="shared" si="3"/>
        <v>8</v>
      </c>
      <c r="J38" s="46">
        <f t="shared" si="2"/>
        <v>28000</v>
      </c>
      <c r="K38" s="47">
        <f t="shared" si="1"/>
        <v>39401.25</v>
      </c>
      <c r="M38" s="104"/>
      <c r="N38" s="105"/>
      <c r="O38" s="105"/>
      <c r="P38" s="106"/>
    </row>
    <row r="39" spans="2:16" x14ac:dyDescent="0.2">
      <c r="B39" s="82" t="s">
        <v>39</v>
      </c>
      <c r="C39" s="83"/>
      <c r="D39" s="84"/>
      <c r="E39" s="34">
        <v>7600</v>
      </c>
      <c r="F39" s="33">
        <v>0.25</v>
      </c>
      <c r="G39" s="45">
        <f t="shared" si="0"/>
        <v>1900</v>
      </c>
      <c r="H39" s="26"/>
      <c r="I39" s="50">
        <f t="shared" si="3"/>
        <v>9</v>
      </c>
      <c r="J39" s="46">
        <f t="shared" si="2"/>
        <v>31500</v>
      </c>
      <c r="K39" s="47">
        <f t="shared" si="1"/>
        <v>39401.25</v>
      </c>
      <c r="M39" s="104"/>
      <c r="N39" s="105"/>
      <c r="O39" s="105"/>
      <c r="P39" s="106"/>
    </row>
    <row r="40" spans="2:16" x14ac:dyDescent="0.2">
      <c r="B40" s="82" t="s">
        <v>40</v>
      </c>
      <c r="C40" s="83"/>
      <c r="D40" s="84"/>
      <c r="E40" s="34">
        <v>375</v>
      </c>
      <c r="F40" s="33">
        <v>1</v>
      </c>
      <c r="G40" s="45">
        <f t="shared" si="0"/>
        <v>375</v>
      </c>
      <c r="H40" s="26"/>
      <c r="I40" s="50">
        <f t="shared" si="3"/>
        <v>10</v>
      </c>
      <c r="J40" s="46">
        <f t="shared" si="2"/>
        <v>35000</v>
      </c>
      <c r="K40" s="47">
        <f t="shared" si="1"/>
        <v>39401.25</v>
      </c>
      <c r="M40" s="107"/>
      <c r="N40" s="108"/>
      <c r="O40" s="108"/>
      <c r="P40" s="109"/>
    </row>
    <row r="41" spans="2:16" x14ac:dyDescent="0.2">
      <c r="B41" s="82" t="s">
        <v>41</v>
      </c>
      <c r="C41" s="83"/>
      <c r="D41" s="84"/>
      <c r="E41" s="34">
        <v>312.5</v>
      </c>
      <c r="F41" s="33">
        <v>1</v>
      </c>
      <c r="G41" s="45">
        <f t="shared" si="0"/>
        <v>312.5</v>
      </c>
      <c r="H41" s="26"/>
      <c r="I41" s="50">
        <f t="shared" si="3"/>
        <v>11</v>
      </c>
      <c r="J41" s="46">
        <f t="shared" si="2"/>
        <v>38500</v>
      </c>
      <c r="K41" s="47">
        <f t="shared" si="1"/>
        <v>39401.25</v>
      </c>
      <c r="M41" s="101" t="s">
        <v>54</v>
      </c>
      <c r="N41" s="102"/>
      <c r="O41" s="102"/>
      <c r="P41" s="103"/>
    </row>
    <row r="42" spans="2:16" x14ac:dyDescent="0.2">
      <c r="B42" s="82" t="s">
        <v>42</v>
      </c>
      <c r="C42" s="83"/>
      <c r="D42" s="84"/>
      <c r="E42" s="34">
        <v>80000</v>
      </c>
      <c r="F42" s="33">
        <v>0.25</v>
      </c>
      <c r="G42" s="45">
        <f t="shared" si="0"/>
        <v>20000</v>
      </c>
      <c r="H42" s="26"/>
      <c r="I42" s="50">
        <f t="shared" si="3"/>
        <v>12</v>
      </c>
      <c r="J42" s="46">
        <f t="shared" si="2"/>
        <v>42000</v>
      </c>
      <c r="K42" s="47">
        <f t="shared" si="1"/>
        <v>39401.25</v>
      </c>
      <c r="M42" s="104"/>
      <c r="N42" s="105"/>
      <c r="O42" s="105"/>
      <c r="P42" s="106"/>
    </row>
    <row r="43" spans="2:16" x14ac:dyDescent="0.2">
      <c r="B43" s="82" t="s">
        <v>43</v>
      </c>
      <c r="C43" s="83"/>
      <c r="D43" s="84"/>
      <c r="E43" s="34">
        <v>1250</v>
      </c>
      <c r="F43" s="33">
        <v>1</v>
      </c>
      <c r="G43" s="45">
        <f t="shared" si="0"/>
        <v>1250</v>
      </c>
      <c r="H43" s="26"/>
      <c r="I43" s="50">
        <f t="shared" si="3"/>
        <v>13</v>
      </c>
      <c r="J43" s="46">
        <f t="shared" si="2"/>
        <v>45500</v>
      </c>
      <c r="K43" s="47">
        <f t="shared" si="1"/>
        <v>39401.25</v>
      </c>
      <c r="M43" s="104"/>
      <c r="N43" s="105"/>
      <c r="O43" s="105"/>
      <c r="P43" s="106"/>
    </row>
    <row r="44" spans="2:16" x14ac:dyDescent="0.2">
      <c r="B44" s="82" t="s">
        <v>55</v>
      </c>
      <c r="C44" s="83"/>
      <c r="D44" s="84"/>
      <c r="E44" s="34">
        <v>312.5</v>
      </c>
      <c r="F44" s="33">
        <v>0.5</v>
      </c>
      <c r="G44" s="45">
        <f t="shared" si="0"/>
        <v>156.25</v>
      </c>
      <c r="H44" s="26"/>
      <c r="I44" s="50">
        <f t="shared" si="3"/>
        <v>14</v>
      </c>
      <c r="J44" s="46">
        <f t="shared" si="2"/>
        <v>49000</v>
      </c>
      <c r="K44" s="47">
        <f t="shared" si="1"/>
        <v>39401.25</v>
      </c>
      <c r="M44" s="104"/>
      <c r="N44" s="105"/>
      <c r="O44" s="105"/>
      <c r="P44" s="106"/>
    </row>
    <row r="45" spans="2:16" x14ac:dyDescent="0.2">
      <c r="B45" s="66" t="s">
        <v>44</v>
      </c>
      <c r="C45" s="67"/>
      <c r="D45" s="30"/>
      <c r="E45" s="34">
        <v>2000</v>
      </c>
      <c r="F45" s="33">
        <v>0.5</v>
      </c>
      <c r="G45" s="45">
        <f t="shared" si="0"/>
        <v>1000</v>
      </c>
      <c r="H45" s="26"/>
      <c r="I45" s="50">
        <f t="shared" si="3"/>
        <v>15</v>
      </c>
      <c r="J45" s="46">
        <f t="shared" si="2"/>
        <v>52500</v>
      </c>
      <c r="K45" s="47">
        <f t="shared" si="1"/>
        <v>39401.25</v>
      </c>
      <c r="M45" s="104"/>
      <c r="N45" s="105"/>
      <c r="O45" s="105"/>
      <c r="P45" s="106"/>
    </row>
    <row r="46" spans="2:16" x14ac:dyDescent="0.2">
      <c r="B46" s="82" t="s">
        <v>45</v>
      </c>
      <c r="C46" s="83"/>
      <c r="D46" s="84"/>
      <c r="E46" s="34">
        <v>600</v>
      </c>
      <c r="F46" s="33">
        <v>0.5</v>
      </c>
      <c r="G46" s="45">
        <f t="shared" si="0"/>
        <v>300</v>
      </c>
      <c r="H46" s="26"/>
      <c r="I46" s="50">
        <f t="shared" si="3"/>
        <v>16</v>
      </c>
      <c r="J46" s="46">
        <f t="shared" si="2"/>
        <v>56000</v>
      </c>
      <c r="K46" s="47">
        <f t="shared" si="1"/>
        <v>39401.25</v>
      </c>
      <c r="M46" s="104"/>
      <c r="N46" s="105"/>
      <c r="O46" s="105"/>
      <c r="P46" s="106"/>
    </row>
    <row r="47" spans="2:16" x14ac:dyDescent="0.2">
      <c r="B47" s="82" t="s">
        <v>46</v>
      </c>
      <c r="C47" s="83"/>
      <c r="D47" s="84"/>
      <c r="E47" s="34">
        <v>1200</v>
      </c>
      <c r="F47" s="33">
        <v>0.5</v>
      </c>
      <c r="G47" s="45">
        <f t="shared" si="0"/>
        <v>600</v>
      </c>
      <c r="H47" s="26"/>
      <c r="I47" s="50">
        <f t="shared" si="3"/>
        <v>17</v>
      </c>
      <c r="J47" s="46">
        <f t="shared" si="2"/>
        <v>59500</v>
      </c>
      <c r="K47" s="47">
        <f t="shared" si="1"/>
        <v>39401.25</v>
      </c>
      <c r="M47" s="104"/>
      <c r="N47" s="105"/>
      <c r="O47" s="105"/>
      <c r="P47" s="106"/>
    </row>
    <row r="48" spans="2:16" x14ac:dyDescent="0.2">
      <c r="B48" s="82" t="s">
        <v>47</v>
      </c>
      <c r="C48" s="83"/>
      <c r="D48" s="84"/>
      <c r="E48" s="34">
        <v>1200</v>
      </c>
      <c r="F48" s="33">
        <v>1</v>
      </c>
      <c r="G48" s="45">
        <f t="shared" si="0"/>
        <v>1200</v>
      </c>
      <c r="H48" s="26"/>
      <c r="I48" s="50">
        <f t="shared" si="3"/>
        <v>18</v>
      </c>
      <c r="J48" s="46">
        <f t="shared" si="2"/>
        <v>63000</v>
      </c>
      <c r="K48" s="47">
        <f t="shared" si="1"/>
        <v>39401.25</v>
      </c>
      <c r="M48" s="104"/>
      <c r="N48" s="105"/>
      <c r="O48" s="105"/>
      <c r="P48" s="106"/>
    </row>
    <row r="49" spans="2:16" x14ac:dyDescent="0.2">
      <c r="B49" s="82" t="s">
        <v>48</v>
      </c>
      <c r="C49" s="83"/>
      <c r="D49" s="84"/>
      <c r="E49" s="34">
        <v>1000</v>
      </c>
      <c r="F49" s="33">
        <v>1</v>
      </c>
      <c r="G49" s="45">
        <f t="shared" si="0"/>
        <v>1000</v>
      </c>
      <c r="H49" s="26"/>
      <c r="I49" s="50">
        <f t="shared" si="3"/>
        <v>19</v>
      </c>
      <c r="J49" s="46">
        <f t="shared" si="2"/>
        <v>66500</v>
      </c>
      <c r="K49" s="47">
        <f t="shared" si="1"/>
        <v>39401.25</v>
      </c>
      <c r="M49" s="104"/>
      <c r="N49" s="105"/>
      <c r="O49" s="105"/>
      <c r="P49" s="106"/>
    </row>
    <row r="50" spans="2:16" x14ac:dyDescent="0.2">
      <c r="B50" s="82" t="s">
        <v>49</v>
      </c>
      <c r="C50" s="83"/>
      <c r="D50" s="84"/>
      <c r="E50" s="34">
        <v>1000</v>
      </c>
      <c r="F50" s="33">
        <v>1</v>
      </c>
      <c r="G50" s="45">
        <f t="shared" si="0"/>
        <v>1000</v>
      </c>
      <c r="H50" s="26"/>
      <c r="I50" s="50">
        <f t="shared" si="3"/>
        <v>20</v>
      </c>
      <c r="J50" s="46">
        <f t="shared" si="2"/>
        <v>70000</v>
      </c>
      <c r="K50" s="47">
        <f t="shared" si="1"/>
        <v>39401.25</v>
      </c>
      <c r="M50" s="104"/>
      <c r="N50" s="105"/>
      <c r="O50" s="105"/>
      <c r="P50" s="106"/>
    </row>
    <row r="51" spans="2:16" x14ac:dyDescent="0.2">
      <c r="B51" s="82" t="s">
        <v>50</v>
      </c>
      <c r="C51" s="83"/>
      <c r="D51" s="84"/>
      <c r="E51" s="34">
        <v>200</v>
      </c>
      <c r="F51" s="33">
        <v>1</v>
      </c>
      <c r="G51" s="45">
        <f t="shared" si="0"/>
        <v>200</v>
      </c>
      <c r="H51" s="26"/>
      <c r="I51" s="50">
        <f t="shared" si="3"/>
        <v>21</v>
      </c>
      <c r="J51" s="46">
        <f t="shared" si="2"/>
        <v>73500</v>
      </c>
      <c r="K51" s="47">
        <f t="shared" si="1"/>
        <v>39401.25</v>
      </c>
      <c r="M51" s="104"/>
      <c r="N51" s="105"/>
      <c r="O51" s="105"/>
      <c r="P51" s="106"/>
    </row>
    <row r="52" spans="2:16" x14ac:dyDescent="0.2">
      <c r="B52" s="82" t="s">
        <v>51</v>
      </c>
      <c r="C52" s="83"/>
      <c r="D52" s="84"/>
      <c r="E52" s="34">
        <v>250</v>
      </c>
      <c r="F52" s="33">
        <v>1</v>
      </c>
      <c r="G52" s="45">
        <f t="shared" si="0"/>
        <v>250</v>
      </c>
      <c r="H52" s="26"/>
      <c r="I52" s="50">
        <f t="shared" si="3"/>
        <v>22</v>
      </c>
      <c r="J52" s="46">
        <f t="shared" si="2"/>
        <v>77000</v>
      </c>
      <c r="K52" s="47">
        <f t="shared" si="1"/>
        <v>39401.25</v>
      </c>
      <c r="M52" s="104"/>
      <c r="N52" s="105"/>
      <c r="O52" s="105"/>
      <c r="P52" s="106"/>
    </row>
    <row r="53" spans="2:16" x14ac:dyDescent="0.2">
      <c r="B53" s="82" t="s">
        <v>52</v>
      </c>
      <c r="C53" s="83"/>
      <c r="D53" s="84"/>
      <c r="E53" s="34">
        <v>2800</v>
      </c>
      <c r="F53" s="33">
        <v>1</v>
      </c>
      <c r="G53" s="45">
        <f t="shared" si="0"/>
        <v>2800</v>
      </c>
      <c r="H53" s="26"/>
      <c r="I53" s="50">
        <f t="shared" si="3"/>
        <v>23</v>
      </c>
      <c r="J53" s="46">
        <f t="shared" si="2"/>
        <v>80500</v>
      </c>
      <c r="K53" s="47">
        <f t="shared" si="1"/>
        <v>39401.25</v>
      </c>
      <c r="M53" s="104"/>
      <c r="N53" s="105"/>
      <c r="O53" s="105"/>
      <c r="P53" s="106"/>
    </row>
    <row r="54" spans="2:16" x14ac:dyDescent="0.2">
      <c r="B54" s="82" t="s">
        <v>53</v>
      </c>
      <c r="C54" s="83"/>
      <c r="D54" s="84"/>
      <c r="E54" s="34">
        <v>1000</v>
      </c>
      <c r="F54" s="33">
        <v>1</v>
      </c>
      <c r="G54" s="45">
        <f t="shared" si="0"/>
        <v>1000</v>
      </c>
      <c r="H54" s="26"/>
      <c r="I54" s="50">
        <f t="shared" si="3"/>
        <v>24</v>
      </c>
      <c r="J54" s="46">
        <f t="shared" si="2"/>
        <v>84000</v>
      </c>
      <c r="K54" s="47">
        <f t="shared" si="1"/>
        <v>39401.25</v>
      </c>
      <c r="M54" s="107"/>
      <c r="N54" s="108"/>
      <c r="O54" s="108"/>
      <c r="P54" s="109"/>
    </row>
    <row r="55" spans="2:16" x14ac:dyDescent="0.2">
      <c r="B55" s="82"/>
      <c r="C55" s="83"/>
      <c r="D55" s="84"/>
      <c r="E55" s="34"/>
      <c r="F55" s="33"/>
      <c r="G55" s="45" t="str">
        <f t="shared" si="0"/>
        <v/>
      </c>
      <c r="H55" s="26"/>
      <c r="I55" s="50">
        <f t="shared" si="3"/>
        <v>25</v>
      </c>
      <c r="J55" s="46">
        <f t="shared" si="2"/>
        <v>87500</v>
      </c>
      <c r="K55" s="47">
        <f t="shared" si="1"/>
        <v>39401.25</v>
      </c>
      <c r="M55" s="101" t="s">
        <v>56</v>
      </c>
      <c r="N55" s="102"/>
      <c r="O55" s="102"/>
      <c r="P55" s="103"/>
    </row>
    <row r="56" spans="2:16" x14ac:dyDescent="0.2">
      <c r="B56" s="82"/>
      <c r="C56" s="83"/>
      <c r="D56" s="84"/>
      <c r="E56" s="34"/>
      <c r="F56" s="33"/>
      <c r="G56" s="45" t="str">
        <f t="shared" si="0"/>
        <v/>
      </c>
      <c r="H56" s="26"/>
      <c r="I56" s="50">
        <f t="shared" si="3"/>
        <v>26</v>
      </c>
      <c r="J56" s="46">
        <f t="shared" si="2"/>
        <v>91000</v>
      </c>
      <c r="K56" s="47">
        <f t="shared" si="1"/>
        <v>39401.25</v>
      </c>
      <c r="M56" s="104"/>
      <c r="N56" s="105"/>
      <c r="O56" s="105"/>
      <c r="P56" s="106"/>
    </row>
    <row r="57" spans="2:16" x14ac:dyDescent="0.2">
      <c r="B57" s="82"/>
      <c r="C57" s="83"/>
      <c r="D57" s="84"/>
      <c r="E57" s="34"/>
      <c r="F57" s="33"/>
      <c r="G57" s="45" t="str">
        <f t="shared" si="0"/>
        <v/>
      </c>
      <c r="H57" s="26"/>
      <c r="I57" s="50">
        <f t="shared" si="3"/>
        <v>27</v>
      </c>
      <c r="J57" s="46">
        <f t="shared" si="2"/>
        <v>94500</v>
      </c>
      <c r="K57" s="47">
        <f t="shared" si="1"/>
        <v>39401.25</v>
      </c>
      <c r="M57" s="104"/>
      <c r="N57" s="105"/>
      <c r="O57" s="105"/>
      <c r="P57" s="106"/>
    </row>
    <row r="58" spans="2:16" x14ac:dyDescent="0.2">
      <c r="B58" s="82"/>
      <c r="C58" s="83"/>
      <c r="D58" s="84"/>
      <c r="E58" s="34"/>
      <c r="F58" s="33"/>
      <c r="G58" s="45" t="str">
        <f t="shared" si="0"/>
        <v/>
      </c>
      <c r="H58" s="26"/>
      <c r="I58" s="50">
        <f t="shared" si="3"/>
        <v>28</v>
      </c>
      <c r="J58" s="46">
        <f t="shared" si="2"/>
        <v>98000</v>
      </c>
      <c r="K58" s="47">
        <f t="shared" si="1"/>
        <v>39401.25</v>
      </c>
      <c r="M58" s="104"/>
      <c r="N58" s="105"/>
      <c r="O58" s="105"/>
      <c r="P58" s="106"/>
    </row>
    <row r="59" spans="2:16" x14ac:dyDescent="0.2">
      <c r="B59" s="82"/>
      <c r="C59" s="83"/>
      <c r="D59" s="84"/>
      <c r="E59" s="34"/>
      <c r="F59" s="33"/>
      <c r="G59" s="45" t="str">
        <f t="shared" si="0"/>
        <v/>
      </c>
      <c r="H59" s="26"/>
      <c r="I59" s="50">
        <f t="shared" si="3"/>
        <v>29</v>
      </c>
      <c r="J59" s="46">
        <f t="shared" si="2"/>
        <v>101500</v>
      </c>
      <c r="K59" s="47">
        <f t="shared" si="1"/>
        <v>39401.25</v>
      </c>
      <c r="M59" s="104"/>
      <c r="N59" s="105"/>
      <c r="O59" s="105"/>
      <c r="P59" s="106"/>
    </row>
    <row r="60" spans="2:16" x14ac:dyDescent="0.2">
      <c r="B60" s="82"/>
      <c r="C60" s="83"/>
      <c r="D60" s="84"/>
      <c r="E60" s="34"/>
      <c r="F60" s="33"/>
      <c r="G60" s="45" t="str">
        <f t="shared" si="0"/>
        <v/>
      </c>
      <c r="H60" s="26"/>
      <c r="I60" s="50">
        <f t="shared" si="3"/>
        <v>30</v>
      </c>
      <c r="J60" s="46">
        <f t="shared" si="2"/>
        <v>105000</v>
      </c>
      <c r="K60" s="47">
        <f t="shared" si="1"/>
        <v>39401.25</v>
      </c>
      <c r="M60" s="104"/>
      <c r="N60" s="105"/>
      <c r="O60" s="105"/>
      <c r="P60" s="106"/>
    </row>
    <row r="61" spans="2:16" x14ac:dyDescent="0.2">
      <c r="B61" s="82"/>
      <c r="C61" s="83"/>
      <c r="D61" s="84"/>
      <c r="E61" s="34"/>
      <c r="F61" s="33"/>
      <c r="G61" s="45" t="str">
        <f t="shared" si="0"/>
        <v/>
      </c>
      <c r="H61" s="26"/>
      <c r="I61" s="50">
        <f t="shared" si="3"/>
        <v>31</v>
      </c>
      <c r="J61" s="46">
        <f t="shared" si="2"/>
        <v>108500</v>
      </c>
      <c r="K61" s="47">
        <f t="shared" si="1"/>
        <v>39401.25</v>
      </c>
      <c r="M61" s="104"/>
      <c r="N61" s="105"/>
      <c r="O61" s="105"/>
      <c r="P61" s="106"/>
    </row>
    <row r="62" spans="2:16" x14ac:dyDescent="0.2">
      <c r="B62" s="82"/>
      <c r="C62" s="83"/>
      <c r="D62" s="84"/>
      <c r="E62" s="34"/>
      <c r="F62" s="33"/>
      <c r="G62" s="45" t="str">
        <f>+IF(E62*F62&gt;0,(E62*F62),"")</f>
        <v/>
      </c>
      <c r="H62" s="26"/>
      <c r="I62" s="50">
        <f t="shared" si="3"/>
        <v>32</v>
      </c>
      <c r="J62" s="46">
        <f t="shared" si="2"/>
        <v>112000</v>
      </c>
      <c r="K62" s="47">
        <f t="shared" ref="K62:K79" si="4">IF(ISERROR($G$74),"",$G$74)</f>
        <v>39401.25</v>
      </c>
      <c r="M62" s="104"/>
      <c r="N62" s="105"/>
      <c r="O62" s="105"/>
      <c r="P62" s="106"/>
    </row>
    <row r="63" spans="2:16" x14ac:dyDescent="0.2">
      <c r="B63" s="82"/>
      <c r="C63" s="83"/>
      <c r="D63" s="84"/>
      <c r="E63" s="34"/>
      <c r="F63" s="33"/>
      <c r="G63" s="45" t="str">
        <f t="shared" ref="G63:G73" si="5">+IF(E63*F63&gt;0,(E63*F63),"")</f>
        <v/>
      </c>
      <c r="H63" s="26"/>
      <c r="I63" s="50">
        <f t="shared" si="3"/>
        <v>33</v>
      </c>
      <c r="J63" s="46">
        <f t="shared" si="2"/>
        <v>115500</v>
      </c>
      <c r="K63" s="47">
        <f t="shared" si="4"/>
        <v>39401.25</v>
      </c>
      <c r="M63" s="104"/>
      <c r="N63" s="105"/>
      <c r="O63" s="105"/>
      <c r="P63" s="106"/>
    </row>
    <row r="64" spans="2:16" x14ac:dyDescent="0.2">
      <c r="B64" s="82"/>
      <c r="C64" s="83"/>
      <c r="D64" s="84"/>
      <c r="E64" s="34"/>
      <c r="F64" s="33"/>
      <c r="G64" s="45" t="str">
        <f t="shared" si="5"/>
        <v/>
      </c>
      <c r="H64" s="26"/>
      <c r="I64" s="50">
        <f t="shared" si="3"/>
        <v>34</v>
      </c>
      <c r="J64" s="46">
        <f t="shared" si="2"/>
        <v>119000</v>
      </c>
      <c r="K64" s="47">
        <f t="shared" si="4"/>
        <v>39401.25</v>
      </c>
      <c r="M64" s="104"/>
      <c r="N64" s="105"/>
      <c r="O64" s="105"/>
      <c r="P64" s="106"/>
    </row>
    <row r="65" spans="2:16" x14ac:dyDescent="0.2">
      <c r="B65" s="82"/>
      <c r="C65" s="83"/>
      <c r="D65" s="29"/>
      <c r="E65" s="34"/>
      <c r="F65" s="33"/>
      <c r="G65" s="45" t="str">
        <f t="shared" si="5"/>
        <v/>
      </c>
      <c r="H65" s="26"/>
      <c r="I65" s="50">
        <f t="shared" si="3"/>
        <v>35</v>
      </c>
      <c r="J65" s="46">
        <f t="shared" si="2"/>
        <v>122500</v>
      </c>
      <c r="K65" s="47">
        <f t="shared" si="4"/>
        <v>39401.25</v>
      </c>
      <c r="M65" s="104"/>
      <c r="N65" s="105"/>
      <c r="O65" s="105"/>
      <c r="P65" s="106"/>
    </row>
    <row r="66" spans="2:16" x14ac:dyDescent="0.2">
      <c r="B66" s="82"/>
      <c r="C66" s="83"/>
      <c r="D66" s="84"/>
      <c r="E66" s="34"/>
      <c r="F66" s="33"/>
      <c r="G66" s="45" t="str">
        <f t="shared" si="5"/>
        <v/>
      </c>
      <c r="H66" s="26"/>
      <c r="I66" s="50">
        <f t="shared" si="3"/>
        <v>36</v>
      </c>
      <c r="J66" s="46">
        <f t="shared" si="2"/>
        <v>126000</v>
      </c>
      <c r="K66" s="47">
        <f t="shared" si="4"/>
        <v>39401.25</v>
      </c>
      <c r="M66" s="104"/>
      <c r="N66" s="105"/>
      <c r="O66" s="105"/>
      <c r="P66" s="106"/>
    </row>
    <row r="67" spans="2:16" x14ac:dyDescent="0.2">
      <c r="B67" s="82"/>
      <c r="C67" s="83"/>
      <c r="D67" s="84"/>
      <c r="E67" s="34"/>
      <c r="F67" s="33"/>
      <c r="G67" s="45" t="str">
        <f t="shared" si="5"/>
        <v/>
      </c>
      <c r="H67" s="26"/>
      <c r="I67" s="50">
        <f t="shared" si="3"/>
        <v>37</v>
      </c>
      <c r="J67" s="46">
        <f t="shared" si="2"/>
        <v>129500</v>
      </c>
      <c r="K67" s="47">
        <f t="shared" si="4"/>
        <v>39401.25</v>
      </c>
      <c r="M67" s="104"/>
      <c r="N67" s="105"/>
      <c r="O67" s="105"/>
      <c r="P67" s="106"/>
    </row>
    <row r="68" spans="2:16" x14ac:dyDescent="0.2">
      <c r="B68" s="82"/>
      <c r="C68" s="83"/>
      <c r="D68" s="84"/>
      <c r="E68" s="34"/>
      <c r="F68" s="33"/>
      <c r="G68" s="45" t="str">
        <f t="shared" si="5"/>
        <v/>
      </c>
      <c r="H68" s="26"/>
      <c r="I68" s="50">
        <f t="shared" si="3"/>
        <v>38</v>
      </c>
      <c r="J68" s="46">
        <f t="shared" si="2"/>
        <v>133000</v>
      </c>
      <c r="K68" s="47">
        <f t="shared" si="4"/>
        <v>39401.25</v>
      </c>
      <c r="M68" s="104"/>
      <c r="N68" s="105"/>
      <c r="O68" s="105"/>
      <c r="P68" s="106"/>
    </row>
    <row r="69" spans="2:16" x14ac:dyDescent="0.2">
      <c r="B69" s="82"/>
      <c r="C69" s="83"/>
      <c r="D69" s="84"/>
      <c r="E69" s="34"/>
      <c r="F69" s="33"/>
      <c r="G69" s="45" t="str">
        <f t="shared" si="5"/>
        <v/>
      </c>
      <c r="H69" s="26"/>
      <c r="I69" s="50">
        <f t="shared" si="3"/>
        <v>39</v>
      </c>
      <c r="J69" s="46">
        <f t="shared" si="2"/>
        <v>136500</v>
      </c>
      <c r="K69" s="47">
        <f t="shared" si="4"/>
        <v>39401.25</v>
      </c>
      <c r="M69" s="104"/>
      <c r="N69" s="105"/>
      <c r="O69" s="105"/>
      <c r="P69" s="106"/>
    </row>
    <row r="70" spans="2:16" x14ac:dyDescent="0.2">
      <c r="B70" s="82"/>
      <c r="C70" s="83"/>
      <c r="D70" s="84"/>
      <c r="E70" s="34"/>
      <c r="F70" s="33"/>
      <c r="G70" s="45" t="str">
        <f t="shared" si="5"/>
        <v/>
      </c>
      <c r="H70" s="26"/>
      <c r="I70" s="50">
        <f t="shared" si="3"/>
        <v>40</v>
      </c>
      <c r="J70" s="46">
        <f t="shared" si="2"/>
        <v>140000</v>
      </c>
      <c r="K70" s="47">
        <f t="shared" si="4"/>
        <v>39401.25</v>
      </c>
      <c r="M70" s="107"/>
      <c r="N70" s="108"/>
      <c r="O70" s="108"/>
      <c r="P70" s="109"/>
    </row>
    <row r="71" spans="2:16" x14ac:dyDescent="0.2">
      <c r="B71" s="82"/>
      <c r="C71" s="83"/>
      <c r="D71" s="84"/>
      <c r="E71" s="34"/>
      <c r="F71" s="33"/>
      <c r="G71" s="45" t="str">
        <f t="shared" si="5"/>
        <v/>
      </c>
      <c r="H71" s="26"/>
      <c r="I71" s="50">
        <f t="shared" si="3"/>
        <v>41</v>
      </c>
      <c r="J71" s="46">
        <f t="shared" si="2"/>
        <v>143500</v>
      </c>
      <c r="K71" s="47">
        <f t="shared" si="4"/>
        <v>39401.25</v>
      </c>
      <c r="M71" s="101" t="s">
        <v>57</v>
      </c>
      <c r="N71" s="102"/>
      <c r="O71" s="102"/>
      <c r="P71" s="103"/>
    </row>
    <row r="72" spans="2:16" x14ac:dyDescent="0.2">
      <c r="B72" s="82"/>
      <c r="C72" s="83"/>
      <c r="D72" s="84"/>
      <c r="E72" s="34"/>
      <c r="F72" s="33"/>
      <c r="G72" s="45" t="str">
        <f t="shared" si="5"/>
        <v/>
      </c>
      <c r="H72" s="26"/>
      <c r="I72" s="50">
        <f t="shared" si="3"/>
        <v>42</v>
      </c>
      <c r="J72" s="46">
        <f t="shared" si="2"/>
        <v>147000</v>
      </c>
      <c r="K72" s="47">
        <f t="shared" si="4"/>
        <v>39401.25</v>
      </c>
      <c r="M72" s="104"/>
      <c r="N72" s="105"/>
      <c r="O72" s="105"/>
      <c r="P72" s="106"/>
    </row>
    <row r="73" spans="2:16" x14ac:dyDescent="0.2">
      <c r="B73" s="82"/>
      <c r="C73" s="83"/>
      <c r="D73" s="84"/>
      <c r="E73" s="34"/>
      <c r="F73" s="33"/>
      <c r="G73" s="45" t="str">
        <f t="shared" si="5"/>
        <v/>
      </c>
      <c r="H73" s="26"/>
      <c r="I73" s="50">
        <f t="shared" si="3"/>
        <v>43</v>
      </c>
      <c r="J73" s="46">
        <f t="shared" si="2"/>
        <v>150500</v>
      </c>
      <c r="K73" s="47">
        <f t="shared" si="4"/>
        <v>39401.25</v>
      </c>
      <c r="M73" s="104"/>
      <c r="N73" s="105"/>
      <c r="O73" s="105"/>
      <c r="P73" s="106"/>
    </row>
    <row r="74" spans="2:16" x14ac:dyDescent="0.2">
      <c r="B74" s="40" t="s">
        <v>13</v>
      </c>
      <c r="C74" s="41"/>
      <c r="D74" s="42"/>
      <c r="E74" s="64">
        <f>SUM(E30:E73)</f>
        <v>108457.5</v>
      </c>
      <c r="F74" s="65"/>
      <c r="G74" s="81">
        <f>SUM(G30:G73)</f>
        <v>39401.25</v>
      </c>
      <c r="H74" s="26"/>
      <c r="I74" s="50">
        <f t="shared" si="3"/>
        <v>44</v>
      </c>
      <c r="J74" s="46">
        <f t="shared" si="2"/>
        <v>154000</v>
      </c>
      <c r="K74" s="47">
        <f t="shared" si="4"/>
        <v>39401.25</v>
      </c>
      <c r="M74" s="104"/>
      <c r="N74" s="105"/>
      <c r="O74" s="105"/>
      <c r="P74" s="106"/>
    </row>
    <row r="75" spans="2:16" x14ac:dyDescent="0.2">
      <c r="F75"/>
      <c r="G75"/>
      <c r="H75" s="26"/>
      <c r="I75" s="50">
        <f t="shared" si="3"/>
        <v>45</v>
      </c>
      <c r="J75" s="46">
        <f t="shared" si="2"/>
        <v>157500</v>
      </c>
      <c r="K75" s="47">
        <f t="shared" si="4"/>
        <v>39401.25</v>
      </c>
      <c r="M75" s="104"/>
      <c r="N75" s="105"/>
      <c r="O75" s="105"/>
      <c r="P75" s="106"/>
    </row>
    <row r="76" spans="2:16" x14ac:dyDescent="0.2">
      <c r="B76" s="52" t="s">
        <v>20</v>
      </c>
      <c r="C76" s="53"/>
      <c r="D76" s="54"/>
      <c r="E76" s="54"/>
      <c r="F76" s="54"/>
      <c r="G76" s="55">
        <f>IF(ISERROR(ROUND(G74/M25,0)),"",ROUND(G74/M25,0))</f>
        <v>11</v>
      </c>
      <c r="H76" s="26"/>
      <c r="I76" s="50">
        <f t="shared" si="3"/>
        <v>46</v>
      </c>
      <c r="J76" s="46">
        <f t="shared" si="2"/>
        <v>161000</v>
      </c>
      <c r="K76" s="47">
        <f t="shared" si="4"/>
        <v>39401.25</v>
      </c>
      <c r="M76" s="104"/>
      <c r="N76" s="105"/>
      <c r="O76" s="105"/>
      <c r="P76" s="106"/>
    </row>
    <row r="77" spans="2:16" x14ac:dyDescent="0.2">
      <c r="B77" s="56" t="s">
        <v>21</v>
      </c>
      <c r="C77" s="57"/>
      <c r="D77" s="58"/>
      <c r="E77" s="58"/>
      <c r="F77" s="58"/>
      <c r="G77" s="59">
        <v>1</v>
      </c>
      <c r="H77" s="26"/>
      <c r="I77" s="50">
        <f t="shared" si="3"/>
        <v>47</v>
      </c>
      <c r="J77" s="46">
        <f t="shared" si="2"/>
        <v>164500</v>
      </c>
      <c r="K77" s="47">
        <f t="shared" si="4"/>
        <v>39401.25</v>
      </c>
      <c r="M77" s="104"/>
      <c r="N77" s="105"/>
      <c r="O77" s="105"/>
      <c r="P77" s="106"/>
    </row>
    <row r="78" spans="2:16" x14ac:dyDescent="0.2">
      <c r="B78" s="60" t="s">
        <v>22</v>
      </c>
      <c r="C78" s="61"/>
      <c r="D78" s="62"/>
      <c r="E78" s="62"/>
      <c r="F78" s="62"/>
      <c r="G78" s="63">
        <f>IF(ISERROR(G76*3),"",(G76*3))</f>
        <v>33</v>
      </c>
      <c r="H78" s="26"/>
      <c r="I78" s="50">
        <f t="shared" si="3"/>
        <v>48</v>
      </c>
      <c r="J78" s="46">
        <f t="shared" si="2"/>
        <v>168000</v>
      </c>
      <c r="K78" s="47">
        <f t="shared" si="4"/>
        <v>39401.25</v>
      </c>
      <c r="M78" s="104"/>
      <c r="N78" s="105"/>
      <c r="O78" s="105"/>
      <c r="P78" s="106"/>
    </row>
    <row r="79" spans="2:16" x14ac:dyDescent="0.2">
      <c r="H79" s="31"/>
      <c r="I79" s="51">
        <f t="shared" si="3"/>
        <v>49</v>
      </c>
      <c r="J79" s="49">
        <f t="shared" si="2"/>
        <v>171500</v>
      </c>
      <c r="K79" s="48">
        <f t="shared" si="4"/>
        <v>39401.25</v>
      </c>
      <c r="M79" s="107"/>
      <c r="N79" s="108"/>
      <c r="O79" s="108"/>
      <c r="P79" s="109"/>
    </row>
    <row r="80" spans="2:16" x14ac:dyDescent="0.2">
      <c r="B80" s="1"/>
      <c r="C80" s="1"/>
      <c r="D80" s="1"/>
      <c r="E80" s="1"/>
      <c r="F80" s="3"/>
      <c r="G80" s="3"/>
      <c r="H80" s="1"/>
      <c r="J80" s="1"/>
      <c r="K80" s="1"/>
      <c r="L80" s="1"/>
      <c r="M80" s="2"/>
      <c r="N80" s="1"/>
      <c r="O80" s="1"/>
      <c r="P80" s="1"/>
    </row>
    <row r="81" spans="2:16" ht="3" customHeight="1" x14ac:dyDescent="0.2">
      <c r="B81" s="70"/>
      <c r="C81" s="70"/>
      <c r="D81" s="70"/>
      <c r="E81" s="70"/>
      <c r="F81" s="70"/>
      <c r="G81" s="70"/>
      <c r="H81" s="70"/>
      <c r="I81" s="70"/>
      <c r="J81" s="70"/>
      <c r="K81" s="70"/>
      <c r="L81" s="70"/>
      <c r="M81" s="70"/>
      <c r="N81" s="70"/>
      <c r="O81" s="70"/>
      <c r="P81" s="70"/>
    </row>
    <row r="82" spans="2:16" ht="12.75" customHeight="1" x14ac:dyDescent="0.2">
      <c r="I82"/>
    </row>
    <row r="83" spans="2:16" ht="12.75" customHeight="1" x14ac:dyDescent="0.2">
      <c r="F83"/>
      <c r="G83"/>
      <c r="I83"/>
    </row>
    <row r="84" spans="2:16" ht="12.75" customHeight="1" x14ac:dyDescent="0.2">
      <c r="F84"/>
      <c r="G84"/>
      <c r="I84"/>
    </row>
    <row r="85" spans="2:16" x14ac:dyDescent="0.2">
      <c r="F85"/>
      <c r="G85"/>
      <c r="I85"/>
    </row>
    <row r="86" spans="2:16" x14ac:dyDescent="0.2">
      <c r="F86"/>
      <c r="G86"/>
      <c r="I86"/>
    </row>
    <row r="87" spans="2:16" x14ac:dyDescent="0.2">
      <c r="F87"/>
      <c r="G87"/>
      <c r="I87"/>
    </row>
    <row r="88" spans="2:16" x14ac:dyDescent="0.2">
      <c r="F88"/>
      <c r="G88"/>
      <c r="I88"/>
    </row>
    <row r="89" spans="2:16" x14ac:dyDescent="0.2">
      <c r="F89"/>
      <c r="G89"/>
      <c r="I89"/>
    </row>
    <row r="90" spans="2:16" x14ac:dyDescent="0.2">
      <c r="F90"/>
      <c r="G90"/>
      <c r="I90"/>
    </row>
    <row r="91" spans="2:16" x14ac:dyDescent="0.2">
      <c r="F91"/>
      <c r="G91"/>
      <c r="I91"/>
    </row>
    <row r="92" spans="2:16" x14ac:dyDescent="0.2">
      <c r="F92"/>
      <c r="G92"/>
      <c r="I92"/>
    </row>
    <row r="93" spans="2:16" x14ac:dyDescent="0.2">
      <c r="F93"/>
      <c r="G93"/>
      <c r="I93"/>
    </row>
    <row r="94" spans="2:16" x14ac:dyDescent="0.2">
      <c r="F94"/>
      <c r="G94"/>
      <c r="I94"/>
    </row>
    <row r="95" spans="2:16" x14ac:dyDescent="0.2">
      <c r="F95"/>
      <c r="G95"/>
      <c r="I95"/>
    </row>
    <row r="96" spans="2:16" x14ac:dyDescent="0.2">
      <c r="F96"/>
      <c r="G96"/>
      <c r="I96"/>
    </row>
    <row r="97" spans="6:9" x14ac:dyDescent="0.2">
      <c r="F97"/>
      <c r="G97"/>
      <c r="I97"/>
    </row>
    <row r="98" spans="6:9" x14ac:dyDescent="0.2">
      <c r="F98"/>
      <c r="G98"/>
      <c r="I98"/>
    </row>
    <row r="99" spans="6:9" x14ac:dyDescent="0.2">
      <c r="F99"/>
      <c r="G99"/>
      <c r="I99"/>
    </row>
    <row r="100" spans="6:9" x14ac:dyDescent="0.2">
      <c r="F100"/>
      <c r="G100"/>
      <c r="I100"/>
    </row>
    <row r="101" spans="6:9" x14ac:dyDescent="0.2">
      <c r="F101"/>
      <c r="G101"/>
      <c r="I101"/>
    </row>
    <row r="102" spans="6:9" x14ac:dyDescent="0.2">
      <c r="F102"/>
      <c r="G102"/>
      <c r="I102"/>
    </row>
    <row r="103" spans="6:9" x14ac:dyDescent="0.2">
      <c r="F103"/>
      <c r="G103"/>
      <c r="I103"/>
    </row>
    <row r="104" spans="6:9" x14ac:dyDescent="0.2">
      <c r="F104"/>
      <c r="G104"/>
      <c r="I104"/>
    </row>
    <row r="105" spans="6:9" x14ac:dyDescent="0.2">
      <c r="F105"/>
      <c r="G105"/>
      <c r="I105"/>
    </row>
    <row r="106" spans="6:9" x14ac:dyDescent="0.2">
      <c r="F106"/>
      <c r="G106"/>
      <c r="I106"/>
    </row>
    <row r="949" spans="32:35" x14ac:dyDescent="0.2">
      <c r="AF949" s="16"/>
      <c r="AG949" s="16"/>
      <c r="AH949" s="16"/>
      <c r="AI949" s="16"/>
    </row>
    <row r="950" spans="32:35" x14ac:dyDescent="0.2">
      <c r="AF950" s="16"/>
      <c r="AG950" s="16"/>
      <c r="AH950" s="16"/>
      <c r="AI950" s="16"/>
    </row>
    <row r="951" spans="32:35" x14ac:dyDescent="0.2">
      <c r="AF951" s="16"/>
      <c r="AG951" s="16"/>
      <c r="AH951" s="16"/>
      <c r="AI951" s="16"/>
    </row>
    <row r="952" spans="32:35" x14ac:dyDescent="0.2">
      <c r="AF952" s="16"/>
      <c r="AG952" s="16"/>
      <c r="AH952" s="16"/>
      <c r="AI952" s="16"/>
    </row>
    <row r="953" spans="32:35" x14ac:dyDescent="0.2">
      <c r="AF953" s="16"/>
      <c r="AG953" s="16"/>
      <c r="AH953" s="16"/>
      <c r="AI953" s="16"/>
    </row>
    <row r="954" spans="32:35" x14ac:dyDescent="0.2">
      <c r="AF954" s="16"/>
      <c r="AG954" s="16"/>
      <c r="AH954" s="16"/>
      <c r="AI954" s="16"/>
    </row>
    <row r="955" spans="32:35" x14ac:dyDescent="0.2">
      <c r="AF955" s="16"/>
      <c r="AG955" s="16"/>
      <c r="AH955" s="16"/>
      <c r="AI955" s="16"/>
    </row>
    <row r="956" spans="32:35" x14ac:dyDescent="0.2">
      <c r="AF956" s="16"/>
      <c r="AG956" s="16"/>
      <c r="AH956" s="16"/>
      <c r="AI956" s="16"/>
    </row>
    <row r="957" spans="32:35" x14ac:dyDescent="0.2">
      <c r="AF957" s="16"/>
      <c r="AG957" s="16"/>
      <c r="AH957" s="16"/>
      <c r="AI957" s="16"/>
    </row>
    <row r="958" spans="32:35" x14ac:dyDescent="0.2">
      <c r="AF958" s="16"/>
      <c r="AG958" s="16"/>
      <c r="AH958" s="16"/>
      <c r="AI958" s="16"/>
    </row>
    <row r="959" spans="32:35" x14ac:dyDescent="0.2">
      <c r="AF959" s="16"/>
      <c r="AG959" s="16"/>
      <c r="AH959" s="16"/>
      <c r="AI959" s="16"/>
    </row>
    <row r="960" spans="32:35" x14ac:dyDescent="0.2">
      <c r="AF960" s="16"/>
      <c r="AG960" s="16"/>
      <c r="AH960" s="16"/>
      <c r="AI960" s="16"/>
    </row>
    <row r="961" spans="32:35" x14ac:dyDescent="0.2">
      <c r="AF961" s="16"/>
      <c r="AG961" s="16"/>
      <c r="AH961" s="16"/>
      <c r="AI961" s="16"/>
    </row>
    <row r="962" spans="32:35" x14ac:dyDescent="0.2">
      <c r="AF962" s="16"/>
      <c r="AG962" s="16"/>
      <c r="AH962" s="16"/>
      <c r="AI962" s="16"/>
    </row>
    <row r="963" spans="32:35" x14ac:dyDescent="0.2">
      <c r="AF963" s="16"/>
      <c r="AG963" s="16"/>
      <c r="AH963" s="16"/>
      <c r="AI963" s="16"/>
    </row>
    <row r="964" spans="32:35" x14ac:dyDescent="0.2">
      <c r="AF964" s="16"/>
      <c r="AG964" s="16"/>
      <c r="AH964" s="16"/>
      <c r="AI964" s="16"/>
    </row>
    <row r="965" spans="32:35" x14ac:dyDescent="0.2">
      <c r="AF965" s="16"/>
      <c r="AG965" s="16"/>
      <c r="AH965" s="16"/>
      <c r="AI965" s="16"/>
    </row>
    <row r="966" spans="32:35" x14ac:dyDescent="0.2">
      <c r="AF966" s="16"/>
      <c r="AG966" s="16"/>
      <c r="AH966" s="16"/>
      <c r="AI966" s="16"/>
    </row>
    <row r="967" spans="32:35" x14ac:dyDescent="0.2">
      <c r="AF967" s="16"/>
      <c r="AG967" s="16"/>
      <c r="AH967" s="16"/>
      <c r="AI967" s="16"/>
    </row>
    <row r="968" spans="32:35" x14ac:dyDescent="0.2">
      <c r="AF968" s="16"/>
      <c r="AG968" s="16"/>
      <c r="AH968" s="16"/>
      <c r="AI968" s="16"/>
    </row>
    <row r="969" spans="32:35" x14ac:dyDescent="0.2">
      <c r="AF969" s="16"/>
      <c r="AG969" s="16"/>
      <c r="AH969" s="16"/>
      <c r="AI969" s="16"/>
    </row>
    <row r="970" spans="32:35" x14ac:dyDescent="0.2">
      <c r="AF970" s="16"/>
      <c r="AG970" s="16"/>
      <c r="AH970" s="16"/>
      <c r="AI970" s="16"/>
    </row>
    <row r="971" spans="32:35" x14ac:dyDescent="0.2">
      <c r="AF971" s="16"/>
      <c r="AG971" s="16"/>
      <c r="AH971" s="16"/>
      <c r="AI971" s="16"/>
    </row>
    <row r="972" spans="32:35" x14ac:dyDescent="0.2">
      <c r="AF972" s="16"/>
      <c r="AG972" s="16"/>
      <c r="AH972" s="16"/>
      <c r="AI972" s="16"/>
    </row>
    <row r="973" spans="32:35" x14ac:dyDescent="0.2">
      <c r="AF973" s="16"/>
      <c r="AG973" s="16"/>
      <c r="AH973" s="16"/>
      <c r="AI973" s="16"/>
    </row>
    <row r="974" spans="32:35" x14ac:dyDescent="0.2">
      <c r="AF974" s="16"/>
      <c r="AG974" s="16"/>
      <c r="AH974" s="16"/>
      <c r="AI974" s="16"/>
    </row>
    <row r="975" spans="32:35" x14ac:dyDescent="0.2">
      <c r="AF975" s="16"/>
      <c r="AG975" s="16"/>
      <c r="AH975" s="16"/>
      <c r="AI975" s="16"/>
    </row>
    <row r="976" spans="32:35" x14ac:dyDescent="0.2">
      <c r="AF976" s="16"/>
      <c r="AG976" s="16"/>
      <c r="AH976" s="16"/>
      <c r="AI976" s="16"/>
    </row>
  </sheetData>
  <sheetProtection selectLockedCells="1"/>
  <mergeCells count="60">
    <mergeCell ref="M71:P79"/>
    <mergeCell ref="M55:P70"/>
    <mergeCell ref="B72:D72"/>
    <mergeCell ref="B73:D73"/>
    <mergeCell ref="B65:C65"/>
    <mergeCell ref="B66:D66"/>
    <mergeCell ref="B67:D67"/>
    <mergeCell ref="B68:D68"/>
    <mergeCell ref="B69:D69"/>
    <mergeCell ref="B70:D70"/>
    <mergeCell ref="B71:D71"/>
    <mergeCell ref="B61:D61"/>
    <mergeCell ref="B62:D62"/>
    <mergeCell ref="B63:D63"/>
    <mergeCell ref="B64:D64"/>
    <mergeCell ref="B57:D57"/>
    <mergeCell ref="B58:D58"/>
    <mergeCell ref="B59:D59"/>
    <mergeCell ref="B60:D60"/>
    <mergeCell ref="B52:D52"/>
    <mergeCell ref="B55:D55"/>
    <mergeCell ref="B56:D56"/>
    <mergeCell ref="B54:D54"/>
    <mergeCell ref="B53:D53"/>
    <mergeCell ref="M27:P27"/>
    <mergeCell ref="B33:C33"/>
    <mergeCell ref="B4:P4"/>
    <mergeCell ref="B13:P13"/>
    <mergeCell ref="M22:P22"/>
    <mergeCell ref="B20:P20"/>
    <mergeCell ref="B15:P18"/>
    <mergeCell ref="B6:P10"/>
    <mergeCell ref="M28:P40"/>
    <mergeCell ref="B27:G27"/>
    <mergeCell ref="B31:D31"/>
    <mergeCell ref="B32:D32"/>
    <mergeCell ref="B51:D51"/>
    <mergeCell ref="B41:D41"/>
    <mergeCell ref="B2:P2"/>
    <mergeCell ref="B34:D34"/>
    <mergeCell ref="B35:D35"/>
    <mergeCell ref="B36:D36"/>
    <mergeCell ref="B38:D38"/>
    <mergeCell ref="B39:D39"/>
    <mergeCell ref="M23:P23"/>
    <mergeCell ref="M24:P24"/>
    <mergeCell ref="M25:P25"/>
    <mergeCell ref="B37:D37"/>
    <mergeCell ref="B30:D30"/>
    <mergeCell ref="I27:K27"/>
    <mergeCell ref="B40:D40"/>
    <mergeCell ref="M41:P54"/>
    <mergeCell ref="B42:D42"/>
    <mergeCell ref="B43:D43"/>
    <mergeCell ref="B44:D44"/>
    <mergeCell ref="B49:D49"/>
    <mergeCell ref="B50:D50"/>
    <mergeCell ref="B47:D47"/>
    <mergeCell ref="B48:D48"/>
    <mergeCell ref="B46:D46"/>
  </mergeCells>
  <phoneticPr fontId="1" type="noConversion"/>
  <dataValidations count="8">
    <dataValidation type="custom" showInputMessage="1" showErrorMessage="1" sqref="G76:G78 I30:I79 J29:K79 M25:P25">
      <formula1>$O$11="YES"</formula1>
    </dataValidation>
    <dataValidation type="list" allowBlank="1" showInputMessage="1" showErrorMessage="1" sqref="O11">
      <formula1>"Yes,No"</formula1>
    </dataValidation>
    <dataValidation type="custom" showInputMessage="1" showErrorMessage="1" errorTitle="Legal Disclaimer &amp; Copyright" error="You have failed to select &quot;Yes&quot; in our Legal Disclaimer &amp; Copyright Information section at the beginging of this template." promptTitle="Description of Operating Expense" prompt="Please a brief description of the operating expense like 'Accounting Expenses'." sqref="B30:D73">
      <formula1>$O$11="YES"</formula1>
    </dataValidation>
    <dataValidation type="custom" showInputMessage="1" showErrorMessage="1" errorTitle="Legal Disclaimer &amp; Copyright" error="You have failed to select &quot;Yes&quot; in our Legal Disclaimer &amp; Copyright Information section at the begining of this template." promptTitle="Amount of Operating Expense" prompt="Please enter in the total amount of the operating expense that you have described in the column to the left." sqref="E30:E73">
      <formula1>$O$11="YES"</formula1>
    </dataValidation>
    <dataValidation type="custom" showInputMessage="1" showErrorMessage="1" errorTitle="Legal Disclaimer &amp; Copyright" error="You have failed to select &quot;Yes&quot; in our Legal Disclaimer and Copyright Information section at the begining of this template." promptTitle="% of Opex that is Fixed" prompt="Please enter the percentage of the operating expense that is fixed.  Enter as a number - to enter 25%, just enter 25.  This would indicate that 25% of this particular operating expense is fixed." sqref="F30:F73">
      <formula1>$O$11="YES"</formula1>
    </dataValidation>
    <dataValidation type="custom" showInputMessage="1" showErrorMessage="1" errorTitle="Legal Disclaimer &amp; Copyright" error="You have failed to select &quot;Yes&quot; in our Legal Disclaimer &amp; Copyright Information section at the begining of this template." promptTitle="Sales Price Per Unit" prompt="Please enter in the average sales price of the product or service.  If you are selling widgets, enter in the sales price of each widget.  If you have a service business, enter the average sales price per invoice." sqref="M23:P23">
      <formula1>$O$11="YES"</formula1>
    </dataValidation>
    <dataValidation type="custom" showInputMessage="1" showErrorMessage="1" errorTitle="Legal Disclaimer &amp; Copyright" error="You have failed to select &quot;Yes&quot; in our Legal Disclaimer &amp; Copyright Information section at the begining of this template." promptTitle="Gross Margin %" prompt="Please enter in the Gross Margin.  In order to enter in 50%, just type in 50.  You can get the Grosss Margin from the Sales Projection modules." sqref="M24:P24">
      <formula1>$O$11="YES"</formula1>
    </dataValidation>
    <dataValidation type="custom" showInputMessage="1" showErrorMessage="1" errorTitle="Legal Disclaimer &amp; Copyright" error="You have failed to select &quot;Yes&quot; indicating your agreement to our Legal Disclaimer &amp; Copyright Information section at the begining of this template." sqref="M22:P22">
      <formula1>$O$11="YES"</formula1>
    </dataValidation>
  </dataValidation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8"/>
  </sheetPr>
  <dimension ref="B1:J36"/>
  <sheetViews>
    <sheetView showGridLines="0" showRowColHeaders="0" zoomScaleNormal="100" workbookViewId="0">
      <selection activeCell="B2" sqref="B2:J2"/>
    </sheetView>
  </sheetViews>
  <sheetFormatPr defaultRowHeight="12.75" x14ac:dyDescent="0.2"/>
  <cols>
    <col min="1" max="1" width="26.28515625" style="4" customWidth="1"/>
    <col min="2" max="2" width="11.5703125" style="4" customWidth="1"/>
    <col min="3" max="3" width="10.85546875" style="4" customWidth="1"/>
    <col min="4" max="4" width="3.7109375" style="4" customWidth="1"/>
    <col min="5" max="8" width="20.7109375" style="4" customWidth="1"/>
    <col min="9" max="9" width="3.7109375" style="4" customWidth="1"/>
    <col min="10" max="10" width="21" style="4" customWidth="1"/>
    <col min="11" max="16384" width="9.140625" style="4"/>
  </cols>
  <sheetData>
    <row r="1" spans="2:10" ht="20.100000000000001" customHeight="1" x14ac:dyDescent="0.2"/>
    <row r="2" spans="2:10" x14ac:dyDescent="0.2">
      <c r="B2" s="85" t="s">
        <v>4</v>
      </c>
      <c r="C2" s="85"/>
      <c r="D2" s="85"/>
      <c r="E2" s="85"/>
      <c r="F2" s="85"/>
      <c r="G2" s="85"/>
      <c r="H2" s="85"/>
      <c r="I2" s="85"/>
      <c r="J2" s="85"/>
    </row>
    <row r="3" spans="2:10" ht="5.0999999999999996" customHeight="1" x14ac:dyDescent="0.2">
      <c r="E3" s="5"/>
      <c r="F3" s="5"/>
    </row>
    <row r="4" spans="2:10" x14ac:dyDescent="0.2">
      <c r="B4" s="128" t="s">
        <v>28</v>
      </c>
      <c r="C4" s="129"/>
      <c r="D4" s="129"/>
      <c r="E4" s="129"/>
      <c r="F4" s="129"/>
      <c r="G4" s="129"/>
      <c r="H4" s="129"/>
      <c r="I4" s="129"/>
      <c r="J4" s="130"/>
    </row>
    <row r="5" spans="2:10" x14ac:dyDescent="0.2">
      <c r="B5" s="131"/>
      <c r="C5" s="132"/>
      <c r="D5" s="132"/>
      <c r="E5" s="132"/>
      <c r="F5" s="132"/>
      <c r="G5" s="132"/>
      <c r="H5" s="132"/>
      <c r="I5" s="132"/>
      <c r="J5" s="133"/>
    </row>
    <row r="6" spans="2:10" x14ac:dyDescent="0.2">
      <c r="B6" s="131"/>
      <c r="C6" s="132"/>
      <c r="D6" s="132"/>
      <c r="E6" s="132"/>
      <c r="F6" s="132"/>
      <c r="G6" s="132"/>
      <c r="H6" s="132"/>
      <c r="I6" s="132"/>
      <c r="J6" s="133"/>
    </row>
    <row r="7" spans="2:10" x14ac:dyDescent="0.2">
      <c r="B7" s="131"/>
      <c r="C7" s="132"/>
      <c r="D7" s="132"/>
      <c r="E7" s="132"/>
      <c r="F7" s="132"/>
      <c r="G7" s="132"/>
      <c r="H7" s="132"/>
      <c r="I7" s="132"/>
      <c r="J7" s="133"/>
    </row>
    <row r="8" spans="2:10" x14ac:dyDescent="0.2">
      <c r="B8" s="131"/>
      <c r="C8" s="132"/>
      <c r="D8" s="132"/>
      <c r="E8" s="132"/>
      <c r="F8" s="132"/>
      <c r="G8" s="132"/>
      <c r="H8" s="132"/>
      <c r="I8" s="132"/>
      <c r="J8" s="133"/>
    </row>
    <row r="9" spans="2:10" x14ac:dyDescent="0.2">
      <c r="B9" s="134"/>
      <c r="C9" s="135"/>
      <c r="D9" s="135"/>
      <c r="E9" s="135"/>
      <c r="F9" s="135"/>
      <c r="G9" s="135"/>
      <c r="H9" s="135"/>
      <c r="I9" s="135"/>
      <c r="J9" s="136"/>
    </row>
    <row r="10" spans="2:10" ht="24.95" customHeight="1" x14ac:dyDescent="0.2">
      <c r="B10" s="22"/>
    </row>
    <row r="11" spans="2:10" x14ac:dyDescent="0.2">
      <c r="B11" s="23"/>
      <c r="D11" s="6"/>
      <c r="E11" s="7"/>
      <c r="F11" s="7"/>
      <c r="G11" s="7"/>
      <c r="H11" s="7"/>
      <c r="I11" s="8"/>
    </row>
    <row r="12" spans="2:10" x14ac:dyDescent="0.2">
      <c r="B12" s="23"/>
      <c r="D12" s="9"/>
      <c r="E12" s="137" t="str">
        <f>+IF(Input!M22&lt;&gt;"",Input!M22,"")</f>
        <v>Your Business Name</v>
      </c>
      <c r="F12" s="138"/>
      <c r="G12" s="138"/>
      <c r="H12" s="139"/>
      <c r="I12" s="11"/>
    </row>
    <row r="13" spans="2:10" x14ac:dyDescent="0.2">
      <c r="B13" s="23"/>
      <c r="D13" s="9"/>
      <c r="E13" s="140" t="str">
        <f>+IF(Input!G76&lt;&gt;"",CONCATENATE("Break Even Point = ",Input!G76),"")</f>
        <v>Break Even Point = 11</v>
      </c>
      <c r="F13" s="141"/>
      <c r="G13" s="141"/>
      <c r="H13" s="142"/>
      <c r="I13" s="11"/>
    </row>
    <row r="14" spans="2:10" x14ac:dyDescent="0.2">
      <c r="B14" s="23"/>
      <c r="D14" s="9"/>
      <c r="E14" s="143" t="str">
        <f>+IF(Input!G76&lt;&gt;"","(Break Even Point in units of product or service sold to cover fixed operating expenses for the year)","")</f>
        <v>(Break Even Point in units of product or service sold to cover fixed operating expenses for the year)</v>
      </c>
      <c r="F14" s="144"/>
      <c r="G14" s="144"/>
      <c r="H14" s="145"/>
      <c r="I14" s="11"/>
    </row>
    <row r="15" spans="2:10" x14ac:dyDescent="0.2">
      <c r="B15" s="23"/>
      <c r="D15" s="9"/>
      <c r="E15" s="68"/>
      <c r="F15" s="10"/>
      <c r="G15" s="10"/>
      <c r="H15" s="69"/>
      <c r="I15" s="11"/>
    </row>
    <row r="16" spans="2:10" x14ac:dyDescent="0.2">
      <c r="B16" s="23"/>
      <c r="D16" s="9"/>
      <c r="E16" s="68"/>
      <c r="F16" s="10"/>
      <c r="G16" s="10"/>
      <c r="H16" s="69"/>
      <c r="I16" s="11"/>
    </row>
    <row r="17" spans="2:9" x14ac:dyDescent="0.2">
      <c r="B17" s="23"/>
      <c r="D17" s="9"/>
      <c r="E17" s="68"/>
      <c r="F17" s="10"/>
      <c r="G17" s="10"/>
      <c r="H17" s="69"/>
      <c r="I17" s="11"/>
    </row>
    <row r="18" spans="2:9" x14ac:dyDescent="0.2">
      <c r="B18" s="23"/>
      <c r="D18" s="9"/>
      <c r="E18" s="68"/>
      <c r="F18" s="10"/>
      <c r="G18" s="10"/>
      <c r="H18" s="69"/>
      <c r="I18" s="11"/>
    </row>
    <row r="19" spans="2:9" x14ac:dyDescent="0.2">
      <c r="B19" s="23"/>
      <c r="D19" s="9"/>
      <c r="E19" s="68"/>
      <c r="F19" s="10"/>
      <c r="G19" s="10"/>
      <c r="H19" s="69"/>
      <c r="I19" s="11"/>
    </row>
    <row r="20" spans="2:9" x14ac:dyDescent="0.2">
      <c r="B20" s="23"/>
      <c r="D20" s="9"/>
      <c r="E20" s="68"/>
      <c r="F20" s="10"/>
      <c r="G20" s="10"/>
      <c r="H20" s="69"/>
      <c r="I20" s="11"/>
    </row>
    <row r="21" spans="2:9" x14ac:dyDescent="0.2">
      <c r="B21" s="23"/>
      <c r="D21" s="9"/>
      <c r="E21" s="68"/>
      <c r="F21" s="10"/>
      <c r="G21" s="10"/>
      <c r="H21" s="69"/>
      <c r="I21" s="11"/>
    </row>
    <row r="22" spans="2:9" x14ac:dyDescent="0.2">
      <c r="B22" s="23"/>
      <c r="D22" s="9"/>
      <c r="E22" s="68"/>
      <c r="F22" s="10"/>
      <c r="G22" s="10"/>
      <c r="H22" s="69"/>
      <c r="I22" s="11"/>
    </row>
    <row r="23" spans="2:9" x14ac:dyDescent="0.2">
      <c r="B23" s="23"/>
      <c r="D23" s="9"/>
      <c r="E23" s="68"/>
      <c r="F23" s="10"/>
      <c r="G23" s="10"/>
      <c r="H23" s="69"/>
      <c r="I23" s="11"/>
    </row>
    <row r="24" spans="2:9" x14ac:dyDescent="0.2">
      <c r="B24" s="23"/>
      <c r="D24" s="9"/>
      <c r="E24" s="68"/>
      <c r="F24" s="10"/>
      <c r="G24" s="10"/>
      <c r="H24" s="69"/>
      <c r="I24" s="11"/>
    </row>
    <row r="25" spans="2:9" x14ac:dyDescent="0.2">
      <c r="B25" s="23"/>
      <c r="D25" s="9"/>
      <c r="E25" s="68"/>
      <c r="F25" s="10"/>
      <c r="G25" s="10"/>
      <c r="H25" s="69"/>
      <c r="I25" s="11"/>
    </row>
    <row r="26" spans="2:9" x14ac:dyDescent="0.2">
      <c r="B26" s="23"/>
      <c r="D26" s="9"/>
      <c r="E26" s="68"/>
      <c r="F26" s="10"/>
      <c r="G26" s="10"/>
      <c r="H26" s="69"/>
      <c r="I26" s="11"/>
    </row>
    <row r="27" spans="2:9" x14ac:dyDescent="0.2">
      <c r="B27" s="23"/>
      <c r="D27" s="9"/>
      <c r="E27" s="68"/>
      <c r="F27" s="10"/>
      <c r="G27" s="10"/>
      <c r="H27" s="69"/>
      <c r="I27" s="11"/>
    </row>
    <row r="28" spans="2:9" x14ac:dyDescent="0.2">
      <c r="B28" s="23"/>
      <c r="D28" s="9"/>
      <c r="E28" s="68"/>
      <c r="F28" s="10"/>
      <c r="G28" s="10"/>
      <c r="H28" s="69"/>
      <c r="I28" s="11"/>
    </row>
    <row r="29" spans="2:9" x14ac:dyDescent="0.2">
      <c r="B29" s="23"/>
      <c r="D29" s="9"/>
      <c r="E29" s="68"/>
      <c r="F29" s="10"/>
      <c r="G29" s="10"/>
      <c r="H29" s="69"/>
      <c r="I29" s="11"/>
    </row>
    <row r="30" spans="2:9" x14ac:dyDescent="0.2">
      <c r="B30" s="23"/>
      <c r="D30" s="9"/>
      <c r="E30" s="68"/>
      <c r="F30" s="10"/>
      <c r="G30" s="10"/>
      <c r="H30" s="69"/>
      <c r="I30" s="11"/>
    </row>
    <row r="31" spans="2:9" x14ac:dyDescent="0.2">
      <c r="B31" s="23"/>
      <c r="D31" s="9"/>
      <c r="E31" s="68"/>
      <c r="F31" s="10"/>
      <c r="G31" s="10"/>
      <c r="H31" s="69"/>
      <c r="I31" s="11"/>
    </row>
    <row r="32" spans="2:9" x14ac:dyDescent="0.2">
      <c r="B32" s="23"/>
      <c r="D32" s="9"/>
      <c r="E32" s="68"/>
      <c r="F32" s="10"/>
      <c r="G32" s="10"/>
      <c r="H32" s="69"/>
      <c r="I32" s="11"/>
    </row>
    <row r="33" spans="2:9" x14ac:dyDescent="0.2">
      <c r="B33" s="23"/>
      <c r="D33" s="9"/>
      <c r="E33" s="68"/>
      <c r="F33" s="10"/>
      <c r="G33" s="10"/>
      <c r="H33" s="69"/>
      <c r="I33" s="11"/>
    </row>
    <row r="34" spans="2:9" x14ac:dyDescent="0.2">
      <c r="B34" s="23"/>
      <c r="D34" s="9"/>
      <c r="E34" s="68"/>
      <c r="F34" s="10"/>
      <c r="G34" s="10"/>
      <c r="H34" s="69"/>
      <c r="I34" s="11"/>
    </row>
    <row r="35" spans="2:9" ht="13.5" x14ac:dyDescent="0.25">
      <c r="B35" s="23"/>
      <c r="D35" s="9"/>
      <c r="E35" s="125" t="s">
        <v>3</v>
      </c>
      <c r="F35" s="126"/>
      <c r="G35" s="126"/>
      <c r="H35" s="127"/>
      <c r="I35" s="11"/>
    </row>
    <row r="36" spans="2:9" x14ac:dyDescent="0.2">
      <c r="B36" s="23"/>
      <c r="D36" s="12"/>
      <c r="E36" s="13"/>
      <c r="F36" s="13"/>
      <c r="G36" s="13"/>
      <c r="H36" s="13"/>
      <c r="I36" s="14"/>
    </row>
  </sheetData>
  <mergeCells count="6">
    <mergeCell ref="E35:H35"/>
    <mergeCell ref="B2:J2"/>
    <mergeCell ref="B4:J9"/>
    <mergeCell ref="E12:H12"/>
    <mergeCell ref="E13:H13"/>
    <mergeCell ref="E14:H14"/>
  </mergeCells>
  <phoneticPr fontId="1" type="noConversion"/>
  <hyperlinks>
    <hyperlink ref="E35" r:id="rId1"/>
  </hyperlinks>
  <pageMargins left="0.75" right="0.75" top="1" bottom="1" header="0.5" footer="0.5"/>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2</vt:i4>
      </vt:variant>
      <vt:variant>
        <vt:lpstr>Named Ranges</vt:lpstr>
      </vt:variant>
      <vt:variant>
        <vt:i4>2</vt:i4>
      </vt:variant>
    </vt:vector>
  </HeadingPairs>
  <TitlesOfParts>
    <vt:vector baseType="lpstr" size="4">
      <vt:lpstr>Input</vt:lpstr>
      <vt:lpstr>Output</vt:lpstr>
      <vt:lpstr>Input!Print_Area</vt:lpstr>
      <vt:lpstr>Output!Print_Area</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