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msword" Extension="doc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008" windowWidth="9372" windowHeight="4968"/>
  </bookViews>
  <sheets>
    <sheet name="Cash Flow Analysis" sheetId="1" r:id="rId1"/>
    <sheet name="Bottom Line" sheetId="2" r:id="rId2"/>
  </sheets>
  <calcPr calcId="124519"/>
</workbook>
</file>

<file path=xl/calcChain.xml><?xml version="1.0" encoding="utf-8"?>
<calcChain xmlns="http://schemas.openxmlformats.org/spreadsheetml/2006/main">
  <c r="K5" i="1"/>
  <c r="K6"/>
  <c r="F8"/>
  <c r="G8"/>
  <c r="H8" s="1"/>
  <c r="F9"/>
  <c r="G9"/>
  <c r="H9" s="1"/>
  <c r="F10"/>
  <c r="G10"/>
  <c r="H10" s="1"/>
  <c r="F11"/>
  <c r="G11"/>
  <c r="H11" s="1"/>
  <c r="F12"/>
  <c r="C4" i="2" s="1"/>
  <c r="G12" i="1"/>
  <c r="C5" i="2" s="1"/>
  <c r="K17" i="1"/>
  <c r="K18"/>
  <c r="F20"/>
  <c r="K20"/>
  <c r="F21"/>
  <c r="K21"/>
  <c r="F22"/>
  <c r="K22"/>
  <c r="F23"/>
  <c r="K23"/>
  <c r="F24"/>
  <c r="K24"/>
  <c r="F25"/>
  <c r="K25"/>
  <c r="F26"/>
  <c r="K26"/>
  <c r="F27"/>
  <c r="G27"/>
  <c r="K27" s="1"/>
  <c r="K28" s="1"/>
  <c r="H27"/>
  <c r="I27"/>
  <c r="J27"/>
  <c r="F28"/>
  <c r="B4" i="2" s="1"/>
  <c r="G28" i="1"/>
  <c r="B5" i="2" s="1"/>
  <c r="H28" i="1"/>
  <c r="B6" i="2" s="1"/>
  <c r="I28" i="1"/>
  <c r="B7" i="2" s="1"/>
  <c r="J28" i="1"/>
  <c r="B8" i="2" s="1"/>
  <c r="D4" l="1"/>
  <c r="B9"/>
  <c r="I11" i="1"/>
  <c r="J11" s="1"/>
  <c r="K11"/>
  <c r="I10"/>
  <c r="J10" s="1"/>
  <c r="I9"/>
  <c r="J9" s="1"/>
  <c r="K9"/>
  <c r="I8"/>
  <c r="H12"/>
  <c r="C6" i="2" s="1"/>
  <c r="D6" s="1"/>
  <c r="D5"/>
  <c r="J8" i="1" l="1"/>
  <c r="I12"/>
  <c r="C7" i="2" s="1"/>
  <c r="F4"/>
  <c r="F5" s="1"/>
  <c r="F6" s="1"/>
  <c r="K10" i="1"/>
  <c r="J12" l="1"/>
  <c r="C8" i="2" s="1"/>
  <c r="D8" s="1"/>
  <c r="K8" i="1"/>
  <c r="K12" s="1"/>
  <c r="D7" i="2"/>
  <c r="F7" s="1"/>
  <c r="F8" s="1"/>
  <c r="F9" s="1"/>
  <c r="C9"/>
  <c r="D9" s="1"/>
  <c r="C14" l="1"/>
  <c r="C15"/>
</calcChain>
</file>

<file path=xl/sharedStrings.xml><?xml version="1.0" encoding="utf-8"?>
<sst xmlns="http://schemas.openxmlformats.org/spreadsheetml/2006/main" count="57" uniqueCount="48">
  <si>
    <t>Tangible Benefits</t>
  </si>
  <si>
    <t>Rate/Hr</t>
  </si>
  <si>
    <t>Hrs/Wk</t>
  </si>
  <si>
    <t>Year 2</t>
  </si>
  <si>
    <t>Year 3</t>
  </si>
  <si>
    <t>Year 4</t>
  </si>
  <si>
    <t>Year 5</t>
  </si>
  <si>
    <t>Totals</t>
  </si>
  <si>
    <r>
      <t>Increased Profits</t>
    </r>
    <r>
      <rPr>
        <sz val="8"/>
        <rFont val="Arial"/>
        <family val="2"/>
      </rPr>
      <t xml:space="preserve"> (input individual years)</t>
    </r>
  </si>
  <si>
    <r>
      <t>Material Savings</t>
    </r>
    <r>
      <rPr>
        <sz val="8"/>
        <rFont val="Arial"/>
        <family val="2"/>
      </rPr>
      <t xml:space="preserve"> (input individual years)</t>
    </r>
  </si>
  <si>
    <t>Costs</t>
  </si>
  <si>
    <t>Total Hrs</t>
  </si>
  <si>
    <t>Year 1</t>
  </si>
  <si>
    <r>
      <t xml:space="preserve">Software Acquisition  </t>
    </r>
    <r>
      <rPr>
        <sz val="8"/>
        <rFont val="Arial"/>
        <family val="2"/>
      </rPr>
      <t>(input individual years)</t>
    </r>
  </si>
  <si>
    <r>
      <t xml:space="preserve">Hardware Acquisition </t>
    </r>
    <r>
      <rPr>
        <sz val="8"/>
        <rFont val="Arial"/>
        <family val="2"/>
      </rPr>
      <t xml:space="preserve"> (input individual years)</t>
    </r>
  </si>
  <si>
    <t>Project Management</t>
  </si>
  <si>
    <t>Business Analysis</t>
  </si>
  <si>
    <t>Systems Analysis &amp; Design</t>
  </si>
  <si>
    <t>Development &amp; Implementation</t>
  </si>
  <si>
    <t>Desk/LAN/VS/Operations</t>
  </si>
  <si>
    <t>System testing</t>
  </si>
  <si>
    <t>Business Contacts' Time</t>
  </si>
  <si>
    <t>*</t>
  </si>
  <si>
    <t>Assumes  6 month Project Process.</t>
  </si>
  <si>
    <t>**</t>
  </si>
  <si>
    <t>Cost Benefit Summary and Performance Analysis</t>
  </si>
  <si>
    <t>Year</t>
  </si>
  <si>
    <t>Annual Costs</t>
  </si>
  <si>
    <t>Annual Benefits</t>
  </si>
  <si>
    <t>Annual Cash Flow</t>
  </si>
  <si>
    <t>Overall Cash Flow</t>
  </si>
  <si>
    <t>1</t>
  </si>
  <si>
    <t>2</t>
  </si>
  <si>
    <t>3</t>
  </si>
  <si>
    <t>4</t>
  </si>
  <si>
    <t>5</t>
  </si>
  <si>
    <t>Note:  Values in this table reflect End of Period.</t>
  </si>
  <si>
    <t>DISCOUNT RATE (%) :</t>
  </si>
  <si>
    <t>NET PV:</t>
  </si>
  <si>
    <r>
      <t>IRR</t>
    </r>
    <r>
      <rPr>
        <b/>
        <sz val="10"/>
        <rFont val="Arial"/>
      </rPr>
      <t>:</t>
    </r>
  </si>
  <si>
    <r>
      <t>Project Process</t>
    </r>
    <r>
      <rPr>
        <sz val="10"/>
        <color indexed="10"/>
        <rFont val="Arial"/>
        <family val="2"/>
      </rPr>
      <t>**</t>
    </r>
  </si>
  <si>
    <r>
      <t>Annual System Maintenance Yrs 2-5</t>
    </r>
    <r>
      <rPr>
        <sz val="10"/>
        <color indexed="10"/>
        <rFont val="Arial"/>
        <family val="2"/>
      </rPr>
      <t>**</t>
    </r>
  </si>
  <si>
    <r>
      <t>Year 1</t>
    </r>
    <r>
      <rPr>
        <b/>
        <sz val="10"/>
        <color indexed="10"/>
        <rFont val="Arial"/>
        <family val="2"/>
      </rPr>
      <t>*</t>
    </r>
  </si>
  <si>
    <t>Cost Benefit Cash Flow</t>
  </si>
  <si>
    <t>User note: Complete yellow cells only.</t>
  </si>
  <si>
    <r>
      <t>Labor Savings</t>
    </r>
    <r>
      <rPr>
        <sz val="10"/>
        <color indexed="10"/>
        <rFont val="Arial"/>
        <family val="2"/>
      </rPr>
      <t>**</t>
    </r>
  </si>
  <si>
    <t xml:space="preserve">Assumes a 5% increase per year.  </t>
  </si>
  <si>
    <t>These assumptions may need to be changed to fit your business assumptions.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</si>
</sst>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12"/>
      <color indexed="57"/>
      <name val="Arial"/>
      <family val="2"/>
    </font>
    <font>
      <b/>
      <i/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6">
    <xf numFmtId="0" fontId="0" fillId="0" borderId="0" xfId="0"/>
    <xf numFmtId="0" fontId="4" fillId="2" borderId="1" xfId="0" quotePrefix="1" applyFont="1" applyFill="1" applyBorder="1" applyAlignment="1">
      <alignment horizontal="center"/>
    </xf>
    <xf numFmtId="44" fontId="2" fillId="2" borderId="0" xfId="2" applyNumberFormat="1" applyFont="1" applyFill="1" applyBorder="1" applyAlignment="1">
      <alignment horizontal="left"/>
    </xf>
    <xf numFmtId="44" fontId="2" fillId="2" borderId="0" xfId="2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quotePrefix="1" applyBorder="1" applyAlignment="1">
      <alignment horizontal="left"/>
    </xf>
    <xf numFmtId="0" fontId="0" fillId="0" borderId="0" xfId="0" applyBorder="1"/>
    <xf numFmtId="0" fontId="0" fillId="0" borderId="5" xfId="0" applyBorder="1"/>
    <xf numFmtId="0" fontId="0" fillId="0" borderId="5" xfId="0" quotePrefix="1" applyBorder="1" applyAlignment="1">
      <alignment horizontal="left"/>
    </xf>
    <xf numFmtId="4" fontId="1" fillId="0" borderId="0" xfId="0" applyNumberFormat="1" applyFont="1" applyBorder="1"/>
    <xf numFmtId="4" fontId="2" fillId="2" borderId="0" xfId="0" applyNumberFormat="1" applyFont="1" applyFill="1" applyBorder="1"/>
    <xf numFmtId="4" fontId="0" fillId="0" borderId="0" xfId="0" applyNumberFormat="1" applyBorder="1"/>
    <xf numFmtId="0" fontId="1" fillId="0" borderId="0" xfId="0" applyFont="1" applyBorder="1"/>
    <xf numFmtId="0" fontId="7" fillId="0" borderId="0" xfId="0" quotePrefix="1" applyFont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quotePrefix="1" applyBorder="1" applyAlignment="1">
      <alignment horizontal="left"/>
    </xf>
    <xf numFmtId="0" fontId="0" fillId="0" borderId="8" xfId="0" applyBorder="1"/>
    <xf numFmtId="0" fontId="1" fillId="0" borderId="0" xfId="0" quotePrefix="1" applyFont="1" applyBorder="1" applyAlignment="1">
      <alignment horizontal="left"/>
    </xf>
    <xf numFmtId="0" fontId="6" fillId="0" borderId="0" xfId="0" quotePrefix="1" applyFont="1" applyBorder="1" applyAlignment="1">
      <alignment horizontal="left" vertical="center"/>
    </xf>
    <xf numFmtId="44" fontId="0" fillId="0" borderId="0" xfId="2" applyFont="1" applyBorder="1"/>
    <xf numFmtId="0" fontId="0" fillId="0" borderId="0" xfId="0" applyBorder="1" applyAlignment="1">
      <alignment horizontal="right"/>
    </xf>
    <xf numFmtId="44" fontId="0" fillId="0" borderId="5" xfId="2" applyFont="1" applyBorder="1"/>
    <xf numFmtId="0" fontId="1" fillId="0" borderId="7" xfId="0" quotePrefix="1" applyFont="1" applyBorder="1" applyAlignment="1">
      <alignment horizontal="left"/>
    </xf>
    <xf numFmtId="44" fontId="2" fillId="0" borderId="0" xfId="2" applyFont="1" applyBorder="1"/>
    <xf numFmtId="44" fontId="1" fillId="0" borderId="0" xfId="2" applyFont="1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0" xfId="0" quotePrefix="1" applyBorder="1" applyAlignment="1">
      <alignment horizontal="left" vertic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 applyAlignment="1">
      <alignment horizontal="centerContinuous"/>
    </xf>
    <xf numFmtId="0" fontId="0" fillId="0" borderId="10" xfId="0" applyBorder="1" applyAlignment="1">
      <alignment horizontal="left"/>
    </xf>
    <xf numFmtId="5" fontId="0" fillId="2" borderId="11" xfId="2" applyNumberFormat="1" applyFont="1" applyFill="1" applyBorder="1"/>
    <xf numFmtId="5" fontId="0" fillId="0" borderId="11" xfId="2" applyNumberFormat="1" applyFont="1" applyBorder="1"/>
    <xf numFmtId="5" fontId="0" fillId="2" borderId="0" xfId="2" applyNumberFormat="1" applyFont="1" applyFill="1" applyBorder="1"/>
    <xf numFmtId="5" fontId="0" fillId="0" borderId="12" xfId="1" applyNumberFormat="1" applyFont="1" applyBorder="1"/>
    <xf numFmtId="5" fontId="0" fillId="0" borderId="13" xfId="2" applyNumberFormat="1" applyFont="1" applyBorder="1"/>
    <xf numFmtId="5" fontId="2" fillId="0" borderId="11" xfId="2" applyNumberFormat="1" applyFont="1" applyBorder="1"/>
    <xf numFmtId="5" fontId="1" fillId="0" borderId="11" xfId="2" applyNumberFormat="1" applyFont="1" applyBorder="1"/>
    <xf numFmtId="5" fontId="0" fillId="0" borderId="0" xfId="2" applyNumberFormat="1" applyFont="1" applyBorder="1" applyAlignment="1">
      <alignment horizontal="center"/>
    </xf>
    <xf numFmtId="5" fontId="0" fillId="0" borderId="8" xfId="2" applyNumberFormat="1" applyFont="1" applyBorder="1" applyAlignment="1">
      <alignment horizontal="center"/>
    </xf>
    <xf numFmtId="5" fontId="0" fillId="0" borderId="0" xfId="2" quotePrefix="1" applyNumberFormat="1" applyFont="1" applyBorder="1" applyAlignment="1">
      <alignment horizontal="center"/>
    </xf>
    <xf numFmtId="5" fontId="2" fillId="0" borderId="11" xfId="2" applyNumberFormat="1" applyFont="1" applyBorder="1" applyAlignment="1">
      <alignment horizontal="right"/>
    </xf>
    <xf numFmtId="5" fontId="2" fillId="2" borderId="2" xfId="2" applyNumberFormat="1" applyFont="1" applyFill="1" applyBorder="1" applyAlignment="1">
      <alignment horizontal="right"/>
    </xf>
    <xf numFmtId="5" fontId="2" fillId="2" borderId="13" xfId="2" applyNumberFormat="1" applyFont="1" applyFill="1" applyBorder="1" applyAlignment="1">
      <alignment horizontal="right"/>
    </xf>
    <xf numFmtId="5" fontId="2" fillId="2" borderId="5" xfId="2" applyNumberFormat="1" applyFont="1" applyFill="1" applyBorder="1" applyAlignment="1">
      <alignment horizontal="right"/>
    </xf>
    <xf numFmtId="5" fontId="2" fillId="0" borderId="10" xfId="2" applyNumberFormat="1" applyFont="1" applyBorder="1" applyAlignment="1">
      <alignment horizontal="right"/>
    </xf>
    <xf numFmtId="5" fontId="0" fillId="2" borderId="2" xfId="2" applyNumberFormat="1" applyFont="1" applyFill="1" applyBorder="1" applyAlignment="1">
      <alignment horizontal="right"/>
    </xf>
    <xf numFmtId="5" fontId="0" fillId="2" borderId="2" xfId="2" applyNumberFormat="1" applyFont="1" applyFill="1" applyBorder="1" applyAlignment="1">
      <alignment horizontal="right" vertical="center"/>
    </xf>
    <xf numFmtId="5" fontId="0" fillId="2" borderId="13" xfId="2" applyNumberFormat="1" applyFont="1" applyFill="1" applyBorder="1" applyAlignment="1">
      <alignment horizontal="right" vertical="center"/>
    </xf>
    <xf numFmtId="5" fontId="1" fillId="0" borderId="11" xfId="2" applyNumberFormat="1" applyFont="1" applyBorder="1" applyAlignment="1">
      <alignment horizontal="right"/>
    </xf>
    <xf numFmtId="5" fontId="0" fillId="3" borderId="11" xfId="2" quotePrefix="1" applyNumberFormat="1" applyFont="1" applyFill="1" applyBorder="1" applyAlignment="1">
      <alignment horizontal="center"/>
    </xf>
    <xf numFmtId="0" fontId="0" fillId="3" borderId="2" xfId="0" quotePrefix="1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/>
    </xf>
    <xf numFmtId="5" fontId="0" fillId="3" borderId="11" xfId="2" applyNumberFormat="1" applyFont="1" applyFill="1" applyBorder="1"/>
    <xf numFmtId="0" fontId="0" fillId="3" borderId="11" xfId="0" applyFill="1" applyBorder="1" applyAlignment="1" applyProtection="1">
      <alignment horizontal="center"/>
      <protection locked="0"/>
    </xf>
    <xf numFmtId="5" fontId="2" fillId="3" borderId="2" xfId="2" applyNumberFormat="1" applyFont="1" applyFill="1" applyBorder="1" applyAlignment="1">
      <alignment horizontal="right"/>
    </xf>
    <xf numFmtId="5" fontId="2" fillId="3" borderId="7" xfId="2" applyNumberFormat="1" applyFont="1" applyFill="1" applyBorder="1" applyAlignment="1">
      <alignment horizontal="right"/>
    </xf>
    <xf numFmtId="5" fontId="2" fillId="3" borderId="11" xfId="2" applyNumberFormat="1" applyFont="1" applyFill="1" applyBorder="1" applyAlignment="1">
      <alignment horizontal="right"/>
    </xf>
    <xf numFmtId="5" fontId="2" fillId="3" borderId="13" xfId="2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6" fillId="0" borderId="7" xfId="0" quotePrefix="1" applyFont="1" applyBorder="1" applyAlignment="1">
      <alignment horizontal="left" vertical="center"/>
    </xf>
    <xf numFmtId="0" fontId="3" fillId="0" borderId="8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5" fontId="0" fillId="2" borderId="0" xfId="0" applyNumberFormat="1" applyFill="1" applyBorder="1" applyAlignment="1">
      <alignment horizontal="center"/>
    </xf>
    <xf numFmtId="5" fontId="0" fillId="2" borderId="1" xfId="2" quotePrefix="1" applyNumberFormat="1" applyFont="1" applyFill="1" applyBorder="1" applyAlignment="1">
      <alignment horizontal="center"/>
    </xf>
    <xf numFmtId="5" fontId="2" fillId="2" borderId="1" xfId="0" applyNumberFormat="1" applyFont="1" applyFill="1" applyBorder="1" applyAlignment="1">
      <alignment horizontal="center"/>
    </xf>
    <xf numFmtId="5" fontId="2" fillId="2" borderId="0" xfId="0" applyNumberFormat="1" applyFont="1" applyFill="1" applyBorder="1" applyAlignment="1">
      <alignment horizontal="center"/>
    </xf>
    <xf numFmtId="5" fontId="2" fillId="2" borderId="13" xfId="0" applyNumberFormat="1" applyFont="1" applyFill="1" applyBorder="1" applyAlignment="1">
      <alignment horizontal="center"/>
    </xf>
    <xf numFmtId="0" fontId="8" fillId="0" borderId="0" xfId="0" applyFont="1" applyBorder="1"/>
    <xf numFmtId="0" fontId="3" fillId="2" borderId="0" xfId="0" quotePrefix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0" fontId="0" fillId="3" borderId="0" xfId="1" applyNumberFormat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right" vertical="center"/>
    </xf>
    <xf numFmtId="5" fontId="2" fillId="2" borderId="0" xfId="0" quotePrefix="1" applyNumberFormat="1" applyFont="1" applyFill="1" applyBorder="1" applyAlignment="1">
      <alignment horizontal="center" vertical="center"/>
    </xf>
    <xf numFmtId="10" fontId="2" fillId="2" borderId="0" xfId="3" applyNumberFormat="1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/>
    </xf>
    <xf numFmtId="5" fontId="2" fillId="2" borderId="11" xfId="2" applyNumberFormat="1" applyFont="1" applyFill="1" applyBorder="1" applyAlignment="1">
      <alignment horizontal="center" vertical="center"/>
    </xf>
    <xf numFmtId="5" fontId="2" fillId="2" borderId="14" xfId="0" applyNumberFormat="1" applyFont="1" applyFill="1" applyBorder="1" applyAlignment="1">
      <alignment horizontal="center" vertical="center"/>
    </xf>
    <xf numFmtId="5" fontId="2" fillId="2" borderId="0" xfId="0" applyNumberFormat="1" applyFont="1" applyFill="1" applyBorder="1" applyAlignment="1">
      <alignment horizontal="center" vertical="center"/>
    </xf>
    <xf numFmtId="5" fontId="2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4" fillId="0" borderId="0" xfId="0" applyFont="1" applyBorder="1"/>
    <xf numFmtId="0" fontId="11" fillId="0" borderId="0" xfId="0" applyFont="1" applyBorder="1"/>
    <xf numFmtId="0" fontId="11" fillId="0" borderId="0" xfId="0" quotePrefix="1" applyFont="1" applyBorder="1" applyAlignment="1">
      <alignment horizontal="left"/>
    </xf>
    <xf numFmtId="0" fontId="11" fillId="0" borderId="0" xfId="0" applyFont="1"/>
    <xf numFmtId="0" fontId="15" fillId="0" borderId="0" xfId="0" quotePrefix="1" applyFont="1" applyBorder="1" applyAlignment="1">
      <alignment horizontal="left" vertical="center"/>
    </xf>
    <xf numFmtId="0" fontId="4" fillId="4" borderId="7" xfId="0" quotePrefix="1" applyFont="1" applyFill="1" applyBorder="1" applyAlignment="1">
      <alignment horizontal="center" vertical="center" wrapText="1"/>
    </xf>
    <xf numFmtId="0" fontId="1" fillId="4" borderId="7" xfId="0" quotePrefix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6" fillId="2" borderId="0" xfId="0" quotePrefix="1" applyFont="1" applyFill="1" applyBorder="1" applyAlignment="1">
      <alignment horizontal="left"/>
    </xf>
    <xf numFmtId="0" fontId="3" fillId="4" borderId="11" xfId="0" quotePrefix="1" applyFont="1" applyFill="1" applyBorder="1" applyAlignment="1">
      <alignment horizontal="center"/>
    </xf>
    <xf numFmtId="0" fontId="7" fillId="5" borderId="0" xfId="0" quotePrefix="1" applyFont="1" applyFill="1" applyAlignment="1">
      <alignment horizontal="left"/>
    </xf>
    <xf numFmtId="0" fontId="0" fillId="5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vmlDrawing1.vml.rels><?xml version="1.0" encoding="UTF-8" standalone="no"?>
<Relationships xmlns="http://schemas.openxmlformats.org/package/2006/relationships">
<Relationship Id="rId1" Target="../media/image1.emf" Type="http://schemas.openxmlformats.org/officeDocument/2006/relationships/image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embeddings/Microsoft_Office_Word_97_-_2003_Document1.doc" Type="http://schemas.openxmlformats.org/officeDocument/2006/relationships/oleObject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FG33"/>
  <sheetViews>
    <sheetView tabSelected="1" workbookViewId="0">
      <pane ySplit="1" topLeftCell="A2" activePane="bottomLeft" state="frozen"/>
      <selection pane="bottomLeft" activeCell="C3" sqref="C3"/>
    </sheetView>
  </sheetViews>
  <sheetFormatPr defaultRowHeight="13.2"/>
  <cols>
    <col min="1" max="1" width="2.44140625" customWidth="1"/>
    <col min="2" max="2" width="3" customWidth="1"/>
    <col min="3" max="3" width="31.6640625" customWidth="1"/>
    <col min="4" max="4" width="11.109375" customWidth="1"/>
    <col min="5" max="5" width="10.109375" customWidth="1"/>
    <col min="6" max="10" width="13.6640625" customWidth="1"/>
    <col min="11" max="11" width="14.6640625" customWidth="1"/>
    <col min="12" max="12" width="10.6640625" customWidth="1"/>
  </cols>
  <sheetData>
    <row r="1" spans="1:163" ht="16.8">
      <c r="A1" s="104" t="s">
        <v>43</v>
      </c>
      <c r="B1" s="105"/>
      <c r="C1" s="105"/>
    </row>
    <row r="2" spans="1:163" ht="13.5" customHeight="1">
      <c r="A2" s="93" t="s">
        <v>44</v>
      </c>
      <c r="E2" s="15"/>
    </row>
    <row r="3" spans="1:163" ht="15.6">
      <c r="A3" s="98" t="s">
        <v>0</v>
      </c>
      <c r="K3" s="8"/>
    </row>
    <row r="4" spans="1:163" s="6" customFormat="1" ht="18" customHeight="1">
      <c r="A4" s="24"/>
      <c r="B4" s="8"/>
      <c r="C4" s="8"/>
      <c r="D4" s="103" t="s">
        <v>1</v>
      </c>
      <c r="E4" s="103" t="s">
        <v>2</v>
      </c>
      <c r="F4" s="103" t="s">
        <v>42</v>
      </c>
      <c r="G4" s="103" t="s">
        <v>3</v>
      </c>
      <c r="H4" s="103" t="s">
        <v>4</v>
      </c>
      <c r="I4" s="103" t="s">
        <v>5</v>
      </c>
      <c r="J4" s="103" t="s">
        <v>6</v>
      </c>
      <c r="K4" s="103" t="s">
        <v>7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</row>
    <row r="5" spans="1:163" s="8" customFormat="1" ht="12.75" customHeight="1">
      <c r="A5" s="68"/>
      <c r="B5" s="22" t="s">
        <v>8</v>
      </c>
      <c r="C5" s="22"/>
      <c r="D5" s="69"/>
      <c r="E5" s="70"/>
      <c r="F5" s="61"/>
      <c r="G5" s="61"/>
      <c r="H5" s="61"/>
      <c r="I5" s="61"/>
      <c r="J5" s="61"/>
      <c r="K5" s="40">
        <f>SUM(F5:J5)</f>
        <v>0</v>
      </c>
    </row>
    <row r="6" spans="1:163" s="9" customFormat="1">
      <c r="A6" s="20"/>
      <c r="B6" s="22" t="s">
        <v>9</v>
      </c>
      <c r="C6" s="22"/>
      <c r="D6" s="47"/>
      <c r="E6" s="60"/>
      <c r="F6" s="61"/>
      <c r="G6" s="61"/>
      <c r="H6" s="61"/>
      <c r="I6" s="61"/>
      <c r="J6" s="61"/>
      <c r="K6" s="40">
        <f>SUM(F6:J6)</f>
        <v>0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</row>
    <row r="7" spans="1:163" s="9" customFormat="1">
      <c r="A7" s="5"/>
      <c r="B7" s="18" t="s">
        <v>45</v>
      </c>
      <c r="C7" s="26"/>
      <c r="D7" s="46"/>
      <c r="E7" s="17"/>
      <c r="F7" s="41"/>
      <c r="G7" s="41"/>
      <c r="H7" s="41"/>
      <c r="I7" s="41"/>
      <c r="J7" s="41"/>
      <c r="K7" s="4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</row>
    <row r="8" spans="1:163" s="9" customFormat="1">
      <c r="A8" s="19"/>
      <c r="B8" s="8"/>
      <c r="C8" s="33"/>
      <c r="D8" s="58"/>
      <c r="E8" s="62"/>
      <c r="F8" s="39">
        <f>D8*E8*52/2</f>
        <v>0</v>
      </c>
      <c r="G8" s="39">
        <f>D8*E8*52*1.05</f>
        <v>0</v>
      </c>
      <c r="H8" s="39">
        <f t="shared" ref="H8:J11" si="0">G8*1.05</f>
        <v>0</v>
      </c>
      <c r="I8" s="39">
        <f t="shared" si="0"/>
        <v>0</v>
      </c>
      <c r="J8" s="39">
        <f t="shared" si="0"/>
        <v>0</v>
      </c>
      <c r="K8" s="43">
        <f>SUM(F8:J8)</f>
        <v>0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</row>
    <row r="9" spans="1:163" s="9" customFormat="1">
      <c r="A9" s="19"/>
      <c r="B9" s="8"/>
      <c r="C9" s="7"/>
      <c r="D9" s="58"/>
      <c r="E9" s="62"/>
      <c r="F9" s="39">
        <f>D9*E9*52/2</f>
        <v>0</v>
      </c>
      <c r="G9" s="39">
        <f>D9*E9*52*1.05</f>
        <v>0</v>
      </c>
      <c r="H9" s="39">
        <f t="shared" si="0"/>
        <v>0</v>
      </c>
      <c r="I9" s="39">
        <f t="shared" si="0"/>
        <v>0</v>
      </c>
      <c r="J9" s="39">
        <f t="shared" si="0"/>
        <v>0</v>
      </c>
      <c r="K9" s="43">
        <f>SUM(F9:J9)</f>
        <v>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</row>
    <row r="10" spans="1:163" s="9" customFormat="1">
      <c r="A10" s="19"/>
      <c r="B10" s="8"/>
      <c r="C10" s="33"/>
      <c r="D10" s="58"/>
      <c r="E10" s="62"/>
      <c r="F10" s="39">
        <f>D10*E10*52/2</f>
        <v>0</v>
      </c>
      <c r="G10" s="39">
        <f>D10*E10*52*1.05</f>
        <v>0</v>
      </c>
      <c r="H10" s="39">
        <f t="shared" si="0"/>
        <v>0</v>
      </c>
      <c r="I10" s="39">
        <f t="shared" si="0"/>
        <v>0</v>
      </c>
      <c r="J10" s="39">
        <f t="shared" si="0"/>
        <v>0</v>
      </c>
      <c r="K10" s="43">
        <f>SUM(F10:J10)</f>
        <v>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</row>
    <row r="11" spans="1:163" s="9" customFormat="1">
      <c r="A11" s="19"/>
      <c r="B11" s="8"/>
      <c r="C11" s="33"/>
      <c r="D11" s="58"/>
      <c r="E11" s="62"/>
      <c r="F11" s="39">
        <f>D11*E11*52/2</f>
        <v>0</v>
      </c>
      <c r="G11" s="39">
        <f>D11*E11*52*1.05</f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43">
        <f>SUM(F11:J11)</f>
        <v>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</row>
    <row r="12" spans="1:163" s="9" customFormat="1">
      <c r="A12" s="28" t="s">
        <v>7</v>
      </c>
      <c r="B12" s="22"/>
      <c r="C12" s="22"/>
      <c r="D12" s="27"/>
      <c r="E12" s="67"/>
      <c r="F12" s="44">
        <f>SUM(F5:F11)</f>
        <v>0</v>
      </c>
      <c r="G12" s="44">
        <f>SUM(G5:G11)</f>
        <v>0</v>
      </c>
      <c r="H12" s="44">
        <f>SUM(H5:H11)</f>
        <v>0</v>
      </c>
      <c r="I12" s="44">
        <f>SUM(I5:I11)</f>
        <v>0</v>
      </c>
      <c r="J12" s="44">
        <f>SUM(J5:J11)</f>
        <v>0</v>
      </c>
      <c r="K12" s="45">
        <f>SUM(K6:K11)</f>
        <v>0</v>
      </c>
      <c r="L12" s="14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</row>
    <row r="13" spans="1:163" s="8" customFormat="1">
      <c r="A13" s="23"/>
      <c r="D13" s="25"/>
      <c r="E13" s="16"/>
      <c r="F13" s="29"/>
      <c r="G13" s="29"/>
      <c r="H13" s="29"/>
      <c r="I13" s="29"/>
      <c r="J13" s="29"/>
      <c r="K13" s="30"/>
      <c r="L13" s="14"/>
    </row>
    <row r="14" spans="1:163" s="8" customFormat="1" ht="12" customHeight="1">
      <c r="A14" s="23"/>
      <c r="D14" s="25"/>
      <c r="E14" s="16"/>
      <c r="F14" s="11"/>
      <c r="G14" s="13"/>
      <c r="H14" s="13"/>
      <c r="I14" s="13"/>
      <c r="J14" s="13"/>
    </row>
    <row r="15" spans="1:163" s="8" customFormat="1" ht="15.6">
      <c r="A15" s="98" t="s">
        <v>10</v>
      </c>
      <c r="D15" s="25"/>
      <c r="E15" s="17"/>
      <c r="F15" s="12"/>
      <c r="G15" s="12"/>
      <c r="H15" s="12"/>
      <c r="I15" s="12"/>
      <c r="J15" s="12"/>
    </row>
    <row r="16" spans="1:163" s="8" customFormat="1" ht="15.6">
      <c r="A16" s="24"/>
      <c r="D16" s="103" t="s">
        <v>1</v>
      </c>
      <c r="E16" s="103" t="s">
        <v>11</v>
      </c>
      <c r="F16" s="103" t="s">
        <v>12</v>
      </c>
      <c r="G16" s="103" t="s">
        <v>3</v>
      </c>
      <c r="H16" s="103" t="s">
        <v>4</v>
      </c>
      <c r="I16" s="103" t="s">
        <v>5</v>
      </c>
      <c r="J16" s="103" t="s">
        <v>6</v>
      </c>
      <c r="K16" s="103" t="s">
        <v>7</v>
      </c>
    </row>
    <row r="17" spans="1:163" s="9" customFormat="1">
      <c r="A17" s="20"/>
      <c r="B17" s="21" t="s">
        <v>13</v>
      </c>
      <c r="C17" s="22"/>
      <c r="D17" s="47"/>
      <c r="E17" s="32"/>
      <c r="F17" s="64"/>
      <c r="G17" s="64"/>
      <c r="H17" s="64"/>
      <c r="I17" s="64"/>
      <c r="J17" s="65"/>
      <c r="K17" s="49">
        <f>SUM(F17:J17)</f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</row>
    <row r="18" spans="1:163" s="9" customFormat="1">
      <c r="A18" s="20"/>
      <c r="B18" s="21" t="s">
        <v>14</v>
      </c>
      <c r="C18" s="22"/>
      <c r="D18" s="47"/>
      <c r="E18" s="32"/>
      <c r="F18" s="63"/>
      <c r="G18" s="63"/>
      <c r="H18" s="63"/>
      <c r="I18" s="63"/>
      <c r="J18" s="66"/>
      <c r="K18" s="49">
        <f>SUM(F18:J18)</f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</row>
    <row r="19" spans="1:163" s="9" customFormat="1">
      <c r="A19" s="5"/>
      <c r="B19" s="7" t="s">
        <v>40</v>
      </c>
      <c r="C19" s="8"/>
      <c r="D19" s="48"/>
      <c r="E19" s="36"/>
      <c r="F19" s="52"/>
      <c r="G19" s="52"/>
      <c r="H19" s="52"/>
      <c r="I19" s="52"/>
      <c r="J19" s="52"/>
      <c r="K19" s="53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</row>
    <row r="20" spans="1:163" s="9" customFormat="1">
      <c r="A20" s="19"/>
      <c r="B20" s="7"/>
      <c r="C20" s="34" t="s">
        <v>15</v>
      </c>
      <c r="D20" s="58"/>
      <c r="E20" s="59"/>
      <c r="F20" s="50">
        <f t="shared" ref="F20:F26" si="1">-(D20*E20)</f>
        <v>0</v>
      </c>
      <c r="G20" s="50"/>
      <c r="H20" s="50"/>
      <c r="I20" s="50"/>
      <c r="J20" s="51"/>
      <c r="K20" s="49">
        <f t="shared" ref="K20:K27" si="2">SUM(F20:J20)</f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</row>
    <row r="21" spans="1:163" s="9" customFormat="1">
      <c r="A21" s="19"/>
      <c r="B21" s="7"/>
      <c r="C21" s="34" t="s">
        <v>16</v>
      </c>
      <c r="D21" s="58"/>
      <c r="E21" s="59"/>
      <c r="F21" s="50">
        <f t="shared" si="1"/>
        <v>0</v>
      </c>
      <c r="G21" s="50"/>
      <c r="H21" s="50"/>
      <c r="I21" s="50"/>
      <c r="J21" s="51"/>
      <c r="K21" s="49">
        <f t="shared" si="2"/>
        <v>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</row>
    <row r="22" spans="1:163" s="9" customFormat="1">
      <c r="A22" s="19"/>
      <c r="B22" s="7"/>
      <c r="C22" s="34" t="s">
        <v>17</v>
      </c>
      <c r="D22" s="58"/>
      <c r="E22" s="59"/>
      <c r="F22" s="50">
        <f t="shared" si="1"/>
        <v>0</v>
      </c>
      <c r="G22" s="50"/>
      <c r="H22" s="50"/>
      <c r="I22" s="50"/>
      <c r="J22" s="51"/>
      <c r="K22" s="49">
        <f t="shared" si="2"/>
        <v>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</row>
    <row r="23" spans="1:163" s="9" customFormat="1">
      <c r="A23" s="19"/>
      <c r="B23" s="33"/>
      <c r="C23" s="34" t="s">
        <v>18</v>
      </c>
      <c r="D23" s="58"/>
      <c r="E23" s="59"/>
      <c r="F23" s="50">
        <f t="shared" si="1"/>
        <v>0</v>
      </c>
      <c r="G23" s="50"/>
      <c r="H23" s="50"/>
      <c r="I23" s="50"/>
      <c r="J23" s="51"/>
      <c r="K23" s="49">
        <f t="shared" si="2"/>
        <v>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</row>
    <row r="24" spans="1:163" s="9" customFormat="1">
      <c r="A24" s="19"/>
      <c r="B24" s="33"/>
      <c r="C24" s="38" t="s">
        <v>19</v>
      </c>
      <c r="D24" s="58"/>
      <c r="E24" s="59"/>
      <c r="F24" s="50">
        <f t="shared" si="1"/>
        <v>0</v>
      </c>
      <c r="G24" s="50"/>
      <c r="H24" s="50"/>
      <c r="I24" s="50"/>
      <c r="J24" s="51"/>
      <c r="K24" s="49">
        <f t="shared" si="2"/>
        <v>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</row>
    <row r="25" spans="1:163" s="9" customFormat="1">
      <c r="A25" s="19"/>
      <c r="B25" s="33"/>
      <c r="C25" s="35" t="s">
        <v>20</v>
      </c>
      <c r="D25" s="58"/>
      <c r="E25" s="59"/>
      <c r="F25" s="50">
        <f t="shared" si="1"/>
        <v>0</v>
      </c>
      <c r="G25" s="50"/>
      <c r="H25" s="50"/>
      <c r="I25" s="50"/>
      <c r="J25" s="51"/>
      <c r="K25" s="49">
        <f t="shared" si="2"/>
        <v>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</row>
    <row r="26" spans="1:163" s="9" customFormat="1">
      <c r="A26" s="19"/>
      <c r="B26" s="33"/>
      <c r="C26" s="7" t="s">
        <v>21</v>
      </c>
      <c r="D26" s="58"/>
      <c r="E26" s="59"/>
      <c r="F26" s="54">
        <f t="shared" si="1"/>
        <v>0</v>
      </c>
      <c r="G26" s="50"/>
      <c r="H26" s="55"/>
      <c r="I26" s="55"/>
      <c r="J26" s="56"/>
      <c r="K26" s="49">
        <f t="shared" si="2"/>
        <v>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</row>
    <row r="27" spans="1:163" s="9" customFormat="1">
      <c r="A27" s="4"/>
      <c r="B27" s="10" t="s">
        <v>41</v>
      </c>
      <c r="C27" s="10"/>
      <c r="D27" s="58"/>
      <c r="E27" s="59"/>
      <c r="F27" s="39">
        <f>-(D27*E27/2)</f>
        <v>0</v>
      </c>
      <c r="G27" s="50">
        <f>-(D27*E27)*1.05</f>
        <v>0</v>
      </c>
      <c r="H27" s="50">
        <f>-(D27*E27)*1.1025</f>
        <v>0</v>
      </c>
      <c r="I27" s="50">
        <f>-(D27*E27)*1.157625</f>
        <v>0</v>
      </c>
      <c r="J27" s="51">
        <f>-(D27*E27)*1.2155062</f>
        <v>0</v>
      </c>
      <c r="K27" s="49">
        <f t="shared" si="2"/>
        <v>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</row>
    <row r="28" spans="1:163" s="9" customFormat="1">
      <c r="A28" s="28" t="s">
        <v>7</v>
      </c>
      <c r="B28" s="22"/>
      <c r="C28" s="22"/>
      <c r="D28" s="47"/>
      <c r="E28" s="31"/>
      <c r="F28" s="50">
        <f t="shared" ref="F28:K28" si="3">SUM(F17:F27)</f>
        <v>0</v>
      </c>
      <c r="G28" s="50">
        <f t="shared" si="3"/>
        <v>0</v>
      </c>
      <c r="H28" s="50">
        <f t="shared" si="3"/>
        <v>0</v>
      </c>
      <c r="I28" s="50">
        <f t="shared" si="3"/>
        <v>0</v>
      </c>
      <c r="J28" s="51">
        <f t="shared" si="3"/>
        <v>0</v>
      </c>
      <c r="K28" s="57">
        <f t="shared" si="3"/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</row>
    <row r="29" spans="1:163" s="8" customFormat="1">
      <c r="E29" s="16"/>
    </row>
    <row r="30" spans="1:163" s="8" customFormat="1">
      <c r="E30" s="16"/>
    </row>
    <row r="31" spans="1:163" s="94" customFormat="1">
      <c r="B31" s="95" t="s">
        <v>22</v>
      </c>
      <c r="C31" s="96" t="s">
        <v>23</v>
      </c>
    </row>
    <row r="32" spans="1:163" s="94" customFormat="1">
      <c r="B32" s="95" t="s">
        <v>24</v>
      </c>
      <c r="C32" s="96" t="s">
        <v>46</v>
      </c>
    </row>
    <row r="33" spans="3:3">
      <c r="C33" s="97" t="s">
        <v>47</v>
      </c>
    </row>
  </sheetData>
  <phoneticPr fontId="0" type="noConversion"/>
  <printOptions horizontalCentered="1" verticalCentered="1"/>
  <pageMargins left="0.75" right="0.75" top="1.21" bottom="1.03" header="0.63" footer="0.5"/>
  <pageSetup scale="85" orientation="landscape" horizontalDpi="4294967292" verticalDpi="300" r:id="rId1"/>
  <headerFooter alignWithMargins="0">
    <oddHeader>&amp;C&amp;"Arial,Bold"&amp;12Template&amp;"Arial,Regular"&amp;10
&amp;"Arial,Bold"&amp;12Cost-Benefit Analysis</oddHeader>
    <oddFooter>&amp;L&amp;8Engage Consulting, Inc.
www.engage-consulting.biz&amp;RPage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64"/>
  <sheetViews>
    <sheetView workbookViewId="0">
      <pane ySplit="1" topLeftCell="A2" activePane="bottomLeft" state="frozen"/>
      <selection pane="bottomLeft" activeCell="F46" sqref="F46"/>
    </sheetView>
  </sheetViews>
  <sheetFormatPr defaultRowHeight="13.2"/>
  <cols>
    <col min="1" max="1" width="8.6640625" customWidth="1"/>
    <col min="2" max="2" width="16.5546875" customWidth="1"/>
    <col min="3" max="3" width="16.88671875" customWidth="1"/>
    <col min="4" max="4" width="17.109375" customWidth="1"/>
    <col min="5" max="5" width="1.5546875" customWidth="1"/>
    <col min="6" max="6" width="17.88671875" customWidth="1"/>
    <col min="7" max="7" width="14.88671875" customWidth="1"/>
    <col min="8" max="8" width="14" customWidth="1"/>
  </cols>
  <sheetData>
    <row r="1" spans="1:6" ht="13.8">
      <c r="A1" s="76" t="s">
        <v>25</v>
      </c>
      <c r="B1" s="8"/>
      <c r="C1" s="8"/>
      <c r="D1" s="8"/>
      <c r="E1" s="8"/>
      <c r="F1" s="8"/>
    </row>
    <row r="2" spans="1:6" ht="6.75" customHeight="1">
      <c r="A2" s="8"/>
      <c r="B2" s="8"/>
      <c r="C2" s="8"/>
      <c r="D2" s="8"/>
      <c r="E2" s="8"/>
      <c r="F2" s="8"/>
    </row>
    <row r="3" spans="1:6" s="86" customFormat="1" ht="18" customHeight="1">
      <c r="A3" s="99" t="s">
        <v>26</v>
      </c>
      <c r="B3" s="100" t="s">
        <v>27</v>
      </c>
      <c r="C3" s="100" t="s">
        <v>28</v>
      </c>
      <c r="D3" s="101" t="s">
        <v>29</v>
      </c>
      <c r="E3" s="85"/>
      <c r="F3" s="101" t="s">
        <v>30</v>
      </c>
    </row>
    <row r="4" spans="1:6">
      <c r="A4" s="1" t="s">
        <v>31</v>
      </c>
      <c r="B4" s="71">
        <f>'Cash Flow Analysis'!F28</f>
        <v>0</v>
      </c>
      <c r="C4" s="72">
        <f>'Cash Flow Analysis'!F12</f>
        <v>0</v>
      </c>
      <c r="D4" s="73">
        <f t="shared" ref="D4:D9" si="0">SUM(B4:C4)</f>
        <v>0</v>
      </c>
      <c r="E4" s="74"/>
      <c r="F4" s="73">
        <f>D4</f>
        <v>0</v>
      </c>
    </row>
    <row r="5" spans="1:6">
      <c r="A5" s="1" t="s">
        <v>32</v>
      </c>
      <c r="B5" s="71">
        <f>'Cash Flow Analysis'!G28</f>
        <v>0</v>
      </c>
      <c r="C5" s="72">
        <f>'Cash Flow Analysis'!G12</f>
        <v>0</v>
      </c>
      <c r="D5" s="73">
        <f t="shared" si="0"/>
        <v>0</v>
      </c>
      <c r="E5" s="74"/>
      <c r="F5" s="73">
        <f>SUM(F4+D5)</f>
        <v>0</v>
      </c>
    </row>
    <row r="6" spans="1:6">
      <c r="A6" s="1" t="s">
        <v>33</v>
      </c>
      <c r="B6" s="71">
        <f>'Cash Flow Analysis'!H28</f>
        <v>0</v>
      </c>
      <c r="C6" s="72">
        <f>'Cash Flow Analysis'!H12</f>
        <v>0</v>
      </c>
      <c r="D6" s="73">
        <f t="shared" si="0"/>
        <v>0</v>
      </c>
      <c r="E6" s="74"/>
      <c r="F6" s="73">
        <f>SUM(F5+D6)</f>
        <v>0</v>
      </c>
    </row>
    <row r="7" spans="1:6">
      <c r="A7" s="1" t="s">
        <v>34</v>
      </c>
      <c r="B7" s="71">
        <f>'Cash Flow Analysis'!I28</f>
        <v>0</v>
      </c>
      <c r="C7" s="72">
        <f>'Cash Flow Analysis'!I12</f>
        <v>0</v>
      </c>
      <c r="D7" s="73">
        <f t="shared" si="0"/>
        <v>0</v>
      </c>
      <c r="E7" s="74"/>
      <c r="F7" s="73">
        <f>SUM(F6+D7)</f>
        <v>0</v>
      </c>
    </row>
    <row r="8" spans="1:6">
      <c r="A8" s="1" t="s">
        <v>35</v>
      </c>
      <c r="B8" s="71">
        <f>'Cash Flow Analysis'!J28</f>
        <v>0</v>
      </c>
      <c r="C8" s="72">
        <f>'Cash Flow Analysis'!J12</f>
        <v>0</v>
      </c>
      <c r="D8" s="73">
        <f t="shared" si="0"/>
        <v>0</v>
      </c>
      <c r="E8" s="74"/>
      <c r="F8" s="75">
        <f>SUM(F7+D8)</f>
        <v>0</v>
      </c>
    </row>
    <row r="9" spans="1:6" s="92" customFormat="1" ht="15" customHeight="1">
      <c r="A9" s="87" t="s">
        <v>7</v>
      </c>
      <c r="B9" s="88">
        <f>SUM(B4:B8)</f>
        <v>0</v>
      </c>
      <c r="C9" s="88">
        <f>SUM(C4:C8)</f>
        <v>0</v>
      </c>
      <c r="D9" s="89">
        <f t="shared" si="0"/>
        <v>0</v>
      </c>
      <c r="E9" s="90"/>
      <c r="F9" s="91">
        <f>F8</f>
        <v>0</v>
      </c>
    </row>
    <row r="10" spans="1:6">
      <c r="A10" s="102" t="s">
        <v>36</v>
      </c>
      <c r="B10" s="2"/>
      <c r="C10" s="3"/>
      <c r="D10" s="3"/>
      <c r="E10" s="3"/>
      <c r="F10" s="3"/>
    </row>
    <row r="11" spans="1:6" ht="6.75" customHeight="1">
      <c r="A11" s="83"/>
      <c r="B11" s="2"/>
      <c r="C11" s="3"/>
      <c r="D11" s="3"/>
      <c r="E11" s="3"/>
      <c r="F11" s="3"/>
    </row>
    <row r="12" spans="1:6" ht="13.5" customHeight="1">
      <c r="A12" s="77"/>
      <c r="B12" s="78"/>
      <c r="C12" s="37"/>
      <c r="D12" s="37"/>
      <c r="E12" s="37"/>
      <c r="F12" s="37"/>
    </row>
    <row r="13" spans="1:6" ht="17.25" customHeight="1">
      <c r="B13" s="84" t="s">
        <v>37</v>
      </c>
      <c r="C13" s="79"/>
      <c r="D13" s="8"/>
      <c r="E13" s="8"/>
      <c r="F13" s="8"/>
    </row>
    <row r="14" spans="1:6" ht="18" customHeight="1">
      <c r="B14" s="80" t="s">
        <v>38</v>
      </c>
      <c r="C14" s="81">
        <f>NPV(C13,D4:D8)</f>
        <v>0</v>
      </c>
      <c r="D14" s="8"/>
      <c r="E14" s="8"/>
      <c r="F14" s="8"/>
    </row>
    <row r="15" spans="1:6" ht="17.25" customHeight="1">
      <c r="B15" s="80" t="s">
        <v>39</v>
      </c>
      <c r="C15" s="82" t="e">
        <f>IRR(D4:D8)</f>
        <v>#NUM!</v>
      </c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="8" customFormat="1"/>
    <row r="18" s="8" customFormat="1" ht="8.25" customHeight="1"/>
    <row r="19" s="8" customFormat="1" ht="6.75" customHeight="1"/>
    <row r="20" s="8" customFormat="1"/>
    <row r="21" s="8" customFormat="1"/>
    <row r="22" s="8" customFormat="1"/>
    <row r="23" s="8" customFormat="1"/>
    <row r="24" s="8" customFormat="1"/>
    <row r="25" s="8" customFormat="1"/>
    <row r="26" s="8" customFormat="1"/>
    <row r="27" s="8" customFormat="1"/>
    <row r="28" s="8" customFormat="1"/>
    <row r="29" s="8" customFormat="1"/>
    <row r="30" s="8" customFormat="1"/>
    <row r="31" s="8" customFormat="1"/>
    <row r="32" s="8" customFormat="1"/>
    <row r="33" s="8" customFormat="1"/>
    <row r="34" s="8" customForma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</sheetData>
  <phoneticPr fontId="0" type="noConversion"/>
  <printOptions horizontalCentered="1" verticalCentered="1"/>
  <pageMargins left="0.75" right="0.75" top="1.21" bottom="1.03" header="0.63" footer="0.5"/>
  <pageSetup orientation="portrait" horizontalDpi="4294967292" verticalDpi="300" r:id="rId1"/>
  <headerFooter alignWithMargins="0">
    <oddHeader>&amp;C&amp;"Arial,Bold"&amp;12Template&amp;"Arial,Regular"&amp;10
&amp;"Arial,Bold"&amp;12Cost-Benefit Analysis</oddHeader>
    <oddFooter>&amp;L&amp;8Engage Consulting, Inc.
www.engage-consulting.biz&amp;RPage 1</oddFooter>
  </headerFooter>
  <legacyDrawing r:id="rId2"/>
  <oleObjects>
    <oleObject progId="Word.Document.6" shapeId="1026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Cash Flow Analysis</vt:lpstr>
      <vt:lpstr>Bottom Line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