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755"/>
  </bookViews>
  <sheets>
    <sheet name="Budget" sheetId="1" r:id="rId1"/>
    <sheet name="Summary" sheetId="2" r:id="rId2"/>
    <sheet name="Adm. Expenses" sheetId="3" r:id="rId3"/>
    <sheet name="Service Expenses" sheetId="4" r:id="rId4"/>
    <sheet name="Income Details" sheetId="5" r:id="rId5"/>
    <sheet name="Selling Expense" sheetId="6" r:id="rId6"/>
    <sheet name="Module1" sheetId="7" state="veryHidden" r:id="rId7"/>
  </sheets>
  <definedNames>
    <definedName name="__123Graph_AIncome" hidden="1">Budget!$E$13:$E$19</definedName>
    <definedName name="__123Graph_ASummary" hidden="1">Budget!$E$8:$F$8</definedName>
    <definedName name="__123Graph_B" hidden="1">Budget!$F$24:$F$30</definedName>
    <definedName name="__123Graph_BIncome" hidden="1">Budget!$F$13:$F$19</definedName>
    <definedName name="__123Graph_BSummary" hidden="1">Budget!$E$9:$F$9</definedName>
    <definedName name="__123Graph_X" hidden="1">Budget!$L$24:$L$30</definedName>
    <definedName name="__123Graph_XIncome" hidden="1">Budget!$L$13:$L$19</definedName>
    <definedName name="__IntlFixup" hidden="1">TRUE</definedName>
    <definedName name="_1__123Graph_AAdmin_Expenses" hidden="1">Budget!$E$34:$E$45</definedName>
    <definedName name="_2__123Graph_AService_Expense" hidden="1">Budget!$E$49:$E$55</definedName>
    <definedName name="_3__123Graph_BAdmin_Expenses" hidden="1">Budget!$F$34:$F$45</definedName>
    <definedName name="_4__123Graph_BService_Expense" hidden="1">Budget!$F$49:$F$55</definedName>
    <definedName name="_5__123Graph_XAdmin_Expenses" hidden="1">Budget!$L$34:$L$45</definedName>
    <definedName name="_6__123Graph_XService_Expense" hidden="1">Budget!$L$49:$L$55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{"'Proforma'!$A$1:$J$189"}</definedName>
    <definedName name="HTML_Description" hidden="1">""</definedName>
    <definedName name="HTML_Email" hidden="1">""</definedName>
    <definedName name="HTML_Header" hidden="1">"Proforma"</definedName>
    <definedName name="HTML_LastUpdate" hidden="1">"4/19/99"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"D:\analysis\MyHTML.htm"</definedName>
    <definedName name="HTML_Title" hidden="1">"proforma3"</definedName>
    <definedName name="Macro1">[0]!Macro1</definedName>
    <definedName name="Macro2">[0]!Macro2</definedName>
    <definedName name="Ownership" hidden="1">OFFSET([0]!Data.Top.Left,1,0)</definedName>
    <definedName name="_xlnm.Print_Area" localSheetId="2">'Adm. Expenses'!$C$2:$K$23</definedName>
    <definedName name="_xlnm.Print_Area" localSheetId="0">Budget!$C$2:$J$58</definedName>
    <definedName name="_xlnm.Print_Area" localSheetId="4">'Income Details'!$C$2:$K$23</definedName>
    <definedName name="_xlnm.Print_Area" localSheetId="5">'Selling Expense'!$C$2:$K$23</definedName>
    <definedName name="_xlnm.Print_Area" localSheetId="3">'Service Expenses'!$C$2:$K$23</definedName>
    <definedName name="_xlnm.Print_Area" localSheetId="1">Summary!$C$2:$K$23</definedName>
  </definedNames>
  <calcPr calcId="152511"/>
</workbook>
</file>

<file path=xl/calcChain.xml><?xml version="1.0" encoding="utf-8"?>
<calcChain xmlns="http://schemas.openxmlformats.org/spreadsheetml/2006/main">
  <c r="E9" i="1" l="1"/>
  <c r="H5" i="1" l="1"/>
  <c r="E20" i="1"/>
  <c r="E8" i="1" s="1"/>
  <c r="F20" i="1"/>
  <c r="F8" i="1" s="1"/>
  <c r="E31" i="1"/>
  <c r="G31" i="1" s="1"/>
  <c r="E46" i="1"/>
  <c r="E56" i="1"/>
  <c r="F31" i="1"/>
  <c r="F46" i="1"/>
  <c r="F56" i="1"/>
  <c r="H56" i="1" s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46" i="1" l="1"/>
  <c r="G56" i="1"/>
  <c r="G20" i="1"/>
  <c r="G46" i="1"/>
  <c r="F9" i="1"/>
  <c r="F32" i="1" s="1"/>
  <c r="H20" i="1"/>
  <c r="E57" i="1"/>
  <c r="E47" i="1"/>
  <c r="H8" i="1"/>
  <c r="E10" i="1"/>
  <c r="G8" i="1"/>
  <c r="G9" i="1" l="1"/>
  <c r="F10" i="1"/>
  <c r="H10" i="1" s="1"/>
  <c r="F47" i="1"/>
  <c r="F57" i="1"/>
  <c r="H9" i="1"/>
  <c r="E32" i="1"/>
  <c r="G10" i="1" l="1"/>
</calcChain>
</file>

<file path=xl/sharedStrings.xml><?xml version="1.0" encoding="utf-8"?>
<sst xmlns="http://schemas.openxmlformats.org/spreadsheetml/2006/main" count="106" uniqueCount="84">
  <si>
    <t>This column contains labels used by the</t>
  </si>
  <si>
    <t>Month/Year:</t>
  </si>
  <si>
    <t xml:space="preserve">template's five charts. They will not </t>
  </si>
  <si>
    <t>be included when you print this sheet.</t>
  </si>
  <si>
    <t xml:space="preserve"> SUMMARY</t>
  </si>
  <si>
    <t>ACTUAL</t>
  </si>
  <si>
    <t>BUDGETED</t>
  </si>
  <si>
    <t>OVER BUDGET</t>
  </si>
  <si>
    <t>UNDER BUDGET</t>
  </si>
  <si>
    <t xml:space="preserve"> Total income</t>
  </si>
  <si>
    <t>Total Income</t>
  </si>
  <si>
    <t xml:space="preserve"> Total expenses</t>
  </si>
  <si>
    <t>Total Expenses</t>
  </si>
  <si>
    <t xml:space="preserve"> Income less expenses:</t>
  </si>
  <si>
    <t xml:space="preserve"> INCOME DETAILS</t>
  </si>
  <si>
    <t>NOTES</t>
  </si>
  <si>
    <t xml:space="preserve"> Sales</t>
  </si>
  <si>
    <t>Increase advertising next year.</t>
  </si>
  <si>
    <t>Sales</t>
  </si>
  <si>
    <t xml:space="preserve"> Interest earned</t>
  </si>
  <si>
    <t>Interest</t>
  </si>
  <si>
    <t xml:space="preserve"> Fees</t>
  </si>
  <si>
    <t>Fees</t>
  </si>
  <si>
    <t xml:space="preserve"> Commissions</t>
  </si>
  <si>
    <t>Commissions</t>
  </si>
  <si>
    <t xml:space="preserve"> Rent</t>
  </si>
  <si>
    <t>Rent</t>
  </si>
  <si>
    <t xml:space="preserve"> Royalties</t>
  </si>
  <si>
    <t>Royalties</t>
  </si>
  <si>
    <t xml:space="preserve"> Other</t>
  </si>
  <si>
    <t>Other</t>
  </si>
  <si>
    <t xml:space="preserve"> Total income:</t>
  </si>
  <si>
    <t xml:space="preserve"> EXPENSE DETAILS</t>
  </si>
  <si>
    <t xml:space="preserve"> SELLING</t>
  </si>
  <si>
    <t xml:space="preserve"> Salaries and wages</t>
  </si>
  <si>
    <t>Salaries</t>
  </si>
  <si>
    <t xml:space="preserve"> Advertising</t>
  </si>
  <si>
    <t>Increase Here 3%.</t>
  </si>
  <si>
    <t>Advertising</t>
  </si>
  <si>
    <t xml:space="preserve"> Delivery</t>
  </si>
  <si>
    <t>Delivery</t>
  </si>
  <si>
    <t xml:space="preserve"> Shipping</t>
  </si>
  <si>
    <t>Shipping</t>
  </si>
  <si>
    <t xml:space="preserve"> Travel</t>
  </si>
  <si>
    <t>Travel</t>
  </si>
  <si>
    <t xml:space="preserve"> Total sales expenses:</t>
  </si>
  <si>
    <t xml:space="preserve"> Percent of total:</t>
  </si>
  <si>
    <t xml:space="preserve"> ADMINISTRATIVE</t>
  </si>
  <si>
    <t xml:space="preserve"> Employee benefits</t>
  </si>
  <si>
    <t>Benefits</t>
  </si>
  <si>
    <t xml:space="preserve"> Payroll taxes</t>
  </si>
  <si>
    <t>Payroll</t>
  </si>
  <si>
    <t xml:space="preserve"> Insurance</t>
  </si>
  <si>
    <t>Insurance</t>
  </si>
  <si>
    <t xml:space="preserve"> Loans</t>
  </si>
  <si>
    <t>Loans</t>
  </si>
  <si>
    <t xml:space="preserve"> Office supplies</t>
  </si>
  <si>
    <t>Supplies</t>
  </si>
  <si>
    <t xml:space="preserve"> Travel &amp; entertainment</t>
  </si>
  <si>
    <t xml:space="preserve"> Postage</t>
  </si>
  <si>
    <t>Postage</t>
  </si>
  <si>
    <t xml:space="preserve"> Furnishings</t>
  </si>
  <si>
    <t>Furnish</t>
  </si>
  <si>
    <t xml:space="preserve"> Contributions</t>
  </si>
  <si>
    <t>Contribute</t>
  </si>
  <si>
    <t xml:space="preserve"> Dues</t>
  </si>
  <si>
    <t>Dues</t>
  </si>
  <si>
    <t xml:space="preserve"> Total admin. expenses:</t>
  </si>
  <si>
    <t xml:space="preserve"> SERVICE &amp; EQUIPMENT</t>
  </si>
  <si>
    <t xml:space="preserve"> Accounting</t>
  </si>
  <si>
    <t>Accounting</t>
  </si>
  <si>
    <t xml:space="preserve"> Legal</t>
  </si>
  <si>
    <t>Legal</t>
  </si>
  <si>
    <t xml:space="preserve"> Utilities</t>
  </si>
  <si>
    <t>Too high.</t>
  </si>
  <si>
    <t>Utilities</t>
  </si>
  <si>
    <t xml:space="preserve"> Telephone</t>
  </si>
  <si>
    <t>Telephone</t>
  </si>
  <si>
    <t xml:space="preserve"> Equipment purchases</t>
  </si>
  <si>
    <t>Equipment</t>
  </si>
  <si>
    <t xml:space="preserve"> Rent &amp; maintenance</t>
  </si>
  <si>
    <t>Rentals</t>
  </si>
  <si>
    <t xml:space="preserve"> Total S&amp;E expenses:</t>
  </si>
  <si>
    <t>BUSINESS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</si>
</sst>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47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u/>
      <sz val="9"/>
      <color indexed="12"/>
      <name val="Courier"/>
      <family val="3"/>
    </font>
    <font>
      <u/>
      <sz val="10"/>
      <color indexed="9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9"/>
      <color theme="8" tint="-0.249977111117893"/>
      <name val="Arial"/>
      <family val="2"/>
    </font>
    <font>
      <b/>
      <i/>
      <sz val="9"/>
      <color theme="8" tint="-0.24997711111789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22"/>
      </top>
      <bottom/>
      <diagonal/>
    </border>
    <border>
      <left/>
      <right/>
      <top style="thin">
        <color indexed="21"/>
      </top>
      <bottom style="thick">
        <color indexed="21"/>
      </bottom>
      <diagonal/>
    </border>
    <border>
      <left/>
      <right style="thin">
        <color indexed="8"/>
      </right>
      <top style="thin">
        <color indexed="21"/>
      </top>
      <bottom style="thick">
        <color indexed="21"/>
      </bottom>
      <diagonal/>
    </border>
    <border>
      <left/>
      <right/>
      <top style="dashed">
        <color rgb="FF00B050"/>
      </top>
      <bottom style="dashed">
        <color rgb="FF00B050"/>
      </bottom>
      <diagonal/>
    </border>
    <border>
      <left/>
      <right style="thin">
        <color indexed="21"/>
      </right>
      <top style="thin">
        <color indexed="21"/>
      </top>
      <bottom style="thick">
        <color indexed="21"/>
      </bottom>
      <diagonal/>
    </border>
  </borders>
  <cellStyleXfs count="7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2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37" fontId="14" fillId="16" borderId="1" applyBorder="0" applyProtection="0">
      <alignment vertical="center"/>
    </xf>
    <xf numFmtId="0" fontId="31" fillId="17" borderId="0" applyNumberFormat="0" applyBorder="0" applyAlignment="0" applyProtection="0"/>
    <xf numFmtId="5" fontId="15" fillId="0" borderId="2">
      <protection locked="0"/>
    </xf>
    <xf numFmtId="0" fontId="16" fillId="18" borderId="0" applyBorder="0">
      <alignment horizontal="left" vertical="center" indent="1"/>
    </xf>
    <xf numFmtId="0" fontId="32" fillId="4" borderId="3" applyNumberFormat="0" applyAlignment="0" applyProtection="0"/>
    <xf numFmtId="0" fontId="33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7" fillId="0" borderId="5"/>
    <xf numFmtId="4" fontId="15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5" fillId="6" borderId="0" applyNumberFormat="0" applyBorder="0" applyAlignment="0" applyProtection="0"/>
    <xf numFmtId="4" fontId="15" fillId="21" borderId="5"/>
    <xf numFmtId="43" fontId="18" fillId="0" borderId="6"/>
    <xf numFmtId="37" fontId="19" fillId="22" borderId="2" applyBorder="0">
      <alignment horizontal="left" vertical="center" indent="1"/>
    </xf>
    <xf numFmtId="37" fontId="20" fillId="23" borderId="7" applyFill="0">
      <alignment vertical="center"/>
    </xf>
    <xf numFmtId="0" fontId="20" fillId="24" borderId="8" applyNumberFormat="0">
      <alignment horizontal="left" vertical="top" indent="1"/>
    </xf>
    <xf numFmtId="0" fontId="20" fillId="16" borderId="0" applyBorder="0">
      <alignment horizontal="left" vertical="center" indent="1"/>
    </xf>
    <xf numFmtId="0" fontId="20" fillId="0" borderId="8" applyNumberFormat="0" applyFill="0">
      <alignment horizontal="centerContinuous" vertical="top"/>
    </xf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7" fillId="10" borderId="3" applyNumberFormat="0" applyAlignment="0" applyProtection="0"/>
    <xf numFmtId="43" fontId="18" fillId="0" borderId="10"/>
    <xf numFmtId="0" fontId="38" fillId="0" borderId="11" applyNumberFormat="0" applyFill="0" applyAlignment="0" applyProtection="0"/>
    <xf numFmtId="44" fontId="18" fillId="0" borderId="12"/>
    <xf numFmtId="0" fontId="39" fillId="7" borderId="0" applyNumberFormat="0" applyBorder="0" applyAlignment="0" applyProtection="0"/>
    <xf numFmtId="0" fontId="23" fillId="23" borderId="0">
      <alignment horizontal="left" wrapText="1" indent="1"/>
    </xf>
    <xf numFmtId="37" fontId="14" fillId="16" borderId="13" applyBorder="0">
      <alignment horizontal="left" vertical="center" indent="2"/>
    </xf>
    <xf numFmtId="0" fontId="24" fillId="0" borderId="0"/>
    <xf numFmtId="0" fontId="1" fillId="7" borderId="14" applyNumberFormat="0" applyFont="0" applyAlignment="0" applyProtection="0"/>
    <xf numFmtId="0" fontId="40" fillId="4" borderId="15" applyNumberFormat="0" applyAlignment="0" applyProtection="0"/>
    <xf numFmtId="169" fontId="25" fillId="25" borderId="16"/>
    <xf numFmtId="168" fontId="25" fillId="0" borderId="16" applyFont="0" applyFill="0" applyBorder="0" applyAlignment="0" applyProtection="0">
      <protection locked="0"/>
    </xf>
    <xf numFmtId="2" fontId="26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>
      <alignment horizontal="right"/>
    </xf>
    <xf numFmtId="0" fontId="28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 applyFill="1" applyProtection="1"/>
    <xf numFmtId="0" fontId="4" fillId="0" borderId="18" xfId="0" applyFont="1" applyFill="1" applyBorder="1" applyProtection="1"/>
    <xf numFmtId="0" fontId="2" fillId="0" borderId="0" xfId="0" applyFont="1" applyFill="1" applyBorder="1" applyProtection="1"/>
    <xf numFmtId="0" fontId="4" fillId="0" borderId="19" xfId="0" applyFont="1" applyFill="1" applyBorder="1" applyProtection="1"/>
    <xf numFmtId="0" fontId="4" fillId="0" borderId="2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top"/>
    </xf>
    <xf numFmtId="0" fontId="0" fillId="0" borderId="0" xfId="0" applyFill="1" applyProtection="1"/>
    <xf numFmtId="0" fontId="4" fillId="0" borderId="0" xfId="0" applyFont="1" applyFill="1" applyBorder="1" applyProtection="1"/>
    <xf numFmtId="0" fontId="9" fillId="0" borderId="2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0" xfId="0" applyFont="1" applyFill="1" applyProtection="1"/>
    <xf numFmtId="4" fontId="2" fillId="0" borderId="0" xfId="0" applyNumberFormat="1" applyFont="1" applyFill="1" applyProtection="1"/>
    <xf numFmtId="4" fontId="7" fillId="0" borderId="0" xfId="0" applyNumberFormat="1" applyFont="1" applyFill="1" applyProtection="1"/>
    <xf numFmtId="0" fontId="3" fillId="0" borderId="0" xfId="0" applyFont="1" applyFill="1" applyAlignment="1" applyProtection="1">
      <alignment horizontal="left" vertical="center"/>
    </xf>
    <xf numFmtId="4" fontId="7" fillId="0" borderId="0" xfId="0" applyNumberFormat="1" applyFont="1" applyFill="1" applyAlignment="1" applyProtection="1">
      <alignment vertical="center"/>
    </xf>
    <xf numFmtId="4" fontId="9" fillId="0" borderId="2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4" fontId="2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vertical="center"/>
    </xf>
    <xf numFmtId="4" fontId="2" fillId="0" borderId="0" xfId="0" applyNumberFormat="1" applyFont="1" applyFill="1" applyAlignment="1" applyProtection="1">
      <alignment horizontal="right" vertical="center"/>
    </xf>
    <xf numFmtId="4" fontId="2" fillId="0" borderId="0" xfId="0" applyNumberFormat="1" applyFont="1" applyFill="1" applyAlignment="1" applyProtection="1">
      <alignment horizontal="right"/>
    </xf>
    <xf numFmtId="4" fontId="2" fillId="0" borderId="0" xfId="0" applyNumberFormat="1" applyFont="1" applyFill="1" applyAlignment="1" applyProtection="1">
      <alignment vertical="center"/>
    </xf>
    <xf numFmtId="0" fontId="11" fillId="0" borderId="0" xfId="0" applyFont="1" applyFill="1" applyProtection="1"/>
    <xf numFmtId="0" fontId="2" fillId="0" borderId="0" xfId="0" applyFont="1" applyFill="1" applyProtection="1"/>
    <xf numFmtId="4" fontId="2" fillId="0" borderId="0" xfId="0" applyNumberFormat="1" applyFont="1" applyFill="1" applyProtection="1">
      <protection locked="0"/>
    </xf>
    <xf numFmtId="10" fontId="2" fillId="0" borderId="0" xfId="0" applyNumberFormat="1" applyFont="1" applyFill="1" applyAlignment="1" applyProtection="1">
      <alignment vertical="center"/>
    </xf>
    <xf numFmtId="2" fontId="2" fillId="0" borderId="0" xfId="0" applyNumberFormat="1" applyFont="1" applyFill="1" applyProtection="1"/>
    <xf numFmtId="0" fontId="4" fillId="0" borderId="20" xfId="0" applyFont="1" applyFill="1" applyBorder="1" applyAlignment="1" applyProtection="1">
      <alignment horizontal="centerContinuous"/>
    </xf>
    <xf numFmtId="0" fontId="0" fillId="0" borderId="19" xfId="0" applyFill="1" applyBorder="1" applyAlignment="1" applyProtection="1">
      <alignment horizontal="centerContinuous"/>
    </xf>
    <xf numFmtId="0" fontId="4" fillId="0" borderId="21" xfId="0" applyFont="1" applyFill="1" applyBorder="1" applyProtection="1"/>
    <xf numFmtId="0" fontId="0" fillId="0" borderId="0" xfId="0" applyFill="1" applyBorder="1"/>
    <xf numFmtId="0" fontId="0" fillId="0" borderId="18" xfId="0" applyFill="1" applyBorder="1"/>
    <xf numFmtId="0" fontId="0" fillId="0" borderId="0" xfId="0" applyFill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4" fillId="0" borderId="0" xfId="0" applyFont="1" applyFill="1" applyAlignment="1" applyProtection="1">
      <alignment horizontal="center"/>
    </xf>
    <xf numFmtId="0" fontId="6" fillId="0" borderId="24" xfId="0" applyFont="1" applyFill="1" applyBorder="1" applyAlignment="1" applyProtection="1">
      <alignment horizontal="right" vertical="center"/>
    </xf>
    <xf numFmtId="17" fontId="7" fillId="0" borderId="24" xfId="0" applyNumberFormat="1" applyFont="1" applyFill="1" applyBorder="1" applyAlignment="1" applyProtection="1">
      <alignment horizontal="right" vertical="center"/>
      <protection locked="0"/>
    </xf>
    <xf numFmtId="0" fontId="8" fillId="0" borderId="24" xfId="0" applyFont="1" applyFill="1" applyBorder="1" applyProtection="1"/>
    <xf numFmtId="0" fontId="4" fillId="0" borderId="24" xfId="0" applyFont="1" applyFill="1" applyBorder="1" applyProtection="1"/>
    <xf numFmtId="0" fontId="4" fillId="0" borderId="18" xfId="0" applyFont="1" applyFill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2" fontId="2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/>
    </xf>
    <xf numFmtId="0" fontId="45" fillId="0" borderId="0" xfId="0" applyFont="1" applyFill="1" applyAlignment="1" applyProtection="1">
      <alignment horizontal="left" vertical="center"/>
    </xf>
    <xf numFmtId="0" fontId="45" fillId="0" borderId="0" xfId="0" applyFont="1" applyFill="1" applyAlignment="1" applyProtection="1">
      <alignment vertical="center"/>
    </xf>
    <xf numFmtId="0" fontId="46" fillId="0" borderId="0" xfId="0" applyFont="1" applyFill="1" applyProtection="1"/>
    <xf numFmtId="0" fontId="46" fillId="0" borderId="0" xfId="0" applyFont="1" applyFill="1" applyAlignment="1" applyProtection="1">
      <alignment horizontal="left"/>
    </xf>
    <xf numFmtId="0" fontId="9" fillId="0" borderId="25" xfId="0" applyFont="1" applyFill="1" applyBorder="1" applyAlignment="1" applyProtection="1">
      <alignment horizontal="center" vertical="center"/>
    </xf>
    <xf numFmtId="0" fontId="43" fillId="0" borderId="0" xfId="52" applyFont="1" applyFill="1" applyAlignment="1" applyProtection="1">
      <alignment horizontal="center"/>
    </xf>
    <xf numFmtId="0" fontId="44" fillId="0" borderId="0" xfId="0" applyFont="1" applyFill="1" applyAlignment="1" applyProtection="1">
      <alignment horizontal="center" vertical="top"/>
    </xf>
    <xf numFmtId="0" fontId="13" fillId="0" borderId="0" xfId="52" applyFont="1" applyFill="1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haredStrings.xml" Type="http://schemas.openxmlformats.org/officeDocument/2006/relationships/sharedStrings"/>
<Relationship Id="rId11" Target="calcChain.xml" Type="http://schemas.openxmlformats.org/officeDocument/2006/relationships/calcChain"/>
<Relationship Id="rId12" Target="../customXml/item1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theme/theme1.xml" Type="http://schemas.openxmlformats.org/officeDocument/2006/relationships/theme"/>
<Relationship Id="rId9" Target="styles.xml" Type="http://schemas.openxmlformats.org/officeDocument/2006/relationships/styl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and Expenses
Budget Versus Actual</a:t>
            </a:r>
          </a:p>
        </c:rich>
      </c:tx>
      <c:layout>
        <c:manualLayout>
          <c:xMode val="edge"/>
          <c:yMode val="edge"/>
          <c:x val="0.37182031615046751"/>
          <c:y val="3.55871886120996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60880130182976"/>
          <c:y val="0.27402135231316727"/>
          <c:w val="0.77299486778649784"/>
          <c:h val="0.46619217081850534"/>
        </c:manualLayout>
      </c:layout>
      <c:barChart>
        <c:barDir val="col"/>
        <c:grouping val="stacked"/>
        <c:varyColors val="0"/>
        <c:ser>
          <c:idx val="0"/>
          <c:order val="0"/>
          <c:tx>
            <c:v>Income</c:v>
          </c:tx>
          <c:invertIfNegative val="0"/>
          <c:val>
            <c:numRef>
              <c:f>Budget!$E$8:$F$8</c:f>
              <c:numCache>
                <c:formatCode>#,##0.00</c:formatCode>
                <c:ptCount val="2"/>
                <c:pt idx="0">
                  <c:v>1432500</c:v>
                </c:pt>
                <c:pt idx="1">
                  <c:v>1318080</c:v>
                </c:pt>
              </c:numCache>
            </c:numRef>
          </c:val>
        </c:ser>
        <c:ser>
          <c:idx val="1"/>
          <c:order val="1"/>
          <c:tx>
            <c:v>Expense</c:v>
          </c:tx>
          <c:invertIfNegative val="0"/>
          <c:val>
            <c:numRef>
              <c:f>Budget!$E$9:$F$9</c:f>
              <c:numCache>
                <c:formatCode>#,##0.00</c:formatCode>
                <c:ptCount val="2"/>
                <c:pt idx="0">
                  <c:v>339760</c:v>
                </c:pt>
                <c:pt idx="1">
                  <c:v>314910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858111008"/>
        <c:axId val="-858115904"/>
      </c:barChart>
      <c:catAx>
        <c:axId val="-85811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-85811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5811590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85811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5596912454241506"/>
          <c:y val="0.88967971530249135"/>
          <c:w val="0.25831727227295637"/>
          <c:h val="8.5409252669039148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Administrative Expenses</a:t>
            </a:r>
          </a:p>
        </c:rich>
      </c:tx>
      <c:layout>
        <c:manualLayout>
          <c:xMode val="edge"/>
          <c:yMode val="edge"/>
          <c:x val="0.35742187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0625"/>
          <c:y val="0.21201450008023018"/>
          <c:w val="0.80859375"/>
          <c:h val="0.53003625020057543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Budget!$E$34:$E$45</c:f>
              <c:numCache>
                <c:formatCode>#,##0.00</c:formatCode>
                <c:ptCount val="12"/>
                <c:pt idx="0">
                  <c:v>12000</c:v>
                </c:pt>
                <c:pt idx="1">
                  <c:v>5000</c:v>
                </c:pt>
                <c:pt idx="2">
                  <c:v>500</c:v>
                </c:pt>
                <c:pt idx="3">
                  <c:v>14000</c:v>
                </c:pt>
                <c:pt idx="4">
                  <c:v>6000</c:v>
                </c:pt>
                <c:pt idx="5">
                  <c:v>4000</c:v>
                </c:pt>
                <c:pt idx="6">
                  <c:v>200</c:v>
                </c:pt>
                <c:pt idx="7">
                  <c:v>300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Budget!$F$34:$F$45</c:f>
              <c:numCache>
                <c:formatCode>#,##0.00</c:formatCode>
                <c:ptCount val="12"/>
                <c:pt idx="0">
                  <c:v>10000</c:v>
                </c:pt>
                <c:pt idx="1">
                  <c:v>6000</c:v>
                </c:pt>
                <c:pt idx="2">
                  <c:v>500</c:v>
                </c:pt>
                <c:pt idx="3">
                  <c:v>14000</c:v>
                </c:pt>
                <c:pt idx="4">
                  <c:v>5000</c:v>
                </c:pt>
                <c:pt idx="5">
                  <c:v>4100</c:v>
                </c:pt>
                <c:pt idx="6">
                  <c:v>190</c:v>
                </c:pt>
                <c:pt idx="7">
                  <c:v>320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8114816"/>
        <c:axId val="-858120800"/>
      </c:lineChart>
      <c:catAx>
        <c:axId val="-858114816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-858120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581208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858114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234375"/>
          <c:y val="0.89046090033696601"/>
          <c:w val="0.33007812500000022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Services Expenses</a:t>
            </a:r>
          </a:p>
        </c:rich>
      </c:tx>
      <c:layout>
        <c:manualLayout>
          <c:xMode val="edge"/>
          <c:yMode val="edge"/>
          <c:x val="0.38867187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0625"/>
          <c:y val="0.21201450008023018"/>
          <c:w val="0.80859375"/>
          <c:h val="0.5300362502005754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Budget!$E$49:$E$55</c:f>
              <c:numCache>
                <c:formatCode>#,##0.00</c:formatCode>
                <c:ptCount val="7"/>
                <c:pt idx="0">
                  <c:v>1200</c:v>
                </c:pt>
                <c:pt idx="1">
                  <c:v>5000</c:v>
                </c:pt>
                <c:pt idx="2">
                  <c:v>15000</c:v>
                </c:pt>
                <c:pt idx="3">
                  <c:v>5000</c:v>
                </c:pt>
                <c:pt idx="4">
                  <c:v>3400</c:v>
                </c:pt>
                <c:pt idx="5">
                  <c:v>560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Budgeted</c:v>
          </c:tx>
          <c:invertIfNegative val="0"/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Budget!$F$49:$F$55</c:f>
              <c:numCache>
                <c:formatCode>#,##0.00</c:formatCode>
                <c:ptCount val="7"/>
                <c:pt idx="0">
                  <c:v>1500</c:v>
                </c:pt>
                <c:pt idx="1">
                  <c:v>6000</c:v>
                </c:pt>
                <c:pt idx="2">
                  <c:v>15789</c:v>
                </c:pt>
                <c:pt idx="3">
                  <c:v>4800</c:v>
                </c:pt>
                <c:pt idx="4">
                  <c:v>3000</c:v>
                </c:pt>
                <c:pt idx="5">
                  <c:v>600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8109376"/>
        <c:axId val="-858116448"/>
      </c:barChart>
      <c:catAx>
        <c:axId val="-858109376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-858116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58116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85810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945312500000011"/>
          <c:y val="0.89046090033696601"/>
          <c:w val="0.25585937500000011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Details</a:t>
            </a:r>
          </a:p>
        </c:rich>
      </c:tx>
      <c:layout>
        <c:manualLayout>
          <c:xMode val="edge"/>
          <c:yMode val="edge"/>
          <c:x val="0.41210937500000011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21875000000006"/>
          <c:y val="0.21201450008023018"/>
          <c:w val="0.7734375"/>
          <c:h val="0.53003625020057543"/>
        </c:manualLayout>
      </c:layout>
      <c:lineChart>
        <c:grouping val="standard"/>
        <c:varyColors val="0"/>
        <c:ser>
          <c:idx val="0"/>
          <c:order val="0"/>
          <c:tx>
            <c:v>Actual Income</c:v>
          </c:tx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Budget!$E$13:$E$19</c:f>
              <c:numCache>
                <c:formatCode>#,##0.00</c:formatCode>
                <c:ptCount val="7"/>
                <c:pt idx="0">
                  <c:v>1400000</c:v>
                </c:pt>
                <c:pt idx="1">
                  <c:v>5000</c:v>
                </c:pt>
                <c:pt idx="2">
                  <c:v>1000</c:v>
                </c:pt>
                <c:pt idx="3">
                  <c:v>10000</c:v>
                </c:pt>
                <c:pt idx="4">
                  <c:v>9000</c:v>
                </c:pt>
                <c:pt idx="5">
                  <c:v>2500</c:v>
                </c:pt>
                <c:pt idx="6">
                  <c:v>5000</c:v>
                </c:pt>
              </c:numCache>
            </c:numRef>
          </c:val>
          <c:smooth val="0"/>
        </c:ser>
        <c:ser>
          <c:idx val="1"/>
          <c:order val="1"/>
          <c:tx>
            <c:v>Estimated Income</c:v>
          </c:tx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Budget!$F$13:$F$19</c:f>
              <c:numCache>
                <c:formatCode>#,##0.00</c:formatCode>
                <c:ptCount val="7"/>
                <c:pt idx="0">
                  <c:v>1200000</c:v>
                </c:pt>
                <c:pt idx="1">
                  <c:v>4500</c:v>
                </c:pt>
                <c:pt idx="2">
                  <c:v>980</c:v>
                </c:pt>
                <c:pt idx="3">
                  <c:v>98000</c:v>
                </c:pt>
                <c:pt idx="4">
                  <c:v>8000</c:v>
                </c:pt>
                <c:pt idx="5">
                  <c:v>2600</c:v>
                </c:pt>
                <c:pt idx="6">
                  <c:v>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8123520"/>
        <c:axId val="-858120256"/>
      </c:lineChart>
      <c:catAx>
        <c:axId val="-858123520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-858120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581202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85812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17187500000022"/>
          <c:y val="0.89046090033696601"/>
          <c:w val="0.51757812499999978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Selling Expense Details</a:t>
            </a:r>
          </a:p>
        </c:rich>
      </c:tx>
      <c:layout>
        <c:manualLayout>
          <c:xMode val="edge"/>
          <c:yMode val="edge"/>
          <c:x val="0.36132812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73437500000006"/>
          <c:y val="0.21201450008023018"/>
          <c:w val="0.79492187500000022"/>
          <c:h val="0.5300362502005754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Budget!$E$24:$E$30</c:f>
              <c:numCache>
                <c:formatCode>#,##0.00</c:formatCode>
                <c:ptCount val="7"/>
                <c:pt idx="0">
                  <c:v>246000</c:v>
                </c:pt>
                <c:pt idx="1">
                  <c:v>10000</c:v>
                </c:pt>
                <c:pt idx="2">
                  <c:v>6000</c:v>
                </c:pt>
                <c:pt idx="3">
                  <c:v>0</c:v>
                </c:pt>
                <c:pt idx="4">
                  <c:v>0</c:v>
                </c:pt>
                <c:pt idx="5">
                  <c:v>4600</c:v>
                </c:pt>
                <c:pt idx="6">
                  <c:v>1000</c:v>
                </c:pt>
              </c:numCache>
            </c:numRef>
          </c:val>
        </c:ser>
        <c:ser>
          <c:idx val="1"/>
          <c:order val="1"/>
          <c:tx>
            <c:v>Budgeted</c:v>
          </c:tx>
          <c:invertIfNegative val="0"/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Budget!$F$24:$F$30</c:f>
              <c:numCache>
                <c:formatCode>#,##0.00</c:formatCode>
                <c:ptCount val="7"/>
                <c:pt idx="0">
                  <c:v>248000</c:v>
                </c:pt>
                <c:pt idx="1">
                  <c:v>12000</c:v>
                </c:pt>
                <c:pt idx="2">
                  <c:v>8000</c:v>
                </c:pt>
                <c:pt idx="3">
                  <c:v>0</c:v>
                </c:pt>
                <c:pt idx="4">
                  <c:v>0</c:v>
                </c:pt>
                <c:pt idx="5">
                  <c:v>5600</c:v>
                </c:pt>
                <c:pt idx="6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8118624"/>
        <c:axId val="-858121344"/>
      </c:barChart>
      <c:catAx>
        <c:axId val="-85811862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-858121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581213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858118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7265625"/>
          <c:y val="0.89046090033696601"/>
          <c:w val="0.25585937500000011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4.xml" Type="http://schemas.openxmlformats.org/officeDocument/2006/relationships/chart"/>
</Relationships>

</file>

<file path=xl/drawings/_rels/drawing5.xml.rels><?xml version="1.0" encoding="UTF-8" standalone="no"?>
<Relationships xmlns="http://schemas.openxmlformats.org/package/2006/relationships">
<Relationship Id="rId1" Target="../charts/chart5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76200</xdr:rowOff>
    </xdr:from>
    <xdr:to>
      <xdr:col>10</xdr:col>
      <xdr:colOff>85725</xdr:colOff>
      <xdr:row>21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28575</xdr:rowOff>
    </xdr:from>
    <xdr:to>
      <xdr:col>10</xdr:col>
      <xdr:colOff>28575</xdr:colOff>
      <xdr:row>20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19050</xdr:rowOff>
    </xdr:from>
    <xdr:to>
      <xdr:col>10</xdr:col>
      <xdr:colOff>85725</xdr:colOff>
      <xdr:row>20</xdr:row>
      <xdr:rowOff>123825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0</xdr:rowOff>
    </xdr:from>
    <xdr:to>
      <xdr:col>10</xdr:col>
      <xdr:colOff>28575</xdr:colOff>
      <xdr:row>20</xdr:row>
      <xdr:rowOff>104775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9525</xdr:rowOff>
    </xdr:from>
    <xdr:to>
      <xdr:col>10</xdr:col>
      <xdr:colOff>28575</xdr:colOff>
      <xdr:row>20</xdr:row>
      <xdr:rowOff>114300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autoPageBreaks="0" fitToPage="1"/>
  </sheetPr>
  <dimension ref="B1:L61"/>
  <sheetViews>
    <sheetView showGridLines="0" tabSelected="1" workbookViewId="0">
      <selection activeCell="E10" sqref="E10"/>
    </sheetView>
  </sheetViews>
  <sheetFormatPr defaultColWidth="8.75" defaultRowHeight="12.75" x14ac:dyDescent="0.2"/>
  <cols>
    <col min="1" max="1" width="9" style="1" customWidth="1"/>
    <col min="2" max="2" width="11.75" style="1" customWidth="1"/>
    <col min="3" max="3" width="3.375" style="1" customWidth="1"/>
    <col min="4" max="4" width="21" style="1" customWidth="1"/>
    <col min="5" max="5" width="8.75" style="1" customWidth="1"/>
    <col min="6" max="6" width="9.625" style="1" customWidth="1"/>
    <col min="7" max="7" width="12.125" style="1" customWidth="1"/>
    <col min="8" max="8" width="13.125" style="1" customWidth="1"/>
    <col min="9" max="9" width="26.75" style="40" customWidth="1"/>
    <col min="10" max="10" width="4.625" style="1" customWidth="1"/>
    <col min="11" max="11" width="13.375" style="1" customWidth="1"/>
    <col min="12" max="12" width="28.875" style="27" customWidth="1"/>
    <col min="13" max="16384" width="8.75" style="1"/>
  </cols>
  <sheetData>
    <row r="1" spans="2:12" ht="13.5" thickBot="1" x14ac:dyDescent="0.25">
      <c r="C1" s="2"/>
      <c r="D1" s="2"/>
      <c r="E1" s="2"/>
      <c r="F1" s="2"/>
      <c r="G1" s="2"/>
      <c r="H1" s="2"/>
      <c r="I1" s="45"/>
      <c r="J1" s="2"/>
      <c r="L1" s="3"/>
    </row>
    <row r="2" spans="2:12" ht="13.5" thickTop="1" x14ac:dyDescent="0.2">
      <c r="B2" s="4"/>
      <c r="K2" s="5"/>
      <c r="L2" s="3"/>
    </row>
    <row r="3" spans="2:12" ht="18" customHeight="1" x14ac:dyDescent="0.2">
      <c r="B3" s="4"/>
      <c r="D3" s="61" t="s">
        <v>83</v>
      </c>
      <c r="E3" s="61"/>
      <c r="F3" s="61"/>
      <c r="G3" s="61"/>
      <c r="H3" s="61"/>
      <c r="I3" s="61"/>
      <c r="K3" s="5"/>
      <c r="L3" s="6" t="s">
        <v>0</v>
      </c>
    </row>
    <row r="4" spans="2:12" x14ac:dyDescent="0.2">
      <c r="B4" s="4"/>
      <c r="K4" s="5"/>
      <c r="L4" s="7" t="s">
        <v>2</v>
      </c>
    </row>
    <row r="5" spans="2:12" x14ac:dyDescent="0.2">
      <c r="B5" s="4"/>
      <c r="D5" s="44"/>
      <c r="E5" s="44"/>
      <c r="F5" s="43"/>
      <c r="G5" s="41" t="s">
        <v>1</v>
      </c>
      <c r="H5" s="42">
        <f ca="1">NOW()</f>
        <v>43656.985122106482</v>
      </c>
      <c r="I5" s="46"/>
      <c r="K5" s="5"/>
      <c r="L5" s="8" t="s">
        <v>3</v>
      </c>
    </row>
    <row r="6" spans="2:12" x14ac:dyDescent="0.2">
      <c r="B6" s="4"/>
      <c r="D6" s="9"/>
      <c r="E6" s="9"/>
      <c r="F6" s="9"/>
      <c r="G6" s="9"/>
      <c r="H6" s="9"/>
      <c r="K6" s="5"/>
      <c r="L6" s="10"/>
    </row>
    <row r="7" spans="2:12" ht="13.5" thickBot="1" x14ac:dyDescent="0.25">
      <c r="B7" s="4"/>
      <c r="D7" s="55" t="s">
        <v>4</v>
      </c>
      <c r="E7" s="11" t="s">
        <v>5</v>
      </c>
      <c r="F7" s="11" t="s">
        <v>6</v>
      </c>
      <c r="G7" s="11" t="s">
        <v>7</v>
      </c>
      <c r="H7" s="12" t="s">
        <v>8</v>
      </c>
      <c r="K7" s="5"/>
      <c r="L7" s="13"/>
    </row>
    <row r="8" spans="2:12" ht="13.5" thickTop="1" x14ac:dyDescent="0.2">
      <c r="B8" s="4"/>
      <c r="D8" s="14" t="s">
        <v>9</v>
      </c>
      <c r="E8" s="15">
        <f>E20</f>
        <v>1432500</v>
      </c>
      <c r="F8" s="15">
        <f>F20</f>
        <v>1318080</v>
      </c>
      <c r="G8" s="16">
        <f>IF(E8-F8&gt;0,E8-F8,"")</f>
        <v>114420</v>
      </c>
      <c r="H8" s="16" t="str">
        <f>IF(E8-F8&lt;0,E8-F8,"")</f>
        <v/>
      </c>
      <c r="K8" s="5"/>
      <c r="L8" s="13" t="s">
        <v>10</v>
      </c>
    </row>
    <row r="9" spans="2:12" x14ac:dyDescent="0.2">
      <c r="B9" s="4"/>
      <c r="D9" s="14" t="s">
        <v>11</v>
      </c>
      <c r="E9" s="15">
        <f>IF(E31+E46+E56,E31+E46+E56,"")</f>
        <v>339760</v>
      </c>
      <c r="F9" s="15">
        <f>IF(F31+F46+F56,F31+F46+F68,"")</f>
        <v>314910</v>
      </c>
      <c r="G9" s="16">
        <f>IF(E9-F9&gt;0,E9-F9,"")</f>
        <v>24850</v>
      </c>
      <c r="H9" s="16" t="str">
        <f>IF(E9-F9&lt;0,E9-F9,"")</f>
        <v/>
      </c>
      <c r="K9" s="5"/>
      <c r="L9" s="13" t="s">
        <v>12</v>
      </c>
    </row>
    <row r="10" spans="2:12" x14ac:dyDescent="0.2">
      <c r="B10" s="4"/>
      <c r="D10" s="17" t="s">
        <v>13</v>
      </c>
      <c r="E10" s="15">
        <f>IF(E8-E9,E8-E9,"")</f>
        <v>1092740</v>
      </c>
      <c r="F10" s="15">
        <f>IF(F8-F9,F8-F9,"")</f>
        <v>1003170</v>
      </c>
      <c r="G10" s="18">
        <f>IF(E10-F10&gt;0,E10-F10,"")</f>
        <v>89570</v>
      </c>
      <c r="H10" s="18" t="str">
        <f>IF(E10-F10&lt;0,E10-F10,"")</f>
        <v/>
      </c>
      <c r="K10" s="5"/>
      <c r="L10" s="3"/>
    </row>
    <row r="11" spans="2:12" x14ac:dyDescent="0.2">
      <c r="B11" s="4"/>
      <c r="D11" s="9"/>
      <c r="E11" s="9"/>
      <c r="F11" s="9"/>
      <c r="G11" s="9"/>
      <c r="H11" s="9"/>
      <c r="I11" s="47"/>
      <c r="K11" s="5"/>
      <c r="L11" s="10"/>
    </row>
    <row r="12" spans="2:12" ht="13.5" thickBot="1" x14ac:dyDescent="0.25">
      <c r="B12" s="4"/>
      <c r="D12" s="56" t="s">
        <v>14</v>
      </c>
      <c r="E12" s="19" t="s">
        <v>5</v>
      </c>
      <c r="F12" s="11" t="s">
        <v>6</v>
      </c>
      <c r="G12" s="11" t="s">
        <v>7</v>
      </c>
      <c r="H12" s="59" t="s">
        <v>8</v>
      </c>
      <c r="I12" s="20" t="s">
        <v>15</v>
      </c>
      <c r="K12" s="5"/>
      <c r="L12" s="3"/>
    </row>
    <row r="13" spans="2:12" ht="13.5" thickTop="1" x14ac:dyDescent="0.2">
      <c r="B13" s="4"/>
      <c r="D13" s="14" t="s">
        <v>16</v>
      </c>
      <c r="E13" s="21">
        <v>1400000</v>
      </c>
      <c r="F13" s="21">
        <v>1200000</v>
      </c>
      <c r="G13" s="15">
        <f t="shared" ref="G13:G20" si="0">IF(E13-F13&gt;0,E13-F13,"")</f>
        <v>200000</v>
      </c>
      <c r="H13" s="15" t="str">
        <f t="shared" ref="H13:H20" si="1">IF(E13-F13&lt;0,E13-F13,"")</f>
        <v/>
      </c>
      <c r="I13" s="48" t="s">
        <v>17</v>
      </c>
      <c r="K13" s="5"/>
      <c r="L13" s="3" t="s">
        <v>18</v>
      </c>
    </row>
    <row r="14" spans="2:12" x14ac:dyDescent="0.2">
      <c r="B14" s="4"/>
      <c r="D14" s="14" t="s">
        <v>19</v>
      </c>
      <c r="E14" s="21">
        <v>5000</v>
      </c>
      <c r="F14" s="21">
        <v>4500</v>
      </c>
      <c r="G14" s="15">
        <f t="shared" si="0"/>
        <v>500</v>
      </c>
      <c r="H14" s="15" t="str">
        <f t="shared" si="1"/>
        <v/>
      </c>
      <c r="I14" s="48"/>
      <c r="K14" s="5"/>
      <c r="L14" s="3" t="s">
        <v>20</v>
      </c>
    </row>
    <row r="15" spans="2:12" x14ac:dyDescent="0.2">
      <c r="B15" s="4"/>
      <c r="D15" s="14" t="s">
        <v>21</v>
      </c>
      <c r="E15" s="21">
        <v>1000</v>
      </c>
      <c r="F15" s="21">
        <v>980</v>
      </c>
      <c r="G15" s="15">
        <f t="shared" si="0"/>
        <v>20</v>
      </c>
      <c r="H15" s="15" t="str">
        <f t="shared" si="1"/>
        <v/>
      </c>
      <c r="I15" s="48"/>
      <c r="K15" s="5"/>
      <c r="L15" s="3" t="s">
        <v>22</v>
      </c>
    </row>
    <row r="16" spans="2:12" x14ac:dyDescent="0.2">
      <c r="B16" s="4"/>
      <c r="D16" s="14" t="s">
        <v>23</v>
      </c>
      <c r="E16" s="21">
        <v>10000</v>
      </c>
      <c r="F16" s="21">
        <v>98000</v>
      </c>
      <c r="G16" s="15" t="str">
        <f t="shared" si="0"/>
        <v/>
      </c>
      <c r="H16" s="15">
        <f t="shared" si="1"/>
        <v>-88000</v>
      </c>
      <c r="I16" s="48"/>
      <c r="K16" s="5"/>
      <c r="L16" s="3" t="s">
        <v>24</v>
      </c>
    </row>
    <row r="17" spans="2:12" x14ac:dyDescent="0.2">
      <c r="B17" s="4"/>
      <c r="D17" s="14" t="s">
        <v>25</v>
      </c>
      <c r="E17" s="21">
        <v>9000</v>
      </c>
      <c r="F17" s="21">
        <v>8000</v>
      </c>
      <c r="G17" s="15">
        <f t="shared" si="0"/>
        <v>1000</v>
      </c>
      <c r="H17" s="15" t="str">
        <f t="shared" si="1"/>
        <v/>
      </c>
      <c r="I17" s="48"/>
      <c r="K17" s="5"/>
      <c r="L17" s="3" t="s">
        <v>26</v>
      </c>
    </row>
    <row r="18" spans="2:12" x14ac:dyDescent="0.2">
      <c r="B18" s="4"/>
      <c r="D18" s="14" t="s">
        <v>27</v>
      </c>
      <c r="E18" s="21">
        <v>2500</v>
      </c>
      <c r="F18" s="21">
        <v>2600</v>
      </c>
      <c r="G18" s="15" t="str">
        <f t="shared" si="0"/>
        <v/>
      </c>
      <c r="H18" s="15">
        <f t="shared" si="1"/>
        <v>-100</v>
      </c>
      <c r="I18" s="48"/>
      <c r="K18" s="5"/>
      <c r="L18" s="3" t="s">
        <v>28</v>
      </c>
    </row>
    <row r="19" spans="2:12" x14ac:dyDescent="0.2">
      <c r="B19" s="4"/>
      <c r="D19" s="14" t="s">
        <v>29</v>
      </c>
      <c r="E19" s="21">
        <v>5000</v>
      </c>
      <c r="F19" s="21">
        <v>4000</v>
      </c>
      <c r="G19" s="15">
        <f t="shared" si="0"/>
        <v>1000</v>
      </c>
      <c r="H19" s="15" t="str">
        <f t="shared" si="1"/>
        <v/>
      </c>
      <c r="I19" s="49"/>
      <c r="K19" s="5"/>
      <c r="L19" s="3" t="s">
        <v>30</v>
      </c>
    </row>
    <row r="20" spans="2:12" x14ac:dyDescent="0.2">
      <c r="B20" s="4"/>
      <c r="D20" s="22" t="s">
        <v>31</v>
      </c>
      <c r="E20" s="23">
        <f>IF(SUM(E13:E19),SUM(E13:E19),"")</f>
        <v>1432500</v>
      </c>
      <c r="F20" s="23">
        <f>IF(SUM(F13:F19),SUM(F13:F19),"")</f>
        <v>1318080</v>
      </c>
      <c r="G20" s="24">
        <f t="shared" si="0"/>
        <v>114420</v>
      </c>
      <c r="H20" s="25" t="str">
        <f t="shared" si="1"/>
        <v/>
      </c>
      <c r="I20" s="50"/>
      <c r="K20" s="5"/>
      <c r="L20" s="3"/>
    </row>
    <row r="21" spans="2:12" x14ac:dyDescent="0.2">
      <c r="B21" s="4"/>
      <c r="D21" s="9"/>
      <c r="E21" s="9"/>
      <c r="F21" s="9"/>
      <c r="G21" s="9"/>
      <c r="H21" s="9"/>
      <c r="I21" s="47"/>
      <c r="K21" s="5"/>
      <c r="L21" s="3"/>
    </row>
    <row r="22" spans="2:12" ht="13.5" thickBot="1" x14ac:dyDescent="0.25">
      <c r="B22" s="4"/>
      <c r="D22" s="56" t="s">
        <v>32</v>
      </c>
      <c r="E22" s="19" t="s">
        <v>5</v>
      </c>
      <c r="F22" s="11" t="s">
        <v>6</v>
      </c>
      <c r="G22" s="11" t="s">
        <v>7</v>
      </c>
      <c r="H22" s="59" t="s">
        <v>8</v>
      </c>
      <c r="I22" s="20" t="s">
        <v>15</v>
      </c>
      <c r="K22" s="5"/>
      <c r="L22" s="3"/>
    </row>
    <row r="23" spans="2:12" ht="15.95" customHeight="1" thickTop="1" thickBot="1" x14ac:dyDescent="0.25">
      <c r="B23" s="4"/>
      <c r="D23" s="26" t="s">
        <v>33</v>
      </c>
      <c r="E23" s="15"/>
      <c r="F23" s="15"/>
      <c r="G23" s="15"/>
      <c r="H23" s="15"/>
      <c r="I23" s="51"/>
      <c r="K23" s="5"/>
      <c r="L23" s="3"/>
    </row>
    <row r="24" spans="2:12" x14ac:dyDescent="0.2">
      <c r="B24" s="4"/>
      <c r="D24" s="14" t="s">
        <v>34</v>
      </c>
      <c r="E24" s="28">
        <v>246000</v>
      </c>
      <c r="F24" s="28">
        <v>248000</v>
      </c>
      <c r="G24" s="15" t="str">
        <f t="shared" ref="G24:G31" si="2">IF(E24-F24&gt;0,E24-F24,"")</f>
        <v/>
      </c>
      <c r="H24" s="15">
        <f t="shared" ref="H24:H31" si="3">IF(E24-F24&lt;0,E24-F24,"")</f>
        <v>-2000</v>
      </c>
      <c r="I24" s="48"/>
      <c r="K24" s="5"/>
      <c r="L24" s="3" t="s">
        <v>35</v>
      </c>
    </row>
    <row r="25" spans="2:12" x14ac:dyDescent="0.2">
      <c r="B25" s="4"/>
      <c r="D25" s="14" t="s">
        <v>23</v>
      </c>
      <c r="E25" s="28">
        <v>10000</v>
      </c>
      <c r="F25" s="28">
        <v>12000</v>
      </c>
      <c r="G25" s="15" t="str">
        <f t="shared" si="2"/>
        <v/>
      </c>
      <c r="H25" s="15">
        <f t="shared" si="3"/>
        <v>-2000</v>
      </c>
      <c r="I25" s="48"/>
      <c r="K25" s="5"/>
      <c r="L25" s="3" t="s">
        <v>24</v>
      </c>
    </row>
    <row r="26" spans="2:12" x14ac:dyDescent="0.2">
      <c r="B26" s="4"/>
      <c r="D26" s="14" t="s">
        <v>36</v>
      </c>
      <c r="E26" s="28">
        <v>6000</v>
      </c>
      <c r="F26" s="28">
        <v>8000</v>
      </c>
      <c r="G26" s="15" t="str">
        <f t="shared" si="2"/>
        <v/>
      </c>
      <c r="H26" s="15">
        <f t="shared" si="3"/>
        <v>-2000</v>
      </c>
      <c r="I26" s="48" t="s">
        <v>37</v>
      </c>
      <c r="K26" s="5"/>
      <c r="L26" s="3" t="s">
        <v>38</v>
      </c>
    </row>
    <row r="27" spans="2:12" x14ac:dyDescent="0.2">
      <c r="B27" s="4"/>
      <c r="D27" s="14" t="s">
        <v>39</v>
      </c>
      <c r="E27" s="28">
        <v>0</v>
      </c>
      <c r="F27" s="28">
        <v>0</v>
      </c>
      <c r="G27" s="15" t="str">
        <f t="shared" si="2"/>
        <v/>
      </c>
      <c r="H27" s="15" t="str">
        <f t="shared" si="3"/>
        <v/>
      </c>
      <c r="I27" s="48"/>
      <c r="K27" s="5"/>
      <c r="L27" s="3" t="s">
        <v>40</v>
      </c>
    </row>
    <row r="28" spans="2:12" x14ac:dyDescent="0.2">
      <c r="B28" s="4"/>
      <c r="D28" s="14" t="s">
        <v>41</v>
      </c>
      <c r="E28" s="28">
        <v>0</v>
      </c>
      <c r="F28" s="28">
        <v>0</v>
      </c>
      <c r="G28" s="15" t="str">
        <f t="shared" si="2"/>
        <v/>
      </c>
      <c r="H28" s="15" t="str">
        <f t="shared" si="3"/>
        <v/>
      </c>
      <c r="I28" s="48"/>
      <c r="K28" s="5"/>
      <c r="L28" s="3" t="s">
        <v>42</v>
      </c>
    </row>
    <row r="29" spans="2:12" x14ac:dyDescent="0.2">
      <c r="B29" s="4"/>
      <c r="D29" s="14" t="s">
        <v>43</v>
      </c>
      <c r="E29" s="28">
        <v>4600</v>
      </c>
      <c r="F29" s="28">
        <v>5600</v>
      </c>
      <c r="G29" s="15" t="str">
        <f t="shared" si="2"/>
        <v/>
      </c>
      <c r="H29" s="15">
        <f t="shared" si="3"/>
        <v>-1000</v>
      </c>
      <c r="I29" s="48"/>
      <c r="K29" s="5"/>
      <c r="L29" s="3" t="s">
        <v>44</v>
      </c>
    </row>
    <row r="30" spans="2:12" x14ac:dyDescent="0.2">
      <c r="B30" s="4"/>
      <c r="D30" s="14" t="s">
        <v>29</v>
      </c>
      <c r="E30" s="28">
        <v>1000</v>
      </c>
      <c r="F30" s="28">
        <v>1200</v>
      </c>
      <c r="G30" s="15" t="str">
        <f t="shared" si="2"/>
        <v/>
      </c>
      <c r="H30" s="15">
        <f t="shared" si="3"/>
        <v>-200</v>
      </c>
      <c r="I30" s="49"/>
      <c r="K30" s="5"/>
      <c r="L30" s="3" t="s">
        <v>30</v>
      </c>
    </row>
    <row r="31" spans="2:12" x14ac:dyDescent="0.2">
      <c r="B31" s="4"/>
      <c r="D31" s="17" t="s">
        <v>45</v>
      </c>
      <c r="E31" s="25">
        <f>IF(SUM(E24:E30),SUM(E24:E30),"")</f>
        <v>267600</v>
      </c>
      <c r="F31" s="25">
        <f>IF(SUM(F24:F30),SUM(F24:F30),"")</f>
        <v>274800</v>
      </c>
      <c r="G31" s="24" t="str">
        <f t="shared" si="2"/>
        <v/>
      </c>
      <c r="H31" s="15">
        <f t="shared" si="3"/>
        <v>-7200</v>
      </c>
      <c r="I31" s="50"/>
      <c r="K31" s="5"/>
      <c r="L31" s="3"/>
    </row>
    <row r="32" spans="2:12" x14ac:dyDescent="0.2">
      <c r="B32" s="4"/>
      <c r="D32" s="17" t="s">
        <v>46</v>
      </c>
      <c r="E32" s="29">
        <f>IF(E9,E31/E9,"")</f>
        <v>0.78761478690840592</v>
      </c>
      <c r="F32" s="29">
        <f>IF(F9,F31/F9,"")</f>
        <v>0.87263027531675719</v>
      </c>
      <c r="G32" s="29"/>
      <c r="H32" s="29"/>
      <c r="I32" s="50"/>
      <c r="K32" s="5"/>
      <c r="L32" s="3"/>
    </row>
    <row r="33" spans="2:12" ht="15.95" customHeight="1" thickBot="1" x14ac:dyDescent="0.25">
      <c r="B33" s="4"/>
      <c r="D33" s="57" t="s">
        <v>47</v>
      </c>
      <c r="E33" s="30"/>
      <c r="F33" s="30"/>
      <c r="G33" s="30"/>
      <c r="H33" s="27"/>
      <c r="I33" s="51"/>
      <c r="K33" s="5"/>
      <c r="L33" s="3"/>
    </row>
    <row r="34" spans="2:12" x14ac:dyDescent="0.2">
      <c r="B34" s="4"/>
      <c r="D34" s="14" t="s">
        <v>34</v>
      </c>
      <c r="E34" s="28">
        <v>12000</v>
      </c>
      <c r="F34" s="28">
        <v>10000</v>
      </c>
      <c r="G34" s="15">
        <f t="shared" ref="G34:G46" si="4">IF(E34-F34&gt;0,E34-F34,"")</f>
        <v>2000</v>
      </c>
      <c r="H34" s="15" t="str">
        <f t="shared" ref="H34:H46" si="5">IF(E34-F34&lt;0,E34-F34,"")</f>
        <v/>
      </c>
      <c r="I34" s="48"/>
      <c r="K34" s="5"/>
      <c r="L34" s="3" t="s">
        <v>35</v>
      </c>
    </row>
    <row r="35" spans="2:12" x14ac:dyDescent="0.2">
      <c r="B35" s="4"/>
      <c r="D35" s="14" t="s">
        <v>48</v>
      </c>
      <c r="E35" s="28">
        <v>5000</v>
      </c>
      <c r="F35" s="28">
        <v>6000</v>
      </c>
      <c r="G35" s="15" t="str">
        <f t="shared" si="4"/>
        <v/>
      </c>
      <c r="H35" s="15">
        <f t="shared" si="5"/>
        <v>-1000</v>
      </c>
      <c r="I35" s="48"/>
      <c r="K35" s="5"/>
      <c r="L35" s="3" t="s">
        <v>49</v>
      </c>
    </row>
    <row r="36" spans="2:12" x14ac:dyDescent="0.2">
      <c r="B36" s="4"/>
      <c r="D36" s="14" t="s">
        <v>50</v>
      </c>
      <c r="E36" s="28">
        <v>500</v>
      </c>
      <c r="F36" s="28">
        <v>500</v>
      </c>
      <c r="G36" s="15" t="str">
        <f t="shared" si="4"/>
        <v/>
      </c>
      <c r="H36" s="15" t="str">
        <f t="shared" si="5"/>
        <v/>
      </c>
      <c r="I36" s="48"/>
      <c r="K36" s="5"/>
      <c r="L36" s="3" t="s">
        <v>51</v>
      </c>
    </row>
    <row r="37" spans="2:12" x14ac:dyDescent="0.2">
      <c r="B37" s="4"/>
      <c r="D37" s="14" t="s">
        <v>52</v>
      </c>
      <c r="E37" s="28">
        <v>14000</v>
      </c>
      <c r="F37" s="28">
        <v>14000</v>
      </c>
      <c r="G37" s="15" t="str">
        <f t="shared" si="4"/>
        <v/>
      </c>
      <c r="H37" s="15" t="str">
        <f t="shared" si="5"/>
        <v/>
      </c>
      <c r="I37" s="48"/>
      <c r="K37" s="5"/>
      <c r="L37" s="3" t="s">
        <v>53</v>
      </c>
    </row>
    <row r="38" spans="2:12" x14ac:dyDescent="0.2">
      <c r="B38" s="4"/>
      <c r="D38" s="14" t="s">
        <v>54</v>
      </c>
      <c r="E38" s="28">
        <v>6000</v>
      </c>
      <c r="F38" s="28">
        <v>5000</v>
      </c>
      <c r="G38" s="15">
        <f t="shared" si="4"/>
        <v>1000</v>
      </c>
      <c r="H38" s="15" t="str">
        <f t="shared" si="5"/>
        <v/>
      </c>
      <c r="I38" s="48"/>
      <c r="K38" s="5"/>
      <c r="L38" s="3" t="s">
        <v>55</v>
      </c>
    </row>
    <row r="39" spans="2:12" x14ac:dyDescent="0.2">
      <c r="B39" s="4"/>
      <c r="D39" s="14" t="s">
        <v>56</v>
      </c>
      <c r="E39" s="28">
        <v>4000</v>
      </c>
      <c r="F39" s="28">
        <v>4100</v>
      </c>
      <c r="G39" s="15" t="str">
        <f t="shared" si="4"/>
        <v/>
      </c>
      <c r="H39" s="15">
        <f t="shared" si="5"/>
        <v>-100</v>
      </c>
      <c r="I39" s="48"/>
      <c r="K39" s="5"/>
      <c r="L39" s="3" t="s">
        <v>57</v>
      </c>
    </row>
    <row r="40" spans="2:12" x14ac:dyDescent="0.2">
      <c r="B40" s="4"/>
      <c r="D40" s="14" t="s">
        <v>58</v>
      </c>
      <c r="E40" s="28">
        <v>200</v>
      </c>
      <c r="F40" s="28">
        <v>190</v>
      </c>
      <c r="G40" s="15">
        <f t="shared" si="4"/>
        <v>10</v>
      </c>
      <c r="H40" s="15" t="str">
        <f t="shared" si="5"/>
        <v/>
      </c>
      <c r="I40" s="48"/>
      <c r="K40" s="5"/>
      <c r="L40" s="3" t="s">
        <v>44</v>
      </c>
    </row>
    <row r="41" spans="2:12" x14ac:dyDescent="0.2">
      <c r="B41" s="4"/>
      <c r="D41" s="14" t="s">
        <v>59</v>
      </c>
      <c r="E41" s="28">
        <v>300</v>
      </c>
      <c r="F41" s="28">
        <v>320</v>
      </c>
      <c r="G41" s="15" t="str">
        <f t="shared" si="4"/>
        <v/>
      </c>
      <c r="H41" s="15">
        <f t="shared" si="5"/>
        <v>-20</v>
      </c>
      <c r="I41" s="48"/>
      <c r="K41" s="5"/>
      <c r="L41" s="3" t="s">
        <v>60</v>
      </c>
    </row>
    <row r="42" spans="2:12" x14ac:dyDescent="0.2">
      <c r="B42" s="4"/>
      <c r="D42" s="14" t="s">
        <v>61</v>
      </c>
      <c r="E42" s="28">
        <v>0</v>
      </c>
      <c r="F42" s="28">
        <v>0</v>
      </c>
      <c r="G42" s="15" t="str">
        <f t="shared" si="4"/>
        <v/>
      </c>
      <c r="H42" s="15" t="str">
        <f t="shared" si="5"/>
        <v/>
      </c>
      <c r="I42" s="48"/>
      <c r="K42" s="5"/>
      <c r="L42" s="3" t="s">
        <v>62</v>
      </c>
    </row>
    <row r="43" spans="2:12" x14ac:dyDescent="0.2">
      <c r="B43" s="4"/>
      <c r="D43" s="14" t="s">
        <v>63</v>
      </c>
      <c r="E43" s="28">
        <v>0</v>
      </c>
      <c r="F43" s="28">
        <v>0</v>
      </c>
      <c r="G43" s="15" t="str">
        <f t="shared" si="4"/>
        <v/>
      </c>
      <c r="H43" s="15" t="str">
        <f t="shared" si="5"/>
        <v/>
      </c>
      <c r="I43" s="48"/>
      <c r="K43" s="5"/>
      <c r="L43" s="3" t="s">
        <v>64</v>
      </c>
    </row>
    <row r="44" spans="2:12" x14ac:dyDescent="0.2">
      <c r="B44" s="4"/>
      <c r="D44" s="14" t="s">
        <v>65</v>
      </c>
      <c r="E44" s="28">
        <v>0</v>
      </c>
      <c r="F44" s="28">
        <v>0</v>
      </c>
      <c r="G44" s="15" t="str">
        <f t="shared" si="4"/>
        <v/>
      </c>
      <c r="H44" s="15" t="str">
        <f t="shared" si="5"/>
        <v/>
      </c>
      <c r="I44" s="48"/>
      <c r="K44" s="5"/>
      <c r="L44" s="3" t="s">
        <v>66</v>
      </c>
    </row>
    <row r="45" spans="2:12" x14ac:dyDescent="0.2">
      <c r="B45" s="4"/>
      <c r="D45" s="14" t="s">
        <v>29</v>
      </c>
      <c r="E45" s="28">
        <v>0</v>
      </c>
      <c r="F45" s="28">
        <v>0</v>
      </c>
      <c r="G45" s="15" t="str">
        <f t="shared" si="4"/>
        <v/>
      </c>
      <c r="H45" s="15" t="str">
        <f t="shared" si="5"/>
        <v/>
      </c>
      <c r="I45" s="48"/>
      <c r="K45" s="5"/>
      <c r="L45" s="3" t="s">
        <v>30</v>
      </c>
    </row>
    <row r="46" spans="2:12" x14ac:dyDescent="0.2">
      <c r="B46" s="4"/>
      <c r="D46" s="17" t="s">
        <v>67</v>
      </c>
      <c r="E46" s="25">
        <f>IF(SUM(E34:E45),SUM(E34:E45),"")</f>
        <v>42000</v>
      </c>
      <c r="F46" s="25">
        <f>IF(SUM(F34:F45),SUM(F34:F45),"")</f>
        <v>40110</v>
      </c>
      <c r="G46" s="15">
        <f t="shared" si="4"/>
        <v>1890</v>
      </c>
      <c r="H46" s="15" t="str">
        <f t="shared" si="5"/>
        <v/>
      </c>
      <c r="I46" s="50"/>
      <c r="K46" s="5"/>
      <c r="L46" s="3"/>
    </row>
    <row r="47" spans="2:12" x14ac:dyDescent="0.2">
      <c r="B47" s="4"/>
      <c r="D47" s="17" t="s">
        <v>46</v>
      </c>
      <c r="E47" s="29">
        <f>IF(E9,E46/E9,"")</f>
        <v>0.12361667059100541</v>
      </c>
      <c r="F47" s="29">
        <f>IF(F9,F46/F9,"")</f>
        <v>0.12736972468324284</v>
      </c>
      <c r="G47" s="29"/>
      <c r="H47" s="29"/>
      <c r="I47" s="50"/>
      <c r="K47" s="5"/>
      <c r="L47" s="3"/>
    </row>
    <row r="48" spans="2:12" ht="15.95" customHeight="1" thickBot="1" x14ac:dyDescent="0.25">
      <c r="B48" s="4"/>
      <c r="D48" s="58" t="s">
        <v>68</v>
      </c>
      <c r="E48" s="15"/>
      <c r="F48" s="15"/>
      <c r="G48" s="15"/>
      <c r="H48" s="15"/>
      <c r="I48" s="51"/>
      <c r="K48" s="5"/>
      <c r="L48" s="3"/>
    </row>
    <row r="49" spans="2:12" x14ac:dyDescent="0.2">
      <c r="B49" s="4"/>
      <c r="D49" s="14" t="s">
        <v>69</v>
      </c>
      <c r="E49" s="28">
        <v>1200</v>
      </c>
      <c r="F49" s="28">
        <v>1500</v>
      </c>
      <c r="G49" s="15" t="str">
        <f t="shared" ref="G49:G56" si="6">IF(E49-F49&gt;0,E49-F49,"")</f>
        <v/>
      </c>
      <c r="H49" s="15">
        <f t="shared" ref="H49:H56" si="7">IF(E49-F49&lt;0,E49-F49,"")</f>
        <v>-300</v>
      </c>
      <c r="I49" s="52"/>
      <c r="K49" s="5"/>
      <c r="L49" s="3" t="s">
        <v>70</v>
      </c>
    </row>
    <row r="50" spans="2:12" x14ac:dyDescent="0.2">
      <c r="B50" s="4"/>
      <c r="D50" s="14" t="s">
        <v>71</v>
      </c>
      <c r="E50" s="28">
        <v>5000</v>
      </c>
      <c r="F50" s="28">
        <v>6000</v>
      </c>
      <c r="G50" s="15" t="str">
        <f t="shared" si="6"/>
        <v/>
      </c>
      <c r="H50" s="15">
        <f t="shared" si="7"/>
        <v>-1000</v>
      </c>
      <c r="I50" s="52"/>
      <c r="K50" s="5"/>
      <c r="L50" s="3" t="s">
        <v>72</v>
      </c>
    </row>
    <row r="51" spans="2:12" x14ac:dyDescent="0.2">
      <c r="B51" s="4"/>
      <c r="D51" s="14" t="s">
        <v>73</v>
      </c>
      <c r="E51" s="28">
        <v>15000</v>
      </c>
      <c r="F51" s="28">
        <v>15789</v>
      </c>
      <c r="G51" s="15" t="str">
        <f t="shared" si="6"/>
        <v/>
      </c>
      <c r="H51" s="15">
        <f t="shared" si="7"/>
        <v>-789</v>
      </c>
      <c r="I51" s="52" t="s">
        <v>74</v>
      </c>
      <c r="K51" s="5"/>
      <c r="L51" s="3" t="s">
        <v>75</v>
      </c>
    </row>
    <row r="52" spans="2:12" x14ac:dyDescent="0.2">
      <c r="B52" s="4"/>
      <c r="D52" s="14" t="s">
        <v>76</v>
      </c>
      <c r="E52" s="28">
        <v>5000</v>
      </c>
      <c r="F52" s="28">
        <v>4800</v>
      </c>
      <c r="G52" s="15">
        <f t="shared" si="6"/>
        <v>200</v>
      </c>
      <c r="H52" s="15" t="str">
        <f t="shared" si="7"/>
        <v/>
      </c>
      <c r="I52" s="52"/>
      <c r="K52" s="5"/>
      <c r="L52" s="3" t="s">
        <v>77</v>
      </c>
    </row>
    <row r="53" spans="2:12" x14ac:dyDescent="0.2">
      <c r="B53" s="4"/>
      <c r="D53" s="14" t="s">
        <v>78</v>
      </c>
      <c r="E53" s="28">
        <v>3400</v>
      </c>
      <c r="F53" s="28">
        <v>3000</v>
      </c>
      <c r="G53" s="15">
        <f t="shared" si="6"/>
        <v>400</v>
      </c>
      <c r="H53" s="15" t="str">
        <f t="shared" si="7"/>
        <v/>
      </c>
      <c r="I53" s="52"/>
      <c r="K53" s="5"/>
      <c r="L53" s="3" t="s">
        <v>79</v>
      </c>
    </row>
    <row r="54" spans="2:12" x14ac:dyDescent="0.2">
      <c r="B54" s="4"/>
      <c r="D54" s="14" t="s">
        <v>80</v>
      </c>
      <c r="E54" s="28">
        <v>560</v>
      </c>
      <c r="F54" s="28">
        <v>600</v>
      </c>
      <c r="G54" s="15" t="str">
        <f t="shared" si="6"/>
        <v/>
      </c>
      <c r="H54" s="15">
        <f t="shared" si="7"/>
        <v>-40</v>
      </c>
      <c r="I54" s="52"/>
      <c r="K54" s="5"/>
      <c r="L54" s="3" t="s">
        <v>81</v>
      </c>
    </row>
    <row r="55" spans="2:12" x14ac:dyDescent="0.2">
      <c r="B55" s="4"/>
      <c r="D55" s="14" t="s">
        <v>29</v>
      </c>
      <c r="E55" s="28">
        <v>0</v>
      </c>
      <c r="F55" s="28">
        <v>0</v>
      </c>
      <c r="G55" s="15" t="str">
        <f t="shared" si="6"/>
        <v/>
      </c>
      <c r="H55" s="15" t="str">
        <f t="shared" si="7"/>
        <v/>
      </c>
      <c r="I55" s="52"/>
      <c r="K55" s="5"/>
      <c r="L55" s="3" t="s">
        <v>30</v>
      </c>
    </row>
    <row r="56" spans="2:12" x14ac:dyDescent="0.2">
      <c r="B56" s="4"/>
      <c r="D56" s="17" t="s">
        <v>82</v>
      </c>
      <c r="E56" s="25">
        <f>IF(SUM(E49:E55),SUM(E49:E55),"")</f>
        <v>30160</v>
      </c>
      <c r="F56" s="25">
        <f>IF(SUM(F49:F55),SUM(F49:F55),"")</f>
        <v>31689</v>
      </c>
      <c r="G56" s="15" t="str">
        <f t="shared" si="6"/>
        <v/>
      </c>
      <c r="H56" s="15">
        <f t="shared" si="7"/>
        <v>-1529</v>
      </c>
      <c r="I56" s="53"/>
      <c r="K56" s="5"/>
      <c r="L56" s="3"/>
    </row>
    <row r="57" spans="2:12" x14ac:dyDescent="0.2">
      <c r="B57" s="4"/>
      <c r="D57" s="17" t="s">
        <v>46</v>
      </c>
      <c r="E57" s="25">
        <f>IF(E9,E56/E9,"")</f>
        <v>8.8768542500588646E-2</v>
      </c>
      <c r="F57" s="25">
        <f>IF(E9,F56/F9,"")</f>
        <v>0.10062875107173479</v>
      </c>
      <c r="G57" s="25"/>
      <c r="H57" s="25"/>
      <c r="I57" s="53"/>
      <c r="K57" s="5"/>
      <c r="L57" s="3"/>
    </row>
    <row r="58" spans="2:12" x14ac:dyDescent="0.2">
      <c r="B58" s="4"/>
      <c r="K58" s="5"/>
      <c r="L58" s="3"/>
    </row>
    <row r="59" spans="2:12" x14ac:dyDescent="0.2">
      <c r="B59" s="4"/>
      <c r="C59" s="31"/>
      <c r="D59" s="60"/>
      <c r="E59" s="60"/>
      <c r="F59" s="60"/>
      <c r="G59" s="60"/>
      <c r="H59" s="60"/>
      <c r="I59" s="60"/>
      <c r="J59" s="32"/>
      <c r="K59" s="5"/>
      <c r="L59" s="3"/>
    </row>
    <row r="60" spans="2:12" ht="13.5" thickBot="1" x14ac:dyDescent="0.25">
      <c r="B60" s="4"/>
      <c r="K60" s="5"/>
      <c r="L60" s="3"/>
    </row>
    <row r="61" spans="2:12" ht="13.5" thickTop="1" x14ac:dyDescent="0.2">
      <c r="C61" s="33"/>
      <c r="D61" s="33"/>
      <c r="E61" s="33"/>
      <c r="F61" s="33"/>
      <c r="G61" s="33"/>
      <c r="H61" s="33"/>
      <c r="I61" s="54"/>
      <c r="J61" s="33"/>
      <c r="L61" s="3"/>
    </row>
  </sheetData>
  <mergeCells count="2">
    <mergeCell ref="D59:I59"/>
    <mergeCell ref="D3:I3"/>
  </mergeCells>
  <phoneticPr fontId="0" type="noConversion"/>
  <printOptions horizontalCentered="1"/>
  <pageMargins left="0.75" right="0.75" top="1" bottom="1" header="0.5" footer="0.5"/>
  <pageSetup scale="8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B1:L26"/>
  <sheetViews>
    <sheetView showGridLines="0" showRowColHeaders="0" workbookViewId="0">
      <selection activeCell="N20" sqref="N20"/>
    </sheetView>
  </sheetViews>
  <sheetFormatPr defaultRowHeight="12" x14ac:dyDescent="0.15"/>
  <cols>
    <col min="1" max="16384" width="9" style="36"/>
  </cols>
  <sheetData>
    <row r="1" spans="2:12" ht="12.75" thickBot="1" x14ac:dyDescent="0.2">
      <c r="B1" s="34"/>
      <c r="C1" s="35"/>
      <c r="D1" s="35"/>
      <c r="E1" s="35"/>
      <c r="F1" s="35"/>
      <c r="G1" s="35"/>
      <c r="H1" s="35"/>
      <c r="I1" s="35"/>
      <c r="J1" s="35"/>
      <c r="K1" s="35"/>
      <c r="L1" s="34"/>
    </row>
    <row r="2" spans="2:12" ht="12.75" thickTop="1" x14ac:dyDescent="0.15">
      <c r="B2" s="37"/>
      <c r="L2" s="38"/>
    </row>
    <row r="3" spans="2:12" x14ac:dyDescent="0.15">
      <c r="B3" s="37"/>
      <c r="L3" s="38"/>
    </row>
    <row r="4" spans="2:12" x14ac:dyDescent="0.15">
      <c r="B4" s="37"/>
      <c r="L4" s="38"/>
    </row>
    <row r="5" spans="2:12" x14ac:dyDescent="0.15">
      <c r="B5" s="37"/>
      <c r="L5" s="38"/>
    </row>
    <row r="6" spans="2:12" x14ac:dyDescent="0.15">
      <c r="B6" s="37"/>
      <c r="L6" s="38"/>
    </row>
    <row r="7" spans="2:12" x14ac:dyDescent="0.15">
      <c r="B7" s="37"/>
      <c r="L7" s="38"/>
    </row>
    <row r="8" spans="2:12" x14ac:dyDescent="0.15">
      <c r="B8" s="37"/>
      <c r="L8" s="38"/>
    </row>
    <row r="9" spans="2:12" x14ac:dyDescent="0.15">
      <c r="B9" s="37"/>
      <c r="L9" s="38"/>
    </row>
    <row r="10" spans="2:12" x14ac:dyDescent="0.15">
      <c r="B10" s="37"/>
      <c r="L10" s="38"/>
    </row>
    <row r="11" spans="2:12" x14ac:dyDescent="0.15">
      <c r="B11" s="37"/>
      <c r="L11" s="38"/>
    </row>
    <row r="12" spans="2:12" x14ac:dyDescent="0.15">
      <c r="B12" s="37"/>
      <c r="L12" s="38"/>
    </row>
    <row r="13" spans="2:12" x14ac:dyDescent="0.15">
      <c r="B13" s="37"/>
      <c r="L13" s="38"/>
    </row>
    <row r="14" spans="2:12" x14ac:dyDescent="0.15">
      <c r="B14" s="37"/>
      <c r="L14" s="38"/>
    </row>
    <row r="15" spans="2:12" x14ac:dyDescent="0.15">
      <c r="B15" s="37"/>
      <c r="L15" s="38"/>
    </row>
    <row r="16" spans="2:12" x14ac:dyDescent="0.15">
      <c r="B16" s="37"/>
      <c r="L16" s="38"/>
    </row>
    <row r="17" spans="2:12" x14ac:dyDescent="0.15">
      <c r="B17" s="37"/>
      <c r="L17" s="38"/>
    </row>
    <row r="18" spans="2:12" x14ac:dyDescent="0.15">
      <c r="B18" s="37"/>
      <c r="L18" s="38"/>
    </row>
    <row r="19" spans="2:12" x14ac:dyDescent="0.15">
      <c r="B19" s="37"/>
      <c r="L19" s="38"/>
    </row>
    <row r="20" spans="2:12" x14ac:dyDescent="0.15">
      <c r="B20" s="37"/>
      <c r="L20" s="38"/>
    </row>
    <row r="21" spans="2:12" x14ac:dyDescent="0.15">
      <c r="B21" s="37"/>
      <c r="L21" s="38"/>
    </row>
    <row r="22" spans="2:12" x14ac:dyDescent="0.15">
      <c r="B22" s="37"/>
      <c r="L22" s="38"/>
    </row>
    <row r="23" spans="2:12" ht="12.75" thickBot="1" x14ac:dyDescent="0.2">
      <c r="B23" s="37"/>
      <c r="L23" s="38"/>
    </row>
    <row r="24" spans="2:12" ht="12.75" thickTop="1" x14ac:dyDescent="0.15">
      <c r="C24" s="39"/>
      <c r="D24" s="39"/>
      <c r="E24" s="39"/>
      <c r="F24" s="39"/>
      <c r="G24" s="39"/>
      <c r="H24" s="39"/>
      <c r="I24" s="39"/>
      <c r="J24" s="39"/>
      <c r="K24" s="39"/>
    </row>
    <row r="26" spans="2:12" ht="12.75" x14ac:dyDescent="0.2">
      <c r="C26" s="62"/>
      <c r="D26" s="62"/>
      <c r="E26" s="62"/>
      <c r="F26" s="62"/>
      <c r="G26" s="62"/>
      <c r="H26" s="62"/>
      <c r="I26" s="62"/>
      <c r="J26" s="62"/>
      <c r="K26" s="62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B1:L26"/>
  <sheetViews>
    <sheetView showGridLines="0" showRowColHeaders="0" workbookViewId="0">
      <selection sqref="A1:XFD1048576"/>
    </sheetView>
  </sheetViews>
  <sheetFormatPr defaultRowHeight="12" x14ac:dyDescent="0.15"/>
  <cols>
    <col min="1" max="16384" width="9" style="36"/>
  </cols>
  <sheetData>
    <row r="1" spans="2:12" ht="12.75" thickBot="1" x14ac:dyDescent="0.2">
      <c r="B1" s="34"/>
      <c r="C1" s="35"/>
      <c r="D1" s="35"/>
      <c r="E1" s="35"/>
      <c r="F1" s="35"/>
      <c r="G1" s="35"/>
      <c r="H1" s="35"/>
      <c r="I1" s="35"/>
      <c r="J1" s="35"/>
      <c r="K1" s="35"/>
      <c r="L1" s="34"/>
    </row>
    <row r="2" spans="2:12" ht="12.75" thickTop="1" x14ac:dyDescent="0.15">
      <c r="B2" s="37"/>
      <c r="L2" s="38"/>
    </row>
    <row r="3" spans="2:12" x14ac:dyDescent="0.15">
      <c r="B3" s="37"/>
      <c r="L3" s="38"/>
    </row>
    <row r="4" spans="2:12" x14ac:dyDescent="0.15">
      <c r="B4" s="37"/>
      <c r="L4" s="38"/>
    </row>
    <row r="5" spans="2:12" x14ac:dyDescent="0.15">
      <c r="B5" s="37"/>
      <c r="L5" s="38"/>
    </row>
    <row r="6" spans="2:12" x14ac:dyDescent="0.15">
      <c r="B6" s="37"/>
      <c r="L6" s="38"/>
    </row>
    <row r="7" spans="2:12" x14ac:dyDescent="0.15">
      <c r="B7" s="37"/>
      <c r="L7" s="38"/>
    </row>
    <row r="8" spans="2:12" x14ac:dyDescent="0.15">
      <c r="B8" s="37"/>
      <c r="L8" s="38"/>
    </row>
    <row r="9" spans="2:12" x14ac:dyDescent="0.15">
      <c r="B9" s="37"/>
      <c r="L9" s="38"/>
    </row>
    <row r="10" spans="2:12" x14ac:dyDescent="0.15">
      <c r="B10" s="37"/>
      <c r="L10" s="38"/>
    </row>
    <row r="11" spans="2:12" x14ac:dyDescent="0.15">
      <c r="B11" s="37"/>
      <c r="L11" s="38"/>
    </row>
    <row r="12" spans="2:12" x14ac:dyDescent="0.15">
      <c r="B12" s="37"/>
      <c r="L12" s="38"/>
    </row>
    <row r="13" spans="2:12" x14ac:dyDescent="0.15">
      <c r="B13" s="37"/>
      <c r="L13" s="38"/>
    </row>
    <row r="14" spans="2:12" x14ac:dyDescent="0.15">
      <c r="B14" s="37"/>
      <c r="L14" s="38"/>
    </row>
    <row r="15" spans="2:12" x14ac:dyDescent="0.15">
      <c r="B15" s="37"/>
      <c r="L15" s="38"/>
    </row>
    <row r="16" spans="2:12" x14ac:dyDescent="0.15">
      <c r="B16" s="37"/>
      <c r="L16" s="38"/>
    </row>
    <row r="17" spans="2:12" x14ac:dyDescent="0.15">
      <c r="B17" s="37"/>
      <c r="L17" s="38"/>
    </row>
    <row r="18" spans="2:12" x14ac:dyDescent="0.15">
      <c r="B18" s="37"/>
      <c r="L18" s="38"/>
    </row>
    <row r="19" spans="2:12" x14ac:dyDescent="0.15">
      <c r="B19" s="37"/>
      <c r="L19" s="38"/>
    </row>
    <row r="20" spans="2:12" x14ac:dyDescent="0.15">
      <c r="B20" s="37"/>
      <c r="L20" s="38"/>
    </row>
    <row r="21" spans="2:12" x14ac:dyDescent="0.15">
      <c r="B21" s="37"/>
      <c r="L21" s="38"/>
    </row>
    <row r="22" spans="2:12" x14ac:dyDescent="0.15">
      <c r="B22" s="37"/>
      <c r="L22" s="38"/>
    </row>
    <row r="23" spans="2:12" ht="12.75" thickBot="1" x14ac:dyDescent="0.2">
      <c r="B23" s="37"/>
      <c r="L23" s="38"/>
    </row>
    <row r="24" spans="2:12" ht="12.75" thickTop="1" x14ac:dyDescent="0.15">
      <c r="C24" s="39"/>
      <c r="D24" s="39"/>
      <c r="E24" s="39"/>
      <c r="F24" s="39"/>
      <c r="G24" s="39"/>
      <c r="H24" s="39"/>
      <c r="I24" s="39"/>
      <c r="J24" s="39"/>
      <c r="K24" s="39"/>
    </row>
    <row r="26" spans="2:12" ht="12.75" x14ac:dyDescent="0.2">
      <c r="C26" s="62"/>
      <c r="D26" s="62"/>
      <c r="E26" s="62"/>
      <c r="F26" s="62"/>
      <c r="G26" s="62"/>
      <c r="H26" s="62"/>
      <c r="I26" s="62"/>
      <c r="J26" s="62"/>
      <c r="K26" s="62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B1:L26"/>
  <sheetViews>
    <sheetView showGridLines="0" showRowColHeaders="0" workbookViewId="0">
      <selection activeCell="C26" sqref="A1:XFD1048576"/>
    </sheetView>
  </sheetViews>
  <sheetFormatPr defaultRowHeight="12" x14ac:dyDescent="0.15"/>
  <cols>
    <col min="1" max="16384" width="9" style="36"/>
  </cols>
  <sheetData>
    <row r="1" spans="2:12" ht="12.75" thickBot="1" x14ac:dyDescent="0.2">
      <c r="B1" s="34"/>
      <c r="C1" s="35"/>
      <c r="D1" s="35"/>
      <c r="E1" s="35"/>
      <c r="F1" s="35"/>
      <c r="G1" s="35"/>
      <c r="H1" s="35"/>
      <c r="I1" s="35"/>
      <c r="J1" s="35"/>
      <c r="K1" s="35"/>
      <c r="L1" s="34"/>
    </row>
    <row r="2" spans="2:12" ht="12.75" thickTop="1" x14ac:dyDescent="0.15">
      <c r="B2" s="37"/>
      <c r="L2" s="38"/>
    </row>
    <row r="3" spans="2:12" x14ac:dyDescent="0.15">
      <c r="B3" s="37"/>
      <c r="L3" s="38"/>
    </row>
    <row r="4" spans="2:12" x14ac:dyDescent="0.15">
      <c r="B4" s="37"/>
      <c r="L4" s="38"/>
    </row>
    <row r="5" spans="2:12" x14ac:dyDescent="0.15">
      <c r="B5" s="37"/>
      <c r="L5" s="38"/>
    </row>
    <row r="6" spans="2:12" x14ac:dyDescent="0.15">
      <c r="B6" s="37"/>
      <c r="L6" s="38"/>
    </row>
    <row r="7" spans="2:12" x14ac:dyDescent="0.15">
      <c r="B7" s="37"/>
      <c r="L7" s="38"/>
    </row>
    <row r="8" spans="2:12" x14ac:dyDescent="0.15">
      <c r="B8" s="37"/>
      <c r="L8" s="38"/>
    </row>
    <row r="9" spans="2:12" x14ac:dyDescent="0.15">
      <c r="B9" s="37"/>
      <c r="L9" s="38"/>
    </row>
    <row r="10" spans="2:12" x14ac:dyDescent="0.15">
      <c r="B10" s="37"/>
      <c r="L10" s="38"/>
    </row>
    <row r="11" spans="2:12" x14ac:dyDescent="0.15">
      <c r="B11" s="37"/>
      <c r="L11" s="38"/>
    </row>
    <row r="12" spans="2:12" x14ac:dyDescent="0.15">
      <c r="B12" s="37"/>
      <c r="L12" s="38"/>
    </row>
    <row r="13" spans="2:12" x14ac:dyDescent="0.15">
      <c r="B13" s="37"/>
      <c r="L13" s="38"/>
    </row>
    <row r="14" spans="2:12" x14ac:dyDescent="0.15">
      <c r="B14" s="37"/>
      <c r="L14" s="38"/>
    </row>
    <row r="15" spans="2:12" x14ac:dyDescent="0.15">
      <c r="B15" s="37"/>
      <c r="L15" s="38"/>
    </row>
    <row r="16" spans="2:12" x14ac:dyDescent="0.15">
      <c r="B16" s="37"/>
      <c r="L16" s="38"/>
    </row>
    <row r="17" spans="2:12" x14ac:dyDescent="0.15">
      <c r="B17" s="37"/>
      <c r="L17" s="38"/>
    </row>
    <row r="18" spans="2:12" x14ac:dyDescent="0.15">
      <c r="B18" s="37"/>
      <c r="L18" s="38"/>
    </row>
    <row r="19" spans="2:12" x14ac:dyDescent="0.15">
      <c r="B19" s="37"/>
      <c r="L19" s="38"/>
    </row>
    <row r="20" spans="2:12" x14ac:dyDescent="0.15">
      <c r="B20" s="37"/>
      <c r="L20" s="38"/>
    </row>
    <row r="21" spans="2:12" x14ac:dyDescent="0.15">
      <c r="B21" s="37"/>
      <c r="L21" s="38"/>
    </row>
    <row r="22" spans="2:12" x14ac:dyDescent="0.15">
      <c r="B22" s="37"/>
      <c r="L22" s="38"/>
    </row>
    <row r="23" spans="2:12" ht="12.75" thickBot="1" x14ac:dyDescent="0.2">
      <c r="B23" s="37"/>
      <c r="L23" s="38"/>
    </row>
    <row r="24" spans="2:12" ht="12.75" thickTop="1" x14ac:dyDescent="0.15">
      <c r="C24" s="39"/>
      <c r="D24" s="39"/>
      <c r="E24" s="39"/>
      <c r="F24" s="39"/>
      <c r="G24" s="39"/>
      <c r="H24" s="39"/>
      <c r="I24" s="39"/>
      <c r="J24" s="39"/>
      <c r="K24" s="39"/>
    </row>
    <row r="26" spans="2:12" ht="12.75" x14ac:dyDescent="0.2">
      <c r="C26" s="62"/>
      <c r="D26" s="62"/>
      <c r="E26" s="62"/>
      <c r="F26" s="62"/>
      <c r="G26" s="62"/>
      <c r="H26" s="62"/>
      <c r="I26" s="62"/>
      <c r="J26" s="62"/>
      <c r="K26" s="62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B1:L26"/>
  <sheetViews>
    <sheetView showGridLines="0" showRowColHeaders="0" workbookViewId="0">
      <selection activeCell="I28" sqref="A1:XFD1048576"/>
    </sheetView>
  </sheetViews>
  <sheetFormatPr defaultRowHeight="12" x14ac:dyDescent="0.15"/>
  <cols>
    <col min="1" max="16384" width="9" style="36"/>
  </cols>
  <sheetData>
    <row r="1" spans="2:12" ht="12.75" thickBot="1" x14ac:dyDescent="0.2">
      <c r="B1" s="34"/>
      <c r="C1" s="35"/>
      <c r="D1" s="35"/>
      <c r="E1" s="35"/>
      <c r="F1" s="35"/>
      <c r="G1" s="35"/>
      <c r="H1" s="35"/>
      <c r="I1" s="35"/>
      <c r="J1" s="35"/>
      <c r="K1" s="35"/>
      <c r="L1" s="34"/>
    </row>
    <row r="2" spans="2:12" ht="12.75" thickTop="1" x14ac:dyDescent="0.15">
      <c r="B2" s="37"/>
      <c r="L2" s="38"/>
    </row>
    <row r="3" spans="2:12" x14ac:dyDescent="0.15">
      <c r="B3" s="37"/>
      <c r="L3" s="38"/>
    </row>
    <row r="4" spans="2:12" x14ac:dyDescent="0.15">
      <c r="B4" s="37"/>
      <c r="L4" s="38"/>
    </row>
    <row r="5" spans="2:12" x14ac:dyDescent="0.15">
      <c r="B5" s="37"/>
      <c r="L5" s="38"/>
    </row>
    <row r="6" spans="2:12" x14ac:dyDescent="0.15">
      <c r="B6" s="37"/>
      <c r="L6" s="38"/>
    </row>
    <row r="7" spans="2:12" x14ac:dyDescent="0.15">
      <c r="B7" s="37"/>
      <c r="L7" s="38"/>
    </row>
    <row r="8" spans="2:12" x14ac:dyDescent="0.15">
      <c r="B8" s="37"/>
      <c r="L8" s="38"/>
    </row>
    <row r="9" spans="2:12" x14ac:dyDescent="0.15">
      <c r="B9" s="37"/>
      <c r="L9" s="38"/>
    </row>
    <row r="10" spans="2:12" x14ac:dyDescent="0.15">
      <c r="B10" s="37"/>
      <c r="L10" s="38"/>
    </row>
    <row r="11" spans="2:12" x14ac:dyDescent="0.15">
      <c r="B11" s="37"/>
      <c r="L11" s="38"/>
    </row>
    <row r="12" spans="2:12" x14ac:dyDescent="0.15">
      <c r="B12" s="37"/>
      <c r="L12" s="38"/>
    </row>
    <row r="13" spans="2:12" x14ac:dyDescent="0.15">
      <c r="B13" s="37"/>
      <c r="L13" s="38"/>
    </row>
    <row r="14" spans="2:12" x14ac:dyDescent="0.15">
      <c r="B14" s="37"/>
      <c r="L14" s="38"/>
    </row>
    <row r="15" spans="2:12" x14ac:dyDescent="0.15">
      <c r="B15" s="37"/>
      <c r="L15" s="38"/>
    </row>
    <row r="16" spans="2:12" x14ac:dyDescent="0.15">
      <c r="B16" s="37"/>
      <c r="L16" s="38"/>
    </row>
    <row r="17" spans="2:12" x14ac:dyDescent="0.15">
      <c r="B17" s="37"/>
      <c r="L17" s="38"/>
    </row>
    <row r="18" spans="2:12" x14ac:dyDescent="0.15">
      <c r="B18" s="37"/>
      <c r="L18" s="38"/>
    </row>
    <row r="19" spans="2:12" x14ac:dyDescent="0.15">
      <c r="B19" s="37"/>
      <c r="L19" s="38"/>
    </row>
    <row r="20" spans="2:12" x14ac:dyDescent="0.15">
      <c r="B20" s="37"/>
      <c r="L20" s="38"/>
    </row>
    <row r="21" spans="2:12" x14ac:dyDescent="0.15">
      <c r="B21" s="37"/>
      <c r="L21" s="38"/>
    </row>
    <row r="22" spans="2:12" x14ac:dyDescent="0.15">
      <c r="B22" s="37"/>
      <c r="L22" s="38"/>
    </row>
    <row r="23" spans="2:12" ht="12.75" thickBot="1" x14ac:dyDescent="0.2">
      <c r="B23" s="37"/>
      <c r="L23" s="38"/>
    </row>
    <row r="24" spans="2:12" ht="12.75" thickTop="1" x14ac:dyDescent="0.15">
      <c r="C24" s="39"/>
      <c r="D24" s="39"/>
      <c r="E24" s="39"/>
      <c r="F24" s="39"/>
      <c r="G24" s="39"/>
      <c r="H24" s="39"/>
      <c r="I24" s="39"/>
      <c r="J24" s="39"/>
      <c r="K24" s="39"/>
    </row>
    <row r="26" spans="2:12" ht="12.75" x14ac:dyDescent="0.2">
      <c r="C26" s="62"/>
      <c r="D26" s="62"/>
      <c r="E26" s="62"/>
      <c r="F26" s="62"/>
      <c r="G26" s="62"/>
      <c r="H26" s="62"/>
      <c r="I26" s="62"/>
      <c r="J26" s="62"/>
      <c r="K26" s="62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 fitToPage="1"/>
  </sheetPr>
  <dimension ref="B1:L26"/>
  <sheetViews>
    <sheetView showGridLines="0" showRowColHeaders="0" workbookViewId="0">
      <selection activeCell="H28" sqref="A1:XFD1048576"/>
    </sheetView>
  </sheetViews>
  <sheetFormatPr defaultRowHeight="12" x14ac:dyDescent="0.15"/>
  <cols>
    <col min="1" max="16384" width="9" style="36"/>
  </cols>
  <sheetData>
    <row r="1" spans="2:12" ht="12.75" thickBot="1" x14ac:dyDescent="0.2">
      <c r="B1" s="34"/>
      <c r="C1" s="35"/>
      <c r="D1" s="35"/>
      <c r="E1" s="35"/>
      <c r="F1" s="35"/>
      <c r="G1" s="35"/>
      <c r="H1" s="35"/>
      <c r="I1" s="35"/>
      <c r="J1" s="35"/>
      <c r="K1" s="35"/>
      <c r="L1" s="34"/>
    </row>
    <row r="2" spans="2:12" ht="12.75" thickTop="1" x14ac:dyDescent="0.15">
      <c r="B2" s="37"/>
      <c r="L2" s="38"/>
    </row>
    <row r="3" spans="2:12" x14ac:dyDescent="0.15">
      <c r="B3" s="37"/>
      <c r="L3" s="38"/>
    </row>
    <row r="4" spans="2:12" x14ac:dyDescent="0.15">
      <c r="B4" s="37"/>
      <c r="L4" s="38"/>
    </row>
    <row r="5" spans="2:12" x14ac:dyDescent="0.15">
      <c r="B5" s="37"/>
      <c r="L5" s="38"/>
    </row>
    <row r="6" spans="2:12" x14ac:dyDescent="0.15">
      <c r="B6" s="37"/>
      <c r="L6" s="38"/>
    </row>
    <row r="7" spans="2:12" x14ac:dyDescent="0.15">
      <c r="B7" s="37"/>
      <c r="L7" s="38"/>
    </row>
    <row r="8" spans="2:12" x14ac:dyDescent="0.15">
      <c r="B8" s="37"/>
      <c r="L8" s="38"/>
    </row>
    <row r="9" spans="2:12" x14ac:dyDescent="0.15">
      <c r="B9" s="37"/>
      <c r="L9" s="38"/>
    </row>
    <row r="10" spans="2:12" x14ac:dyDescent="0.15">
      <c r="B10" s="37"/>
      <c r="L10" s="38"/>
    </row>
    <row r="11" spans="2:12" x14ac:dyDescent="0.15">
      <c r="B11" s="37"/>
      <c r="L11" s="38"/>
    </row>
    <row r="12" spans="2:12" x14ac:dyDescent="0.15">
      <c r="B12" s="37"/>
      <c r="L12" s="38"/>
    </row>
    <row r="13" spans="2:12" x14ac:dyDescent="0.15">
      <c r="B13" s="37"/>
      <c r="L13" s="38"/>
    </row>
    <row r="14" spans="2:12" x14ac:dyDescent="0.15">
      <c r="B14" s="37"/>
      <c r="L14" s="38"/>
    </row>
    <row r="15" spans="2:12" x14ac:dyDescent="0.15">
      <c r="B15" s="37"/>
      <c r="L15" s="38"/>
    </row>
    <row r="16" spans="2:12" x14ac:dyDescent="0.15">
      <c r="B16" s="37"/>
      <c r="L16" s="38"/>
    </row>
    <row r="17" spans="2:12" x14ac:dyDescent="0.15">
      <c r="B17" s="37"/>
      <c r="L17" s="38"/>
    </row>
    <row r="18" spans="2:12" x14ac:dyDescent="0.15">
      <c r="B18" s="37"/>
      <c r="L18" s="38"/>
    </row>
    <row r="19" spans="2:12" x14ac:dyDescent="0.15">
      <c r="B19" s="37"/>
      <c r="L19" s="38"/>
    </row>
    <row r="20" spans="2:12" x14ac:dyDescent="0.15">
      <c r="B20" s="37"/>
      <c r="L20" s="38"/>
    </row>
    <row r="21" spans="2:12" x14ac:dyDescent="0.15">
      <c r="B21" s="37"/>
      <c r="L21" s="38"/>
    </row>
    <row r="22" spans="2:12" x14ac:dyDescent="0.15">
      <c r="B22" s="37"/>
      <c r="L22" s="38"/>
    </row>
    <row r="23" spans="2:12" ht="12.75" thickBot="1" x14ac:dyDescent="0.2">
      <c r="B23" s="37"/>
      <c r="L23" s="38"/>
    </row>
    <row r="24" spans="2:12" ht="12.75" thickTop="1" x14ac:dyDescent="0.15">
      <c r="C24" s="39"/>
      <c r="D24" s="39"/>
      <c r="E24" s="39"/>
      <c r="F24" s="39"/>
      <c r="G24" s="39"/>
      <c r="H24" s="39"/>
      <c r="I24" s="39"/>
      <c r="J24" s="39"/>
      <c r="K24" s="39"/>
    </row>
    <row r="26" spans="2:12" ht="12.75" x14ac:dyDescent="0.2">
      <c r="C26" s="62"/>
      <c r="D26" s="62"/>
      <c r="E26" s="62"/>
      <c r="F26" s="62"/>
      <c r="G26" s="62"/>
      <c r="H26" s="62"/>
      <c r="I26" s="62"/>
      <c r="J26" s="62"/>
      <c r="K26" s="62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ageMargins left="0.7" right="0.7" top="0.75" bottom="0.75" header="0.3" footer="0.3"/>
  <pageSetup orientation="portrait"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1B658D7-00CE-4CFB-BD3C-AEFCBC6B0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baseType="lpstr" size="12">
      <vt:lpstr>Budget</vt:lpstr>
      <vt:lpstr>Summary</vt:lpstr>
      <vt:lpstr>Adm. Expenses</vt:lpstr>
      <vt:lpstr>Service Expenses</vt:lpstr>
      <vt:lpstr>Income Details</vt:lpstr>
      <vt:lpstr>Selling Expense</vt:lpstr>
      <vt:lpstr>'Adm. Expenses'!Print_Area</vt:lpstr>
      <vt:lpstr>Budget!Print_Area</vt:lpstr>
      <vt:lpstr>'Income Details'!Print_Area</vt:lpstr>
      <vt:lpstr>'Selling Expense'!Print_Area</vt:lpstr>
      <vt:lpstr>'Service Expenses'!Print_Area</vt:lpstr>
      <vt:lpstr>Summary!Print_Area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