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codeName="ThisWorkbook"/>
  <mc:AlternateContent xmlns:mc="http://schemas.openxmlformats.org/markup-compatibility/2006">
    <mc:Choice Requires="x15">
      <x15ac:absPath xmlns:x15ac="http://schemas.microsoft.com/office/spreadsheetml/2010/11/ac" url="C:\Website Projects\OfficeTemplates.org\"/>
    </mc:Choice>
  </mc:AlternateContent>
  <xr:revisionPtr revIDLastSave="0" documentId="8_{291A0CAB-541D-4D2E-B376-B90E5D8A2B68}" xr6:coauthVersionLast="28" xr6:coauthVersionMax="28" xr10:uidLastSave="{00000000-0000-0000-0000-000000000000}"/>
  <bookViews>
    <workbookView xWindow="0" yWindow="0" windowWidth="21600" windowHeight="9210" xr2:uid="{00000000-000D-0000-FFFF-FFFF00000000}"/>
  </bookViews>
  <sheets>
    <sheet name="BUDGET SUMMARY" sheetId="2" r:id="rId1"/>
    <sheet name="PROFIT &amp; LOSS CHART" sheetId="3" r:id="rId2"/>
    <sheet name="BALANCE CHART" sheetId="4" r:id="rId3"/>
  </sheets>
  <definedNames>
    <definedName name="_xlnm.Print_Titles" localSheetId="0">'BUDGET SUMMARY'!$3:$3</definedName>
  </definedNames>
  <calcPr calcId="171027"/>
</workbook>
</file>

<file path=xl/calcChain.xml><?xml version="1.0" encoding="utf-8"?>
<calcChain xmlns="http://schemas.openxmlformats.org/spreadsheetml/2006/main">
  <c r="C42" i="2" l="1"/>
  <c r="H38" i="2"/>
  <c r="H37" i="2"/>
  <c r="H36" i="2"/>
  <c r="H35" i="2"/>
  <c r="E38" i="2"/>
  <c r="E37" i="2"/>
  <c r="E36" i="2"/>
  <c r="E35" i="2"/>
  <c r="H32" i="2"/>
  <c r="H31" i="2"/>
  <c r="H30" i="2"/>
  <c r="H29" i="2"/>
  <c r="E32" i="2"/>
  <c r="E31" i="2"/>
  <c r="E30" i="2"/>
  <c r="E29" i="2"/>
  <c r="C27" i="2"/>
  <c r="D27" i="2"/>
  <c r="G27" i="2"/>
  <c r="F27" i="2"/>
  <c r="H26" i="2"/>
  <c r="H25" i="2"/>
  <c r="H24" i="2"/>
  <c r="H23" i="2"/>
  <c r="H22" i="2"/>
  <c r="E26" i="2"/>
  <c r="E25" i="2"/>
  <c r="E24" i="2"/>
  <c r="E23" i="2"/>
  <c r="E22" i="2"/>
  <c r="G19" i="2"/>
  <c r="D19" i="2"/>
  <c r="H18" i="2"/>
  <c r="H17" i="2"/>
  <c r="E18" i="2"/>
  <c r="E17" i="2"/>
  <c r="H15" i="2"/>
  <c r="H14" i="2"/>
  <c r="H13" i="2"/>
  <c r="H11" i="2"/>
  <c r="H9" i="2"/>
  <c r="H8" i="2"/>
  <c r="E11" i="2"/>
  <c r="D10" i="2"/>
  <c r="E9" i="2"/>
  <c r="E8" i="2"/>
  <c r="E27" i="2" l="1"/>
  <c r="H27" i="2"/>
  <c r="F19" i="2"/>
  <c r="H19" i="2" s="1"/>
  <c r="C19" i="2"/>
  <c r="E19" i="2" s="1"/>
  <c r="E15" i="2"/>
  <c r="E14" i="2"/>
  <c r="E13" i="2"/>
  <c r="G10" i="2"/>
  <c r="F10" i="2"/>
  <c r="C10" i="2"/>
  <c r="E10" i="2" s="1"/>
  <c r="H10" i="2" l="1"/>
</calcChain>
</file>

<file path=xl/sharedStrings.xml><?xml version="1.0" encoding="utf-8"?>
<sst xmlns="http://schemas.openxmlformats.org/spreadsheetml/2006/main" count="76" uniqueCount="59">
  <si>
    <t>Gray cells are calculated for you and generally should not be altered.</t>
  </si>
  <si>
    <t>Profit and Loss Summary</t>
  </si>
  <si>
    <t>May Actuals</t>
  </si>
  <si>
    <t>May Targets</t>
  </si>
  <si>
    <t>Monthly Variance</t>
  </si>
  <si>
    <t>YTD Actuals</t>
  </si>
  <si>
    <t>YTD Targets</t>
  </si>
  <si>
    <t>YTD Variance</t>
  </si>
  <si>
    <t>Notes</t>
  </si>
  <si>
    <t>Revenue</t>
  </si>
  <si>
    <t>We exceeded our May revenue target by 9%, due to stronger execution in the West region.</t>
  </si>
  <si>
    <t>Gross margin</t>
  </si>
  <si>
    <t>Gross margin percentage</t>
  </si>
  <si>
    <t>Sales from new products</t>
  </si>
  <si>
    <t>Regional Sales Breakdown:</t>
  </si>
  <si>
    <t>Northeast region</t>
  </si>
  <si>
    <t>Central region</t>
  </si>
  <si>
    <t>West region</t>
  </si>
  <si>
    <t>Expenses &amp; Margin:</t>
  </si>
  <si>
    <t>SG&amp;A expenses</t>
  </si>
  <si>
    <t>Pretax operating profit (loss)</t>
  </si>
  <si>
    <t>Operating margin</t>
  </si>
  <si>
    <t>Balance Sheet Summary</t>
  </si>
  <si>
    <t>Period end cash flow</t>
  </si>
  <si>
    <t>Cash flow differential was due to cash settlement of legal dispute with Litware, Inc. on May 8.</t>
  </si>
  <si>
    <t>Accounts receivable</t>
  </si>
  <si>
    <t>Inventory</t>
  </si>
  <si>
    <t>Total liquid assets</t>
  </si>
  <si>
    <t>Assets required by debt covenants</t>
  </si>
  <si>
    <t>Debt covenant buffer</t>
  </si>
  <si>
    <t>Other Balance Sheet Items:</t>
  </si>
  <si>
    <t>Property, plant, and equipment</t>
  </si>
  <si>
    <t>Differential due to purchase of new bursting machine in Plant B.</t>
  </si>
  <si>
    <t>Accounts payable</t>
  </si>
  <si>
    <t>Long-term liabilities</t>
  </si>
  <si>
    <t>Shareholder equity</t>
  </si>
  <si>
    <t>Operating Metrics Summary</t>
  </si>
  <si>
    <t>Quality issues were from incorrect paint applied on prod. line 3; manager implemented new detective controls.</t>
  </si>
  <si>
    <t>Production capacity—units per month</t>
  </si>
  <si>
    <t>Days of sales outstanding</t>
  </si>
  <si>
    <t>Number of new orders</t>
  </si>
  <si>
    <t>Competitive Summary</t>
  </si>
  <si>
    <t>Contoso, Ltd.</t>
  </si>
  <si>
    <t>Competitor 1</t>
  </si>
  <si>
    <t>Competitor 2</t>
  </si>
  <si>
    <t>Competitor 3</t>
  </si>
  <si>
    <t>Competitor 4</t>
  </si>
  <si>
    <t>Other</t>
  </si>
  <si>
    <t>Market share</t>
  </si>
  <si>
    <t>Market share increased due to strength of new product sales.</t>
  </si>
  <si>
    <t>Revenue (YTD)</t>
  </si>
  <si>
    <t>New product introductions (YTD)</t>
  </si>
  <si>
    <t>Number of field salespeople (estimated)</t>
  </si>
  <si>
    <t>N/A</t>
  </si>
  <si>
    <t>PROFIT AND LOSS SUMMARY CHART</t>
  </si>
  <si>
    <t>BALANCE SHEET SUMMARY CHART</t>
  </si>
  <si>
    <t>BUDGET SUMMARY REPORT</t>
  </si>
  <si>
    <t>Company Name</t>
  </si>
  <si>
    <t>Number of defects per 1,000 widgets 
produced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</si>
</sst>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8" formatCode="&quot;$&quot;#,##0.00_);[Red]\(&quot;$&quot;#,##0.00\)"/>
    <numFmt numFmtId="164" formatCode="0.0%"/>
    <numFmt numFmtId="165" formatCode="&quot;$&quot;#,##0.00"/>
    <numFmt numFmtId="166" formatCode="#,##0.0_);[Red]\(#,##0.0\)"/>
  </numFmts>
  <fonts count="19" x14ac:knownFonts="1">
    <font>
      <sz val="10"/>
      <color theme="1" tint="0.2499465926084170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6"/>
      <color theme="1" tint="0.34998626667073579"/>
      <name val="Bookman Old Style Bold"/>
      <family val="2"/>
      <scheme val="major"/>
    </font>
    <font>
      <sz val="24"/>
      <color theme="1" tint="0.24994659260841701"/>
      <name val="Bookman Old Style Bold"/>
      <family val="2"/>
      <scheme val="major"/>
    </font>
    <font>
      <b/>
      <sz val="12"/>
      <color theme="1" tint="0.34998626667073579"/>
      <name val="Bookman Old Style Bold"/>
      <family val="2"/>
      <scheme val="major"/>
    </font>
    <font>
      <b/>
      <sz val="10"/>
      <color theme="1" tint="0.24994659260841701"/>
      <name val="Bookman Old Style Bold"/>
      <family val="2"/>
      <scheme val="major"/>
    </font>
    <font>
      <b/>
      <sz val="16"/>
      <color theme="1"/>
      <name val="Arial"/>
      <family val="2"/>
      <scheme val="minor"/>
    </font>
    <font>
      <sz val="24"/>
      <color theme="1" tint="0.14999847407452621"/>
      <name val="Bookman Old Style Bold"/>
      <family val="2"/>
      <scheme val="major"/>
    </font>
    <font>
      <sz val="10"/>
      <color theme="1" tint="0.14999847407452621"/>
      <name val="Arial"/>
      <family val="2"/>
      <scheme val="minor"/>
    </font>
    <font>
      <b/>
      <sz val="16"/>
      <color theme="1" tint="0.1499984740745262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1" tint="0.24994659260841701"/>
      <name val="Bookman Old Style Bold"/>
      <family val="2"/>
      <scheme val="major"/>
    </font>
    <font>
      <b/>
      <sz val="12"/>
      <color theme="0"/>
      <name val="Arial"/>
      <family val="2"/>
      <scheme val="minor"/>
    </font>
    <font>
      <b/>
      <sz val="12"/>
      <color theme="1" tint="0.24994659260841701"/>
      <name val="Bookman Old Style Bold"/>
      <scheme val="major"/>
    </font>
    <font>
      <b/>
      <sz val="12"/>
      <color theme="0"/>
      <name val="Bookman Old Style Bold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5">
    <xf numFmtId="0" fontId="0" fillId="0" borderId="0">
      <alignment vertical="center"/>
    </xf>
    <xf numFmtId="0" fontId="6" fillId="0" borderId="0" applyNumberFormat="0" applyFill="0" applyProtection="0"/>
    <xf numFmtId="0" fontId="7" fillId="0" borderId="0" applyNumberFormat="0" applyFill="0" applyProtection="0">
      <alignment vertical="center"/>
    </xf>
    <xf numFmtId="0" fontId="8" fillId="0" borderId="0" applyNumberFormat="0" applyFill="0" applyProtection="0"/>
    <xf numFmtId="0" fontId="9" fillId="0" borderId="0" applyNumberFormat="0" applyFill="0" applyBorder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/>
    <xf numFmtId="0" fontId="2" fillId="0" borderId="0" xfId="0" applyFont="1">
      <alignment vertical="center"/>
    </xf>
    <xf numFmtId="10" fontId="0" fillId="0" borderId="2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 wrapText="1"/>
    </xf>
    <xf numFmtId="6" fontId="4" fillId="0" borderId="0" xfId="0" applyNumberFormat="1" applyFont="1" applyBorder="1" applyAlignment="1">
      <alignment horizontal="center" vertical="center"/>
    </xf>
    <xf numFmtId="6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5" fontId="8" fillId="0" borderId="0" xfId="3" applyNumberFormat="1" applyAlignment="1">
      <alignment horizontal="left"/>
    </xf>
    <xf numFmtId="14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NumberFormat="1" applyFont="1" applyFill="1" applyAlignment="1">
      <alignment vertical="center"/>
    </xf>
    <xf numFmtId="0" fontId="10" fillId="3" borderId="0" xfId="1" applyNumberFormat="1" applyFont="1" applyFill="1" applyAlignment="1">
      <alignment horizontal="right" vertical="center"/>
    </xf>
    <xf numFmtId="0" fontId="11" fillId="0" borderId="0" xfId="2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1" applyNumberFormat="1" applyFont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3" fillId="3" borderId="0" xfId="1" applyNumberFormat="1" applyFont="1" applyFill="1" applyAlignment="1">
      <alignment horizontal="left" vertical="center" indent="1"/>
    </xf>
    <xf numFmtId="0" fontId="11" fillId="0" borderId="0" xfId="2" applyNumberFormat="1" applyFont="1" applyAlignment="1">
      <alignment horizontal="left" vertical="center" inden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38" fontId="0" fillId="0" borderId="11" xfId="0" applyNumberFormat="1" applyBorder="1" applyAlignment="1">
      <alignment horizontal="right" vertical="center"/>
    </xf>
    <xf numFmtId="0" fontId="15" fillId="0" borderId="8" xfId="4" applyNumberFormat="1" applyFont="1" applyBorder="1" applyAlignment="1">
      <alignment horizontal="left" vertical="center" indent="1"/>
    </xf>
    <xf numFmtId="0" fontId="2" fillId="0" borderId="5" xfId="0" applyNumberFormat="1" applyFont="1" applyBorder="1" applyAlignment="1">
      <alignment horizontal="left" vertical="center" indent="1"/>
    </xf>
    <xf numFmtId="0" fontId="2" fillId="0" borderId="10" xfId="0" applyNumberFormat="1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 indent="1"/>
    </xf>
    <xf numFmtId="165" fontId="0" fillId="0" borderId="0" xfId="0" applyNumberFormat="1" applyFont="1" applyFill="1" applyBorder="1" applyAlignment="1">
      <alignment horizontal="right" vertical="center"/>
    </xf>
    <xf numFmtId="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 wrapText="1"/>
    </xf>
    <xf numFmtId="164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 indent="1"/>
    </xf>
    <xf numFmtId="6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right" vertical="center"/>
    </xf>
    <xf numFmtId="9" fontId="0" fillId="0" borderId="0" xfId="0" applyNumberFormat="1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left" vertical="center" indent="1"/>
    </xf>
    <xf numFmtId="0" fontId="16" fillId="4" borderId="0" xfId="0" applyNumberFormat="1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left" vertical="center" wrapText="1"/>
    </xf>
    <xf numFmtId="0" fontId="17" fillId="0" borderId="0" xfId="4" applyNumberFormat="1" applyFont="1" applyFill="1" applyBorder="1" applyAlignment="1">
      <alignment horizontal="left" vertical="center" indent="2"/>
    </xf>
    <xf numFmtId="0" fontId="1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indent="1"/>
    </xf>
    <xf numFmtId="0" fontId="18" fillId="0" borderId="0" xfId="4" applyNumberFormat="1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4" xfId="0" applyNumberFormat="1" applyFont="1" applyBorder="1" applyAlignment="1">
      <alignment horizontal="left" vertical="center" wrapText="1" indent="1"/>
    </xf>
    <xf numFmtId="9" fontId="0" fillId="2" borderId="0" xfId="0" applyNumberFormat="1" applyFont="1" applyFill="1" applyBorder="1" applyAlignment="1">
      <alignment horizontal="right" vertical="center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29">
    <dxf>
      <alignment horizontal="left" vertical="center" textRotation="0" wrapText="1" indent="0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  <alignment horizontal="left" vertical="center" textRotation="0" wrapText="0" relativeIndent="1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outline="0">
        <bottom style="medium">
          <color theme="1" tint="0.499984740745262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6" formatCode="#,##0_);[Red]\(#,##0\)"/>
      <alignment horizontal="right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6" formatCode="#,##0_);[Red]\(#,##0\)"/>
      <alignment horizontal="right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6" formatCode="#,##0_);[Red]\(#,##0\)"/>
      <alignment horizontal="right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6" formatCode="#,##0_);[Red]\(#,##0\)"/>
      <alignment horizontal="right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6" formatCode="#,##0_);[Red]\(#,##0\)"/>
      <alignment horizontal="right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6" formatCode="#,##0_);[Red]\(#,##0\)"/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  <alignment horizontal="left" vertical="center" textRotation="0" wrapText="0" relativeIndent="1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alignment horizontal="right" vertical="center" textRotation="0" wrapText="0" indent="0" justifyLastLine="0" shrinkToFit="0" readingOrder="0"/>
    </dxf>
    <dxf>
      <border outline="0">
        <bottom style="medium">
          <color theme="1" tint="0.499984740745262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color theme="1" tint="0.24994659260841701"/>
        <name val="Bookman Old Style Bold"/>
        <scheme val="major"/>
      </font>
    </dxf>
    <dxf>
      <fill>
        <patternFill>
          <bgColor theme="0" tint="-0.14996795556505021"/>
        </patternFill>
      </fill>
    </dxf>
    <dxf>
      <border>
        <left/>
        <vertical style="medium">
          <color theme="4"/>
        </vertical>
      </border>
    </dxf>
    <dxf>
      <border>
        <top style="medium">
          <color theme="4"/>
        </top>
      </border>
    </dxf>
    <dxf>
      <font>
        <b/>
        <color theme="1"/>
      </font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top style="thin">
          <color theme="6"/>
        </top>
      </border>
    </dxf>
    <dxf>
      <font>
        <b/>
        <color theme="1"/>
      </font>
    </dxf>
    <dxf>
      <font>
        <b/>
        <color theme="0"/>
      </font>
      <fill>
        <patternFill patternType="solid">
          <fgColor theme="6"/>
          <bgColor theme="6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TableStyleLight11 2" pivot="0" count="6" xr9:uid="{00000000-0011-0000-FFFF-FFFF00000000}">
      <tableStyleElement type="wholeTable" dxfId="28"/>
      <tableStyleElement type="headerRow" dxfId="27"/>
      <tableStyleElement type="firstColumn" dxfId="26"/>
      <tableStyleElement type="firstRowStripe" dxfId="25"/>
      <tableStyleElement type="secondRowStripe" size="8"/>
      <tableStyleElement type="firstColumnStripe" size="8"/>
    </tableStyle>
    <tableStyle name="TableStyleLight9 2" pivot="0" count="5" xr9:uid="{00000000-0011-0000-FFFF-FFFF01000000}">
      <tableStyleElement type="wholeTable" dxfId="24"/>
      <tableStyleElement type="headerRow" dxfId="23"/>
      <tableStyleElement type="firstColumn" dxfId="22"/>
      <tableStyleElement type="firstRowStripe" size="7" dxfId="21"/>
      <tableStyleElement type="firstColumnStripe" size="8" dxfId="20"/>
    </tableStyle>
  </tableStyles>
  <colors>
    <mruColors>
      <color rgb="FF660066"/>
      <color rgb="FFCCFFFF"/>
      <color rgb="FF993366"/>
      <color rgb="FF9999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'BUDGET SUMMARY'!$C$7</c:f>
              <c:strCache>
                <c:ptCount val="1"/>
                <c:pt idx="0">
                  <c:v>May Actuals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('BUDGET SUMMARY'!$B$8,'BUDGET SUMMARY'!$B$9,'BUDGET SUMMARY'!$B$11,'BUDGET SUMMARY'!$B$17,'BUDGET SUMMARY'!$B$18)</c:f>
              <c:strCache>
                <c:ptCount val="5"/>
                <c:pt idx="0">
                  <c:v>Revenue</c:v>
                </c:pt>
                <c:pt idx="1">
                  <c:v>Gross margin</c:v>
                </c:pt>
                <c:pt idx="2">
                  <c:v>Sales from new products</c:v>
                </c:pt>
                <c:pt idx="3">
                  <c:v>SG&amp;A expenses</c:v>
                </c:pt>
                <c:pt idx="4">
                  <c:v>Pretax operating profit (loss)</c:v>
                </c:pt>
              </c:strCache>
            </c:strRef>
          </c:cat>
          <c:val>
            <c:numRef>
              <c:f>('BUDGET SUMMARY'!$C$8,'BUDGET SUMMARY'!$C$9,'BUDGET SUMMARY'!$C$11,'BUDGET SUMMARY'!$C$17,'BUDGET SUMMARY'!$C$18)</c:f>
              <c:numCache>
                <c:formatCode>"$"#,##0.00</c:formatCode>
                <c:ptCount val="5"/>
                <c:pt idx="0">
                  <c:v>1200000</c:v>
                </c:pt>
                <c:pt idx="1">
                  <c:v>150000</c:v>
                </c:pt>
                <c:pt idx="2">
                  <c:v>200000</c:v>
                </c:pt>
                <c:pt idx="3">
                  <c:v>100000</c:v>
                </c:pt>
                <c:pt idx="4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D-49DF-95D3-60C7B09A1627}"/>
            </c:ext>
          </c:extLst>
        </c:ser>
        <c:ser>
          <c:idx val="1"/>
          <c:order val="1"/>
          <c:tx>
            <c:strRef>
              <c:f>'BUDGET SUMMARY'!$D$7</c:f>
              <c:strCache>
                <c:ptCount val="1"/>
                <c:pt idx="0">
                  <c:v>May Targets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('BUDGET SUMMARY'!$B$8,'BUDGET SUMMARY'!$B$9,'BUDGET SUMMARY'!$B$11,'BUDGET SUMMARY'!$B$17,'BUDGET SUMMARY'!$B$18)</c:f>
              <c:strCache>
                <c:ptCount val="5"/>
                <c:pt idx="0">
                  <c:v>Revenue</c:v>
                </c:pt>
                <c:pt idx="1">
                  <c:v>Gross margin</c:v>
                </c:pt>
                <c:pt idx="2">
                  <c:v>Sales from new products</c:v>
                </c:pt>
                <c:pt idx="3">
                  <c:v>SG&amp;A expenses</c:v>
                </c:pt>
                <c:pt idx="4">
                  <c:v>Pretax operating profit (loss)</c:v>
                </c:pt>
              </c:strCache>
            </c:strRef>
          </c:cat>
          <c:val>
            <c:numRef>
              <c:f>('BUDGET SUMMARY'!$D$8,'BUDGET SUMMARY'!$D$9,'BUDGET SUMMARY'!$D$11,'BUDGET SUMMARY'!$D$17,'BUDGET SUMMARY'!$D$18)</c:f>
              <c:numCache>
                <c:formatCode>"$"#,##0.00</c:formatCode>
                <c:ptCount val="5"/>
                <c:pt idx="0">
                  <c:v>1100000</c:v>
                </c:pt>
                <c:pt idx="1">
                  <c:v>160000</c:v>
                </c:pt>
                <c:pt idx="2">
                  <c:v>150000</c:v>
                </c:pt>
                <c:pt idx="3">
                  <c:v>120000</c:v>
                </c:pt>
                <c:pt idx="4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D-49DF-95D3-60C7B09A1627}"/>
            </c:ext>
          </c:extLst>
        </c:ser>
        <c:ser>
          <c:idx val="2"/>
          <c:order val="2"/>
          <c:tx>
            <c:strRef>
              <c:f>'BUDGET SUMMARY'!$F$7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('BUDGET SUMMARY'!$B$8,'BUDGET SUMMARY'!$B$9,'BUDGET SUMMARY'!$B$11,'BUDGET SUMMARY'!$B$17,'BUDGET SUMMARY'!$B$18)</c:f>
              <c:strCache>
                <c:ptCount val="5"/>
                <c:pt idx="0">
                  <c:v>Revenue</c:v>
                </c:pt>
                <c:pt idx="1">
                  <c:v>Gross margin</c:v>
                </c:pt>
                <c:pt idx="2">
                  <c:v>Sales from new products</c:v>
                </c:pt>
                <c:pt idx="3">
                  <c:v>SG&amp;A expenses</c:v>
                </c:pt>
                <c:pt idx="4">
                  <c:v>Pretax operating profit (loss)</c:v>
                </c:pt>
              </c:strCache>
            </c:strRef>
          </c:cat>
          <c:val>
            <c:numRef>
              <c:f>('BUDGET SUMMARY'!$F$8,'BUDGET SUMMARY'!$F$9,'BUDGET SUMMARY'!$F$11,'BUDGET SUMMARY'!$F$17,'BUDGET SUMMARY'!$F$18)</c:f>
              <c:numCache>
                <c:formatCode>"$"#,##0.00_);[Red]\("$"#,##0.00\)</c:formatCode>
                <c:ptCount val="5"/>
                <c:pt idx="0">
                  <c:v>6200000</c:v>
                </c:pt>
                <c:pt idx="1">
                  <c:v>640000</c:v>
                </c:pt>
                <c:pt idx="2">
                  <c:v>900000</c:v>
                </c:pt>
                <c:pt idx="3">
                  <c:v>500000</c:v>
                </c:pt>
                <c:pt idx="4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4D-49DF-95D3-60C7B09A1627}"/>
            </c:ext>
          </c:extLst>
        </c:ser>
        <c:ser>
          <c:idx val="3"/>
          <c:order val="3"/>
          <c:tx>
            <c:strRef>
              <c:f>'BUDGET SUMMARY'!$G$7</c:f>
              <c:strCache>
                <c:ptCount val="1"/>
                <c:pt idx="0">
                  <c:v>YTD Targets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('BUDGET SUMMARY'!$B$8,'BUDGET SUMMARY'!$B$9,'BUDGET SUMMARY'!$B$11,'BUDGET SUMMARY'!$B$17,'BUDGET SUMMARY'!$B$18)</c:f>
              <c:strCache>
                <c:ptCount val="5"/>
                <c:pt idx="0">
                  <c:v>Revenue</c:v>
                </c:pt>
                <c:pt idx="1">
                  <c:v>Gross margin</c:v>
                </c:pt>
                <c:pt idx="2">
                  <c:v>Sales from new products</c:v>
                </c:pt>
                <c:pt idx="3">
                  <c:v>SG&amp;A expenses</c:v>
                </c:pt>
                <c:pt idx="4">
                  <c:v>Pretax operating profit (loss)</c:v>
                </c:pt>
              </c:strCache>
            </c:strRef>
          </c:cat>
          <c:val>
            <c:numRef>
              <c:f>('BUDGET SUMMARY'!$G$8,'BUDGET SUMMARY'!$G$9,'BUDGET SUMMARY'!$G$11,'BUDGET SUMMARY'!$G$17,'BUDGET SUMMARY'!$G$18)</c:f>
              <c:numCache>
                <c:formatCode>"$"#,##0.00_);[Red]\("$"#,##0.00\)</c:formatCode>
                <c:ptCount val="5"/>
                <c:pt idx="0">
                  <c:v>6000000</c:v>
                </c:pt>
                <c:pt idx="1">
                  <c:v>750000</c:v>
                </c:pt>
                <c:pt idx="2">
                  <c:v>750000</c:v>
                </c:pt>
                <c:pt idx="3">
                  <c:v>600000</c:v>
                </c:pt>
                <c:pt idx="4">
                  <c:v>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4D-49DF-95D3-60C7B09A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547256"/>
        <c:axId val="342553784"/>
      </c:barChart>
      <c:catAx>
        <c:axId val="342547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553784"/>
        <c:crosses val="autoZero"/>
        <c:auto val="1"/>
        <c:lblAlgn val="ctr"/>
        <c:lblOffset val="100"/>
        <c:noMultiLvlLbl val="0"/>
      </c:catAx>
      <c:valAx>
        <c:axId val="34255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54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'BUDGET SUMMARY'!$C$21</c:f>
              <c:strCache>
                <c:ptCount val="1"/>
                <c:pt idx="0">
                  <c:v>May Actuals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('BUDGET SUMMARY'!$B$22,'BUDGET SUMMARY'!$B$23,'BUDGET SUMMARY'!$B$24,'BUDGET SUMMARY'!$B$29,'BUDGET SUMMARY'!$B$30,'BUDGET SUMMARY'!$B$31)</c:f>
              <c:strCache>
                <c:ptCount val="6"/>
                <c:pt idx="0">
                  <c:v>Period end cash flow</c:v>
                </c:pt>
                <c:pt idx="1">
                  <c:v>Accounts receivable</c:v>
                </c:pt>
                <c:pt idx="2">
                  <c:v>Inventory</c:v>
                </c:pt>
                <c:pt idx="3">
                  <c:v>Property, plant, and equipment</c:v>
                </c:pt>
                <c:pt idx="4">
                  <c:v>Accounts payable</c:v>
                </c:pt>
                <c:pt idx="5">
                  <c:v>Long-term liabilities</c:v>
                </c:pt>
              </c:strCache>
            </c:strRef>
          </c:cat>
          <c:val>
            <c:numRef>
              <c:f>('BUDGET SUMMARY'!$C$22,'BUDGET SUMMARY'!$C$23,'BUDGET SUMMARY'!$C$24,'BUDGET SUMMARY'!$C$29,'BUDGET SUMMARY'!$C$30,'BUDGET SUMMARY'!$C$31)</c:f>
              <c:numCache>
                <c:formatCode>"$"#,##0.00</c:formatCode>
                <c:ptCount val="6"/>
                <c:pt idx="0">
                  <c:v>35000</c:v>
                </c:pt>
                <c:pt idx="1">
                  <c:v>20000</c:v>
                </c:pt>
                <c:pt idx="2">
                  <c:v>25000</c:v>
                </c:pt>
                <c:pt idx="3">
                  <c:v>80000</c:v>
                </c:pt>
                <c:pt idx="4">
                  <c:v>60000</c:v>
                </c:pt>
                <c:pt idx="5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D-469B-A597-36ACBED3B856}"/>
            </c:ext>
          </c:extLst>
        </c:ser>
        <c:ser>
          <c:idx val="1"/>
          <c:order val="1"/>
          <c:tx>
            <c:strRef>
              <c:f>'BUDGET SUMMARY'!$D$21</c:f>
              <c:strCache>
                <c:ptCount val="1"/>
                <c:pt idx="0">
                  <c:v>May Targets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('BUDGET SUMMARY'!$B$22,'BUDGET SUMMARY'!$B$23,'BUDGET SUMMARY'!$B$24,'BUDGET SUMMARY'!$B$29,'BUDGET SUMMARY'!$B$30,'BUDGET SUMMARY'!$B$31)</c:f>
              <c:strCache>
                <c:ptCount val="6"/>
                <c:pt idx="0">
                  <c:v>Period end cash flow</c:v>
                </c:pt>
                <c:pt idx="1">
                  <c:v>Accounts receivable</c:v>
                </c:pt>
                <c:pt idx="2">
                  <c:v>Inventory</c:v>
                </c:pt>
                <c:pt idx="3">
                  <c:v>Property, plant, and equipment</c:v>
                </c:pt>
                <c:pt idx="4">
                  <c:v>Accounts payable</c:v>
                </c:pt>
                <c:pt idx="5">
                  <c:v>Long-term liabilities</c:v>
                </c:pt>
              </c:strCache>
            </c:strRef>
          </c:cat>
          <c:val>
            <c:numRef>
              <c:f>('BUDGET SUMMARY'!$D$22,'BUDGET SUMMARY'!$D$23,'BUDGET SUMMARY'!$D$24,'BUDGET SUMMARY'!$D$29,'BUDGET SUMMARY'!$D$30,'BUDGET SUMMARY'!$D$31)</c:f>
              <c:numCache>
                <c:formatCode>"$"#,##0.00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30000</c:v>
                </c:pt>
                <c:pt idx="3">
                  <c:v>78000</c:v>
                </c:pt>
                <c:pt idx="4">
                  <c:v>60000</c:v>
                </c:pt>
                <c:pt idx="5">
                  <c:v>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5D-469B-A597-36ACBED3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250536"/>
        <c:axId val="342257064"/>
      </c:barChart>
      <c:catAx>
        <c:axId val="342250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257064"/>
        <c:crosses val="autoZero"/>
        <c:auto val="1"/>
        <c:lblAlgn val="ctr"/>
        <c:lblOffset val="100"/>
        <c:noMultiLvlLbl val="0"/>
      </c:catAx>
      <c:valAx>
        <c:axId val="34225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250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#'BUDGET SUMMARY'!A1" Type="http://schemas.openxmlformats.org/officeDocument/2006/relationships/hyperlink"/>
<Relationship Id="rId2" Target="#'PROFIT &amp; LOSS CHART'!A1" Type="http://schemas.openxmlformats.org/officeDocument/2006/relationships/hyperlink"/>
</Relationships>

</file>

<file path=xl/drawings/_rels/drawing2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#'BALANCE CHART'!A1" Type="http://schemas.openxmlformats.org/officeDocument/2006/relationships/hyperlink"/>
<Relationship Id="rId3" Target="#'BUDGET SUMMARY'!A1" Type="http://schemas.openxmlformats.org/officeDocument/2006/relationships/hyperlink"/>
</Relationships>

</file>

<file path=xl/drawings/_rels/drawing3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Relationship Id="rId2" Target="#'PROFIT &amp; LOSS CHART'!A1" Type="http://schemas.openxmlformats.org/officeDocument/2006/relationships/hyperlink"/>
<Relationship Id="rId3" Target="#'BALANCE CHART'!A1" Type="http://schemas.openxmlformats.org/officeDocument/2006/relationships/hyperlink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1638300</xdr:colOff>
      <xdr:row>4</xdr:row>
      <xdr:rowOff>38100</xdr:rowOff>
    </xdr:from>
    <xdr:to>
      <xdr:col>8</xdr:col>
      <xdr:colOff>2831928</xdr:colOff>
      <xdr:row>5</xdr:row>
      <xdr:rowOff>133351</xdr:rowOff>
    </xdr:to>
    <xdr:grpSp>
      <xdr:nvGrpSpPr>
        <xdr:cNvPr id="4" name="Group 3" descr="previous &amp; next buttons">
          <a:extLst>
            <a:ext uri="{FF2B5EF4-FFF2-40B4-BE49-F238E27FC236}">
              <a16:creationId xmlns:a16="http://schemas.microsoft.com/office/drawing/2014/main" id="{B5BB7FDD-3EFE-41B1-95C0-0839B1290F9B}"/>
            </a:ext>
          </a:extLst>
        </xdr:cNvPr>
        <xdr:cNvGrpSpPr/>
      </xdr:nvGrpSpPr>
      <xdr:grpSpPr>
        <a:xfrm>
          <a:off x="11639550" y="1276350"/>
          <a:ext cx="1193628" cy="254001"/>
          <a:chOff x="10934703" y="1266825"/>
          <a:chExt cx="971547" cy="180976"/>
        </a:xfrm>
        <a:solidFill>
          <a:schemeClr val="accent3"/>
        </a:solidFill>
      </xdr:grpSpPr>
      <xdr:sp macro="" textlink="">
        <xdr:nvSpPr>
          <xdr:cNvPr id="2" name="Rectangle 1" title="Navigation button">
            <a:hlinkClick xmlns:r="http://schemas.openxmlformats.org/officeDocument/2006/relationships" r:id="rId1" tooltip="BUDGET SUMMARY"/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0934703" y="1266827"/>
            <a:ext cx="447675" cy="18097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000" b="1"/>
              <a:t>&lt;&lt;</a:t>
            </a:r>
          </a:p>
        </xdr:txBody>
      </xdr:sp>
      <xdr:sp macro="" textlink="">
        <xdr:nvSpPr>
          <xdr:cNvPr id="3" name="Rectangle 2" title="Navigation button">
            <a:hlinkClick xmlns:r="http://schemas.openxmlformats.org/officeDocument/2006/relationships" r:id="rId2" tooltip="PROFIT &amp; LOSS SUMMARY CHART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1458575" y="1266825"/>
            <a:ext cx="447675" cy="18097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000" b="1"/>
              <a:t>&gt;&gt;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6</xdr:row>
      <xdr:rowOff>76200</xdr:rowOff>
    </xdr:from>
    <xdr:to>
      <xdr:col>9</xdr:col>
      <xdr:colOff>47625</xdr:colOff>
      <xdr:row>34</xdr:row>
      <xdr:rowOff>66675</xdr:rowOff>
    </xdr:to>
    <xdr:graphicFrame macro="">
      <xdr:nvGraphicFramePr>
        <xdr:cNvPr id="2" name="Profit and Loss Chart" descr="Showing actuals and targets for month and year." title="Profit and Loss Summary 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390525</xdr:colOff>
      <xdr:row>3</xdr:row>
      <xdr:rowOff>165196</xdr:rowOff>
    </xdr:from>
    <xdr:to>
      <xdr:col>9</xdr:col>
      <xdr:colOff>9527</xdr:colOff>
      <xdr:row>5</xdr:row>
      <xdr:rowOff>66674</xdr:rowOff>
    </xdr:to>
    <xdr:grpSp>
      <xdr:nvGrpSpPr>
        <xdr:cNvPr id="10" name="Group 9" descr="previous &amp; next buttons">
          <a:extLst>
            <a:ext uri="{FF2B5EF4-FFF2-40B4-BE49-F238E27FC236}">
              <a16:creationId xmlns:a16="http://schemas.microsoft.com/office/drawing/2014/main" id="{F23E72C7-5414-4638-9F72-B90FDF0C918E}"/>
            </a:ext>
          </a:extLst>
        </xdr:cNvPr>
        <xdr:cNvGrpSpPr/>
      </xdr:nvGrpSpPr>
      <xdr:grpSpPr>
        <a:xfrm>
          <a:off x="8543925" y="1241521"/>
          <a:ext cx="1266827" cy="263428"/>
          <a:chOff x="6967287" y="860521"/>
          <a:chExt cx="1386139" cy="263428"/>
        </a:xfrm>
        <a:solidFill>
          <a:schemeClr val="accent3"/>
        </a:solidFill>
      </xdr:grpSpPr>
      <xdr:sp macro="" textlink="">
        <xdr:nvSpPr>
          <xdr:cNvPr id="4" name="Rectangle 3" title="Navigation button">
            <a:hlinkClick xmlns:r="http://schemas.openxmlformats.org/officeDocument/2006/relationships" r:id="rId2" tooltip="BALANCE SUMMARY CHART"/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7701786" y="860521"/>
            <a:ext cx="651640" cy="263428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000" b="1"/>
              <a:t>&gt;&gt;</a:t>
            </a:r>
          </a:p>
        </xdr:txBody>
      </xdr:sp>
      <xdr:sp macro="" textlink="">
        <xdr:nvSpPr>
          <xdr:cNvPr id="6" name="Rectangle 5" title="Navigation button">
            <a:hlinkClick xmlns:r="http://schemas.openxmlformats.org/officeDocument/2006/relationships" r:id="rId3" tooltip="BUDGET SUMMARY"/>
            <a:extLst>
              <a:ext uri="{FF2B5EF4-FFF2-40B4-BE49-F238E27FC236}">
                <a16:creationId xmlns:a16="http://schemas.microsoft.com/office/drawing/2014/main" id="{A195AAF9-6C02-45D7-81B0-00E0D5894E13}"/>
              </a:ext>
            </a:extLst>
          </xdr:cNvPr>
          <xdr:cNvSpPr/>
        </xdr:nvSpPr>
        <xdr:spPr>
          <a:xfrm>
            <a:off x="6967287" y="866775"/>
            <a:ext cx="636171" cy="24764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000" b="1"/>
              <a:t>&lt;&lt;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3057525</xdr:colOff>
      <xdr:row>32</xdr:row>
      <xdr:rowOff>152400</xdr:rowOff>
    </xdr:to>
    <xdr:graphicFrame macro="">
      <xdr:nvGraphicFramePr>
        <xdr:cNvPr id="2" name="Balance Summary Chart" descr="Bar chart showing month actuals versus targets." title="Balance summary 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3</xdr:row>
      <xdr:rowOff>152401</xdr:rowOff>
    </xdr:from>
    <xdr:to>
      <xdr:col>8</xdr:col>
      <xdr:colOff>1676400</xdr:colOff>
      <xdr:row>4</xdr:row>
      <xdr:rowOff>257176</xdr:rowOff>
    </xdr:to>
    <xdr:grpSp>
      <xdr:nvGrpSpPr>
        <xdr:cNvPr id="13" name="Group 12" descr="previous &amp; next buttons">
          <a:extLst>
            <a:ext uri="{FF2B5EF4-FFF2-40B4-BE49-F238E27FC236}">
              <a16:creationId xmlns:a16="http://schemas.microsoft.com/office/drawing/2014/main" id="{FE8689EF-0711-4F0C-AD57-8AB65F5B18BA}"/>
            </a:ext>
          </a:extLst>
        </xdr:cNvPr>
        <xdr:cNvGrpSpPr/>
      </xdr:nvGrpSpPr>
      <xdr:grpSpPr>
        <a:xfrm>
          <a:off x="8534400" y="1228726"/>
          <a:ext cx="1295400" cy="266700"/>
          <a:chOff x="6938213" y="876300"/>
          <a:chExt cx="1396162" cy="257173"/>
        </a:xfrm>
      </xdr:grpSpPr>
      <xdr:sp macro="" textlink="">
        <xdr:nvSpPr>
          <xdr:cNvPr id="14" name="Rectangle 13" title="Navigation button">
            <a:hlinkClick xmlns:r="http://schemas.openxmlformats.org/officeDocument/2006/relationships" r:id="rId2" tooltip="PROFIT &amp; LOSS SUMMARY CHART"/>
            <a:extLst>
              <a:ext uri="{FF2B5EF4-FFF2-40B4-BE49-F238E27FC236}">
                <a16:creationId xmlns:a16="http://schemas.microsoft.com/office/drawing/2014/main" id="{933880E5-7853-462B-A489-C8ACD4EA67B8}"/>
              </a:ext>
            </a:extLst>
          </xdr:cNvPr>
          <xdr:cNvSpPr/>
        </xdr:nvSpPr>
        <xdr:spPr>
          <a:xfrm>
            <a:off x="6938213" y="876300"/>
            <a:ext cx="636169" cy="257173"/>
          </a:xfrm>
          <a:prstGeom prst="rect">
            <a:avLst/>
          </a:prstGeom>
          <a:solidFill>
            <a:schemeClr val="accent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000" b="1"/>
              <a:t>&lt;&lt;</a:t>
            </a:r>
          </a:p>
        </xdr:txBody>
      </xdr:sp>
      <xdr:sp macro="" textlink="">
        <xdr:nvSpPr>
          <xdr:cNvPr id="15" name="Rectangle 14" title="Navigation button">
            <a:hlinkClick xmlns:r="http://schemas.openxmlformats.org/officeDocument/2006/relationships" r:id="rId3" tooltip="BALANCE SUMMARY CHART"/>
            <a:extLst>
              <a:ext uri="{FF2B5EF4-FFF2-40B4-BE49-F238E27FC236}">
                <a16:creationId xmlns:a16="http://schemas.microsoft.com/office/drawing/2014/main" id="{D899E52C-10CA-4A17-9DF6-43E410987C17}"/>
              </a:ext>
            </a:extLst>
          </xdr:cNvPr>
          <xdr:cNvSpPr/>
        </xdr:nvSpPr>
        <xdr:spPr>
          <a:xfrm>
            <a:off x="7698206" y="876300"/>
            <a:ext cx="636169" cy="257173"/>
          </a:xfrm>
          <a:prstGeom prst="rect">
            <a:avLst/>
          </a:prstGeom>
          <a:solidFill>
            <a:schemeClr val="accent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000" b="1"/>
              <a:t>&gt;&gt;</a:t>
            </a:r>
          </a:p>
        </xdr:txBody>
      </xdr:sp>
    </xdr:grp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I19" totalsRowShown="0" headerRowDxfId="18">
  <autoFilter ref="B7:I1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fit and Loss Summary"/>
    <tableColumn id="2" xr3:uid="{00000000-0010-0000-0000-000002000000}" name="May Actuals"/>
    <tableColumn id="3" xr3:uid="{00000000-0010-0000-0000-000003000000}" name="May Targets"/>
    <tableColumn id="4" xr3:uid="{00000000-0010-0000-0000-000004000000}" name="Monthly Variance"/>
    <tableColumn id="5" xr3:uid="{00000000-0010-0000-0000-000005000000}" name="YTD Actuals"/>
    <tableColumn id="6" xr3:uid="{00000000-0010-0000-0000-000006000000}" name="YTD Targets"/>
    <tableColumn id="7" xr3:uid="{00000000-0010-0000-0000-000007000000}" name="YTD Variance"/>
    <tableColumn id="8" xr3:uid="{00000000-0010-0000-0000-000008000000}" name="Notes"/>
  </tableColumns>
  <tableStyleInfo name="TableStyleLight11 2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21:I32" totalsRowShown="0">
  <autoFilter ref="B21:I3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100-000001000000}" name="Balance Sheet Summary" dataDxfId="17"/>
    <tableColumn id="2" xr3:uid="{00000000-0010-0000-0100-000002000000}" name="May Actuals"/>
    <tableColumn id="3" xr3:uid="{00000000-0010-0000-0100-000003000000}" name="May Targets"/>
    <tableColumn id="4" xr3:uid="{00000000-0010-0000-0100-000004000000}" name="Monthly Variance"/>
    <tableColumn id="5" xr3:uid="{00000000-0010-0000-0100-000005000000}" name="YTD Actuals"/>
    <tableColumn id="6" xr3:uid="{00000000-0010-0000-0100-000006000000}" name="YTD Targets"/>
    <tableColumn id="7" xr3:uid="{00000000-0010-0000-0100-000007000000}" name="YTD Variance"/>
    <tableColumn id="8" xr3:uid="{00000000-0010-0000-0100-000008000000}" name="Notes"/>
  </tableColumns>
  <tableStyleInfo name="TableStyleLight9 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34:I38" totalsRowShown="0" headerRowDxfId="16" dataDxfId="14" headerRowBorderDxfId="15" tableBorderDxfId="13">
  <autoFilter ref="B34:I3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200-000001000000}" name="Operating Metrics Summary" dataDxfId="12"/>
    <tableColumn id="2" xr3:uid="{00000000-0010-0000-0200-000002000000}" name="May Actuals" dataDxfId="11"/>
    <tableColumn id="3" xr3:uid="{00000000-0010-0000-0200-000003000000}" name="May Targets" dataDxfId="10"/>
    <tableColumn id="4" xr3:uid="{00000000-0010-0000-0200-000004000000}" name="Monthly Variance" dataDxfId="9"/>
    <tableColumn id="5" xr3:uid="{00000000-0010-0000-0200-000005000000}" name="YTD Actuals" dataDxfId="8"/>
    <tableColumn id="6" xr3:uid="{00000000-0010-0000-0200-000006000000}" name="YTD Targets" dataDxfId="7"/>
    <tableColumn id="7" xr3:uid="{00000000-0010-0000-0200-000007000000}" name="YTD Variance" dataDxfId="6">
      <calculatedColumnFormula>F35-G35</calculatedColumnFormula>
    </tableColumn>
    <tableColumn id="8" xr3:uid="{00000000-0010-0000-0200-000008000000}" name="Notes" dataDxfId="5"/>
  </tableColumns>
  <tableStyleInfo name="TableStyleLight11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B40:I44" totalsRowShown="0" headerRowDxfId="4" headerRowBorderDxfId="3" tableBorderDxfId="2">
  <autoFilter ref="B40:I44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300-000001000000}" name="Competitive Summary" dataDxfId="1"/>
    <tableColumn id="2" xr3:uid="{00000000-0010-0000-0300-000002000000}" name="Contoso, Ltd."/>
    <tableColumn id="3" xr3:uid="{00000000-0010-0000-0300-000003000000}" name="Competitor 1"/>
    <tableColumn id="4" xr3:uid="{00000000-0010-0000-0300-000004000000}" name="Competitor 2"/>
    <tableColumn id="5" xr3:uid="{00000000-0010-0000-0300-000005000000}" name="Competitor 3"/>
    <tableColumn id="6" xr3:uid="{00000000-0010-0000-0300-000006000000}" name="Competitor 4"/>
    <tableColumn id="7" xr3:uid="{00000000-0010-0000-0300-000007000000}" name="Other"/>
    <tableColumn id="8" xr3:uid="{00000000-0010-0000-0300-000008000000}" name="Notes" dataDxfId="0"/>
  </tableColumns>
  <tableStyleInfo name="TableStyleLight9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28">
      <a:dk1>
        <a:sysClr val="windowText" lastClr="000000"/>
      </a:dk1>
      <a:lt1>
        <a:sysClr val="window" lastClr="FFFFFF"/>
      </a:lt1>
      <a:dk2>
        <a:srgbClr val="304157"/>
      </a:dk2>
      <a:lt2>
        <a:srgbClr val="E7E6E6"/>
      </a:lt2>
      <a:accent1>
        <a:srgbClr val="176795"/>
      </a:accent1>
      <a:accent2>
        <a:srgbClr val="F78F2F"/>
      </a:accent2>
      <a:accent3>
        <a:srgbClr val="DD0D48"/>
      </a:accent3>
      <a:accent4>
        <a:srgbClr val="FFC000"/>
      </a:accent4>
      <a:accent5>
        <a:srgbClr val="176795"/>
      </a:accent5>
      <a:accent6>
        <a:srgbClr val="4D81BF"/>
      </a:accent6>
      <a:hlink>
        <a:srgbClr val="F78F2F"/>
      </a:hlink>
      <a:folHlink>
        <a:srgbClr val="F78F2F"/>
      </a:folHlink>
    </a:clrScheme>
    <a:fontScheme name="Custom 19">
      <a:majorFont>
        <a:latin typeface="Bookman Old Style Bold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Relationship Id="rId4" Target="../tables/table2.xml" Type="http://schemas.openxmlformats.org/officeDocument/2006/relationships/table"/>
<Relationship Id="rId5" Target="../tables/table3.xml" Type="http://schemas.openxmlformats.org/officeDocument/2006/relationships/table"/>
<Relationship Id="rId6" Target="../tables/table4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9.9978637043366805E-2"/>
    <pageSetUpPr autoPageBreaks="0"/>
  </sheetPr>
  <dimension ref="A1:I44"/>
  <sheetViews>
    <sheetView showGridLines="0" tabSelected="1" zoomScale="60" zoomScaleNormal="60" workbookViewId="0">
      <selection activeCell="X33" sqref="X33"/>
    </sheetView>
  </sheetViews>
  <sheetFormatPr defaultRowHeight="12.75" x14ac:dyDescent="0.2"/>
  <cols>
    <col min="1" max="1" width="5.28515625" style="10" customWidth="1"/>
    <col min="2" max="2" width="42.28515625" style="10" customWidth="1"/>
    <col min="3" max="4" width="16.7109375" style="10" customWidth="1"/>
    <col min="5" max="5" width="19" style="10" customWidth="1"/>
    <col min="6" max="8" width="16.7109375" style="10" customWidth="1"/>
    <col min="9" max="9" width="42.7109375" style="10" customWidth="1"/>
    <col min="10" max="10" width="5.28515625" style="10" customWidth="1"/>
    <col min="11" max="16384" width="9.140625" style="10"/>
  </cols>
  <sheetData>
    <row r="1" spans="1:9" s="9" customFormat="1" ht="11.25" customHeight="1" x14ac:dyDescent="0.2">
      <c r="A1" s="22"/>
      <c r="B1" s="23"/>
      <c r="C1" s="23"/>
      <c r="D1" s="23"/>
      <c r="E1" s="23"/>
      <c r="F1" s="23"/>
      <c r="G1" s="23"/>
      <c r="H1" s="23"/>
      <c r="I1" s="30"/>
    </row>
    <row r="2" spans="1:9" ht="45" customHeight="1" x14ac:dyDescent="0.2">
      <c r="B2" s="32" t="s">
        <v>56</v>
      </c>
      <c r="C2" s="27"/>
      <c r="D2" s="27"/>
      <c r="E2" s="28"/>
      <c r="F2" s="27"/>
      <c r="G2" s="27"/>
      <c r="H2" s="29"/>
      <c r="I2" s="27">
        <v>2018</v>
      </c>
    </row>
    <row r="3" spans="1:9" ht="28.5" customHeight="1" x14ac:dyDescent="0.2">
      <c r="B3" s="31" t="s">
        <v>57</v>
      </c>
      <c r="C3" s="24"/>
      <c r="D3" s="25"/>
      <c r="E3" s="25"/>
      <c r="F3" s="25"/>
      <c r="G3" s="25"/>
      <c r="H3" s="25"/>
      <c r="I3" s="26"/>
    </row>
    <row r="4" spans="1:9" x14ac:dyDescent="0.2">
      <c r="B4" s="11"/>
      <c r="C4" s="11"/>
      <c r="D4" s="11"/>
      <c r="E4" s="11"/>
      <c r="F4" s="11"/>
      <c r="G4" s="11"/>
      <c r="H4" s="11"/>
      <c r="I4" s="11"/>
    </row>
    <row r="5" spans="1:9" x14ac:dyDescent="0.2">
      <c r="B5" s="12" t="s">
        <v>0</v>
      </c>
      <c r="C5" s="13"/>
      <c r="D5" s="11"/>
      <c r="E5" s="11"/>
      <c r="F5" s="11"/>
      <c r="G5" s="11"/>
      <c r="H5" s="11"/>
      <c r="I5" s="11"/>
    </row>
    <row r="6" spans="1:9" ht="25.5" customHeight="1" x14ac:dyDescent="0.2">
      <c r="B6" s="14"/>
      <c r="C6" s="14"/>
      <c r="D6" s="15"/>
      <c r="E6" s="15"/>
      <c r="F6" s="15"/>
      <c r="G6" s="15"/>
      <c r="H6" s="15"/>
      <c r="I6" s="15"/>
    </row>
    <row r="7" spans="1:9" ht="33.75" customHeight="1" x14ac:dyDescent="0.2">
      <c r="B7" s="55" t="s">
        <v>1</v>
      </c>
      <c r="C7" s="42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2" t="s">
        <v>7</v>
      </c>
      <c r="I7" s="42" t="s">
        <v>8</v>
      </c>
    </row>
    <row r="8" spans="1:9" ht="30.75" customHeight="1" x14ac:dyDescent="0.2">
      <c r="B8" s="43" t="s">
        <v>9</v>
      </c>
      <c r="C8" s="44">
        <v>1200000</v>
      </c>
      <c r="D8" s="44">
        <v>1100000</v>
      </c>
      <c r="E8" s="45">
        <f>C8-D8</f>
        <v>100000</v>
      </c>
      <c r="F8" s="45">
        <v>6200000</v>
      </c>
      <c r="G8" s="45">
        <v>6000000</v>
      </c>
      <c r="H8" s="45">
        <f>F8-G8</f>
        <v>200000</v>
      </c>
      <c r="I8" s="46" t="s">
        <v>10</v>
      </c>
    </row>
    <row r="9" spans="1:9" ht="15.95" customHeight="1" x14ac:dyDescent="0.2">
      <c r="B9" s="43" t="s">
        <v>11</v>
      </c>
      <c r="C9" s="44">
        <v>150000</v>
      </c>
      <c r="D9" s="44">
        <v>160000</v>
      </c>
      <c r="E9" s="45">
        <f>C9-D9</f>
        <v>-10000</v>
      </c>
      <c r="F9" s="45">
        <v>640000</v>
      </c>
      <c r="G9" s="45">
        <v>750000</v>
      </c>
      <c r="H9" s="45">
        <f>F9-G9</f>
        <v>-110000</v>
      </c>
      <c r="I9" s="46"/>
    </row>
    <row r="10" spans="1:9" ht="15.95" customHeight="1" x14ac:dyDescent="0.2">
      <c r="B10" s="43" t="s">
        <v>12</v>
      </c>
      <c r="C10" s="47">
        <f>IF(C8=0,0,C9/C8)</f>
        <v>0.125</v>
      </c>
      <c r="D10" s="47">
        <f>IF(D8=0,0,D9/D8)</f>
        <v>0.14545454545454545</v>
      </c>
      <c r="E10" s="47">
        <f>C10-D10</f>
        <v>-2.0454545454545447E-2</v>
      </c>
      <c r="F10" s="47">
        <f>IF(F8=0,0,F9/F8)</f>
        <v>0.1032258064516129</v>
      </c>
      <c r="G10" s="47">
        <f>IF(G8=0,0,G9/G8)</f>
        <v>0.125</v>
      </c>
      <c r="H10" s="47">
        <f>+F10-G10</f>
        <v>-2.1774193548387097E-2</v>
      </c>
      <c r="I10" s="46"/>
    </row>
    <row r="11" spans="1:9" ht="15.95" customHeight="1" x14ac:dyDescent="0.2">
      <c r="B11" s="43" t="s">
        <v>13</v>
      </c>
      <c r="C11" s="44">
        <v>200000</v>
      </c>
      <c r="D11" s="44">
        <v>150000</v>
      </c>
      <c r="E11" s="45">
        <f>C11-D11</f>
        <v>50000</v>
      </c>
      <c r="F11" s="45">
        <v>900000</v>
      </c>
      <c r="G11" s="45">
        <v>750000</v>
      </c>
      <c r="H11" s="45">
        <f>F11-G11</f>
        <v>150000</v>
      </c>
      <c r="I11" s="46"/>
    </row>
    <row r="12" spans="1:9" ht="15.95" customHeight="1" x14ac:dyDescent="0.2">
      <c r="B12" s="48" t="s">
        <v>14</v>
      </c>
      <c r="C12" s="49"/>
      <c r="D12" s="49"/>
      <c r="E12" s="50"/>
      <c r="F12" s="49"/>
      <c r="G12" s="49"/>
      <c r="H12" s="49"/>
      <c r="I12" s="46"/>
    </row>
    <row r="13" spans="1:9" ht="15.95" customHeight="1" x14ac:dyDescent="0.2">
      <c r="B13" s="43" t="s">
        <v>15</v>
      </c>
      <c r="C13" s="44">
        <v>400000</v>
      </c>
      <c r="D13" s="44">
        <v>400000</v>
      </c>
      <c r="E13" s="45">
        <f>+C13-D13</f>
        <v>0</v>
      </c>
      <c r="F13" s="45">
        <v>2200000</v>
      </c>
      <c r="G13" s="45">
        <v>2000000</v>
      </c>
      <c r="H13" s="45">
        <f>F13-G13</f>
        <v>200000</v>
      </c>
      <c r="I13" s="46"/>
    </row>
    <row r="14" spans="1:9" ht="15.95" customHeight="1" x14ac:dyDescent="0.2">
      <c r="B14" s="43" t="s">
        <v>16</v>
      </c>
      <c r="C14" s="44">
        <v>400000</v>
      </c>
      <c r="D14" s="44">
        <v>400000</v>
      </c>
      <c r="E14" s="45">
        <f>+C14-D14</f>
        <v>0</v>
      </c>
      <c r="F14" s="45">
        <v>2400000</v>
      </c>
      <c r="G14" s="45">
        <v>2000000</v>
      </c>
      <c r="H14" s="45">
        <f>F14-G14</f>
        <v>400000</v>
      </c>
      <c r="I14" s="46"/>
    </row>
    <row r="15" spans="1:9" ht="15.95" customHeight="1" x14ac:dyDescent="0.2">
      <c r="B15" s="43" t="s">
        <v>17</v>
      </c>
      <c r="C15" s="44">
        <v>400000</v>
      </c>
      <c r="D15" s="44">
        <v>300000</v>
      </c>
      <c r="E15" s="45">
        <f>+C15-D15</f>
        <v>100000</v>
      </c>
      <c r="F15" s="45">
        <v>1600000</v>
      </c>
      <c r="G15" s="45">
        <v>2000000</v>
      </c>
      <c r="H15" s="45">
        <f>F15-G15</f>
        <v>-400000</v>
      </c>
      <c r="I15" s="46"/>
    </row>
    <row r="16" spans="1:9" ht="15.95" customHeight="1" x14ac:dyDescent="0.2">
      <c r="B16" s="52" t="s">
        <v>18</v>
      </c>
      <c r="C16" s="53"/>
      <c r="D16" s="53"/>
      <c r="E16" s="53"/>
      <c r="F16" s="53"/>
      <c r="G16" s="53"/>
      <c r="H16" s="53"/>
      <c r="I16" s="54"/>
    </row>
    <row r="17" spans="2:9" ht="15.95" customHeight="1" x14ac:dyDescent="0.2">
      <c r="B17" s="43" t="s">
        <v>19</v>
      </c>
      <c r="C17" s="44">
        <v>100000</v>
      </c>
      <c r="D17" s="44">
        <v>120000</v>
      </c>
      <c r="E17" s="45">
        <f>D17-C17</f>
        <v>20000</v>
      </c>
      <c r="F17" s="45">
        <v>500000</v>
      </c>
      <c r="G17" s="45">
        <v>600000</v>
      </c>
      <c r="H17" s="45">
        <f>G17-F17</f>
        <v>100000</v>
      </c>
      <c r="I17" s="46"/>
    </row>
    <row r="18" spans="2:9" ht="15.95" customHeight="1" x14ac:dyDescent="0.2">
      <c r="B18" s="43" t="s">
        <v>20</v>
      </c>
      <c r="C18" s="44">
        <v>50000</v>
      </c>
      <c r="D18" s="44">
        <v>40000</v>
      </c>
      <c r="E18" s="45">
        <f>C18-D18</f>
        <v>10000</v>
      </c>
      <c r="F18" s="45">
        <v>140000</v>
      </c>
      <c r="G18" s="45">
        <v>150000</v>
      </c>
      <c r="H18" s="45">
        <f>F18-G18</f>
        <v>-10000</v>
      </c>
      <c r="I18" s="46"/>
    </row>
    <row r="19" spans="2:9" ht="15.95" customHeight="1" x14ac:dyDescent="0.2">
      <c r="B19" s="43" t="s">
        <v>21</v>
      </c>
      <c r="C19" s="62">
        <f>IF(C8=0,0,C18/C8)</f>
        <v>4.1666666666666664E-2</v>
      </c>
      <c r="D19" s="51">
        <f>IF(D8=0,0,D18/D8)</f>
        <v>3.6363636363636362E-2</v>
      </c>
      <c r="E19" s="51">
        <f>C19-D19</f>
        <v>5.3030303030303025E-3</v>
      </c>
      <c r="F19" s="51">
        <f>IF(F8=0,0,F18/F8)</f>
        <v>2.2580645161290321E-2</v>
      </c>
      <c r="G19" s="51">
        <f>IF(G8=0,0,G18/G8)</f>
        <v>2.5000000000000001E-2</v>
      </c>
      <c r="H19" s="51">
        <f>F19-G19</f>
        <v>-2.4193548387096801E-3</v>
      </c>
      <c r="I19" s="46"/>
    </row>
    <row r="20" spans="2:9" x14ac:dyDescent="0.2">
      <c r="B20" s="15"/>
      <c r="C20" s="16"/>
      <c r="D20" s="16"/>
      <c r="E20" s="16"/>
      <c r="F20" s="16"/>
      <c r="G20" s="16"/>
      <c r="H20" s="16"/>
      <c r="I20" s="17"/>
    </row>
    <row r="21" spans="2:9" ht="33.75" customHeight="1" x14ac:dyDescent="0.2">
      <c r="B21" s="59" t="s">
        <v>22</v>
      </c>
      <c r="C21" s="42" t="s">
        <v>2</v>
      </c>
      <c r="D21" s="42" t="s">
        <v>3</v>
      </c>
      <c r="E21" s="42" t="s">
        <v>4</v>
      </c>
      <c r="F21" s="42" t="s">
        <v>5</v>
      </c>
      <c r="G21" s="42" t="s">
        <v>6</v>
      </c>
      <c r="H21" s="42" t="s">
        <v>7</v>
      </c>
      <c r="I21" s="42" t="s">
        <v>8</v>
      </c>
    </row>
    <row r="22" spans="2:9" ht="26.45" customHeight="1" x14ac:dyDescent="0.2">
      <c r="B22" s="43" t="s">
        <v>23</v>
      </c>
      <c r="C22" s="44">
        <v>35000</v>
      </c>
      <c r="D22" s="44">
        <v>50000</v>
      </c>
      <c r="E22" s="45">
        <f t="shared" ref="E22:E27" si="0">C22-D22</f>
        <v>-15000</v>
      </c>
      <c r="F22" s="45">
        <v>35000</v>
      </c>
      <c r="G22" s="45">
        <v>50000</v>
      </c>
      <c r="H22" s="45">
        <f t="shared" ref="H22:H27" si="1">F22-G22</f>
        <v>-15000</v>
      </c>
      <c r="I22" s="46" t="s">
        <v>24</v>
      </c>
    </row>
    <row r="23" spans="2:9" ht="15.95" customHeight="1" x14ac:dyDescent="0.2">
      <c r="B23" s="43" t="s">
        <v>25</v>
      </c>
      <c r="C23" s="44">
        <v>20000</v>
      </c>
      <c r="D23" s="44">
        <v>22000</v>
      </c>
      <c r="E23" s="45">
        <f t="shared" si="0"/>
        <v>-2000</v>
      </c>
      <c r="F23" s="45">
        <v>20000</v>
      </c>
      <c r="G23" s="45">
        <v>22000</v>
      </c>
      <c r="H23" s="45">
        <f t="shared" si="1"/>
        <v>-2000</v>
      </c>
      <c r="I23" s="46"/>
    </row>
    <row r="24" spans="2:9" ht="15.95" customHeight="1" x14ac:dyDescent="0.2">
      <c r="B24" s="43" t="s">
        <v>26</v>
      </c>
      <c r="C24" s="44">
        <v>25000</v>
      </c>
      <c r="D24" s="44">
        <v>30000</v>
      </c>
      <c r="E24" s="45">
        <f t="shared" si="0"/>
        <v>-5000</v>
      </c>
      <c r="F24" s="45">
        <v>25000</v>
      </c>
      <c r="G24" s="45">
        <v>30000</v>
      </c>
      <c r="H24" s="45">
        <f t="shared" si="1"/>
        <v>-5000</v>
      </c>
      <c r="I24" s="46"/>
    </row>
    <row r="25" spans="2:9" ht="15.95" customHeight="1" x14ac:dyDescent="0.2">
      <c r="B25" s="43" t="s">
        <v>27</v>
      </c>
      <c r="C25" s="44">
        <v>75000</v>
      </c>
      <c r="D25" s="44">
        <v>90000</v>
      </c>
      <c r="E25" s="45">
        <f t="shared" si="0"/>
        <v>-15000</v>
      </c>
      <c r="F25" s="45">
        <v>75000</v>
      </c>
      <c r="G25" s="45">
        <v>90000</v>
      </c>
      <c r="H25" s="45">
        <f t="shared" si="1"/>
        <v>-15000</v>
      </c>
      <c r="I25" s="46"/>
    </row>
    <row r="26" spans="2:9" ht="15.95" customHeight="1" x14ac:dyDescent="0.2">
      <c r="B26" s="43" t="s">
        <v>28</v>
      </c>
      <c r="C26" s="44">
        <v>25000</v>
      </c>
      <c r="D26" s="44">
        <v>25000</v>
      </c>
      <c r="E26" s="45">
        <f t="shared" si="0"/>
        <v>0</v>
      </c>
      <c r="F26" s="45">
        <v>25000</v>
      </c>
      <c r="G26" s="45">
        <v>25000</v>
      </c>
      <c r="H26" s="45">
        <f t="shared" si="1"/>
        <v>0</v>
      </c>
      <c r="I26" s="46"/>
    </row>
    <row r="27" spans="2:9" ht="15.95" customHeight="1" x14ac:dyDescent="0.2">
      <c r="B27" s="43" t="s">
        <v>29</v>
      </c>
      <c r="C27" s="44">
        <f>C25-C26</f>
        <v>50000</v>
      </c>
      <c r="D27" s="44">
        <f>D25-D26</f>
        <v>65000</v>
      </c>
      <c r="E27" s="45">
        <f t="shared" si="0"/>
        <v>-15000</v>
      </c>
      <c r="F27" s="45">
        <f>F25-F26</f>
        <v>50000</v>
      </c>
      <c r="G27" s="45">
        <f>G25-G26</f>
        <v>65000</v>
      </c>
      <c r="H27" s="45">
        <f t="shared" si="1"/>
        <v>-15000</v>
      </c>
      <c r="I27" s="46"/>
    </row>
    <row r="28" spans="2:9" ht="15.95" customHeight="1" x14ac:dyDescent="0.2">
      <c r="B28" s="58" t="s">
        <v>30</v>
      </c>
      <c r="C28" s="56"/>
      <c r="D28" s="56"/>
      <c r="E28" s="56"/>
      <c r="F28" s="56"/>
      <c r="G28" s="56"/>
      <c r="H28" s="56"/>
      <c r="I28" s="57"/>
    </row>
    <row r="29" spans="2:9" ht="26.45" customHeight="1" x14ac:dyDescent="0.2">
      <c r="B29" s="43" t="s">
        <v>31</v>
      </c>
      <c r="C29" s="44">
        <v>80000</v>
      </c>
      <c r="D29" s="44">
        <v>78000</v>
      </c>
      <c r="E29" s="45">
        <f>C29-D29</f>
        <v>2000</v>
      </c>
      <c r="F29" s="45">
        <v>80000</v>
      </c>
      <c r="G29" s="45">
        <v>78000</v>
      </c>
      <c r="H29" s="45">
        <f>F29-G29</f>
        <v>2000</v>
      </c>
      <c r="I29" s="46" t="s">
        <v>32</v>
      </c>
    </row>
    <row r="30" spans="2:9" ht="15.95" customHeight="1" x14ac:dyDescent="0.2">
      <c r="B30" s="43" t="s">
        <v>33</v>
      </c>
      <c r="C30" s="44">
        <v>60000</v>
      </c>
      <c r="D30" s="44">
        <v>60000</v>
      </c>
      <c r="E30" s="45">
        <f>D30-C30</f>
        <v>0</v>
      </c>
      <c r="F30" s="45">
        <v>60000</v>
      </c>
      <c r="G30" s="45">
        <v>60000</v>
      </c>
      <c r="H30" s="45">
        <f>F30-G30</f>
        <v>0</v>
      </c>
      <c r="I30" s="46"/>
    </row>
    <row r="31" spans="2:9" ht="15.95" customHeight="1" x14ac:dyDescent="0.2">
      <c r="B31" s="43" t="s">
        <v>34</v>
      </c>
      <c r="C31" s="44">
        <v>30000</v>
      </c>
      <c r="D31" s="44">
        <v>31000</v>
      </c>
      <c r="E31" s="45">
        <f>D31-C31</f>
        <v>1000</v>
      </c>
      <c r="F31" s="45">
        <v>30000</v>
      </c>
      <c r="G31" s="45">
        <v>31000</v>
      </c>
      <c r="H31" s="45">
        <f>G31-F31</f>
        <v>1000</v>
      </c>
      <c r="I31" s="46"/>
    </row>
    <row r="32" spans="2:9" ht="15.95" customHeight="1" x14ac:dyDescent="0.2">
      <c r="B32" s="43" t="s">
        <v>35</v>
      </c>
      <c r="C32" s="44">
        <v>300000</v>
      </c>
      <c r="D32" s="44">
        <v>297500</v>
      </c>
      <c r="E32" s="45">
        <f>C32-D32</f>
        <v>2500</v>
      </c>
      <c r="F32" s="45">
        <v>300000</v>
      </c>
      <c r="G32" s="45">
        <v>297500</v>
      </c>
      <c r="H32" s="45">
        <f>F32-G32</f>
        <v>2500</v>
      </c>
      <c r="I32" s="46"/>
    </row>
    <row r="33" spans="2:9" x14ac:dyDescent="0.2">
      <c r="B33" s="15"/>
      <c r="C33" s="18"/>
      <c r="D33" s="18"/>
      <c r="E33" s="19"/>
      <c r="F33" s="18"/>
      <c r="G33" s="18"/>
      <c r="H33" s="19"/>
      <c r="I33" s="17"/>
    </row>
    <row r="34" spans="2:9" ht="33.75" customHeight="1" thickBot="1" x14ac:dyDescent="0.25">
      <c r="B34" s="39" t="s">
        <v>36</v>
      </c>
      <c r="C34" s="35" t="s">
        <v>2</v>
      </c>
      <c r="D34" s="35" t="s">
        <v>3</v>
      </c>
      <c r="E34" s="35" t="s">
        <v>4</v>
      </c>
      <c r="F34" s="35" t="s">
        <v>5</v>
      </c>
      <c r="G34" s="35" t="s">
        <v>6</v>
      </c>
      <c r="H34" s="35" t="s">
        <v>7</v>
      </c>
      <c r="I34" s="37" t="s">
        <v>8</v>
      </c>
    </row>
    <row r="35" spans="2:9" ht="39.75" customHeight="1" x14ac:dyDescent="0.2">
      <c r="B35" s="61" t="s">
        <v>58</v>
      </c>
      <c r="C35" s="7">
        <v>2.2999999999999998</v>
      </c>
      <c r="D35" s="7">
        <v>1</v>
      </c>
      <c r="E35" s="7">
        <f>D35-C35</f>
        <v>-1.2999999999999998</v>
      </c>
      <c r="F35" s="7">
        <v>1.46</v>
      </c>
      <c r="G35" s="7">
        <v>1</v>
      </c>
      <c r="H35" s="7">
        <f>F35-G35</f>
        <v>0.45999999999999996</v>
      </c>
      <c r="I35" s="33" t="s">
        <v>37</v>
      </c>
    </row>
    <row r="36" spans="2:9" ht="15.95" customHeight="1" x14ac:dyDescent="0.2">
      <c r="B36" s="40" t="s">
        <v>38</v>
      </c>
      <c r="C36" s="6">
        <v>200000</v>
      </c>
      <c r="D36" s="6">
        <v>220000</v>
      </c>
      <c r="E36" s="6">
        <f>C36-D36</f>
        <v>-20000</v>
      </c>
      <c r="F36" s="6">
        <v>1100000</v>
      </c>
      <c r="G36" s="6">
        <v>1150000</v>
      </c>
      <c r="H36" s="6">
        <f>F36-G36</f>
        <v>-50000</v>
      </c>
      <c r="I36" s="34"/>
    </row>
    <row r="37" spans="2:9" ht="15.95" customHeight="1" x14ac:dyDescent="0.2">
      <c r="B37" s="40" t="s">
        <v>39</v>
      </c>
      <c r="C37" s="6">
        <v>35</v>
      </c>
      <c r="D37" s="6">
        <v>25</v>
      </c>
      <c r="E37" s="6">
        <f>D37-C37</f>
        <v>-10</v>
      </c>
      <c r="F37" s="6">
        <v>33</v>
      </c>
      <c r="G37" s="6">
        <v>25</v>
      </c>
      <c r="H37" s="6">
        <f>G37-F37</f>
        <v>-8</v>
      </c>
      <c r="I37" s="34"/>
    </row>
    <row r="38" spans="2:9" ht="15.95" customHeight="1" x14ac:dyDescent="0.2">
      <c r="B38" s="41" t="s">
        <v>40</v>
      </c>
      <c r="C38" s="38">
        <v>19</v>
      </c>
      <c r="D38" s="38">
        <v>15</v>
      </c>
      <c r="E38" s="38">
        <f>C38-D38</f>
        <v>4</v>
      </c>
      <c r="F38" s="38">
        <v>83</v>
      </c>
      <c r="G38" s="38">
        <v>75</v>
      </c>
      <c r="H38" s="38">
        <f>F38-G38</f>
        <v>8</v>
      </c>
      <c r="I38" s="36"/>
    </row>
    <row r="39" spans="2:9" s="20" customFormat="1" x14ac:dyDescent="0.2">
      <c r="B39" s="60"/>
      <c r="I39" s="8"/>
    </row>
    <row r="40" spans="2:9" ht="33.75" customHeight="1" thickBot="1" x14ac:dyDescent="0.25">
      <c r="B40" s="39" t="s">
        <v>41</v>
      </c>
      <c r="C40" s="35" t="s">
        <v>42</v>
      </c>
      <c r="D40" s="35" t="s">
        <v>43</v>
      </c>
      <c r="E40" s="35" t="s">
        <v>44</v>
      </c>
      <c r="F40" s="35" t="s">
        <v>45</v>
      </c>
      <c r="G40" s="35" t="s">
        <v>46</v>
      </c>
      <c r="H40" s="35" t="s">
        <v>47</v>
      </c>
      <c r="I40" s="37" t="s">
        <v>8</v>
      </c>
    </row>
    <row r="41" spans="2:9" ht="26.25" customHeight="1" x14ac:dyDescent="0.2">
      <c r="B41" s="40" t="s">
        <v>48</v>
      </c>
      <c r="C41" s="4">
        <v>0.2</v>
      </c>
      <c r="D41" s="4">
        <v>0.25</v>
      </c>
      <c r="E41" s="4">
        <v>0.15</v>
      </c>
      <c r="F41" s="4">
        <v>0.05</v>
      </c>
      <c r="G41" s="4">
        <v>0.15</v>
      </c>
      <c r="H41" s="4">
        <v>0.2</v>
      </c>
      <c r="I41" s="33" t="s">
        <v>49</v>
      </c>
    </row>
    <row r="42" spans="2:9" ht="15.95" customHeight="1" x14ac:dyDescent="0.2">
      <c r="B42" s="40" t="s">
        <v>50</v>
      </c>
      <c r="C42" s="5">
        <f>F8</f>
        <v>6200000</v>
      </c>
      <c r="D42" s="5">
        <v>7000000</v>
      </c>
      <c r="E42" s="5">
        <v>4000000</v>
      </c>
      <c r="F42" s="5">
        <v>1500000</v>
      </c>
      <c r="G42" s="5">
        <v>4000000</v>
      </c>
      <c r="H42" s="5">
        <v>6000000</v>
      </c>
      <c r="I42" s="34"/>
    </row>
    <row r="43" spans="2:9" ht="15.95" customHeight="1" x14ac:dyDescent="0.2">
      <c r="B43" s="40" t="s">
        <v>51</v>
      </c>
      <c r="C43" s="5">
        <v>900000</v>
      </c>
      <c r="D43" s="5">
        <v>500000</v>
      </c>
      <c r="E43" s="5">
        <v>0</v>
      </c>
      <c r="F43" s="5">
        <v>100000</v>
      </c>
      <c r="G43" s="5">
        <v>500000</v>
      </c>
      <c r="H43" s="5">
        <v>0</v>
      </c>
      <c r="I43" s="34"/>
    </row>
    <row r="44" spans="2:9" ht="15.95" customHeight="1" x14ac:dyDescent="0.2">
      <c r="B44" s="41" t="s">
        <v>52</v>
      </c>
      <c r="C44" s="38">
        <v>15</v>
      </c>
      <c r="D44" s="38">
        <v>20</v>
      </c>
      <c r="E44" s="38">
        <v>15</v>
      </c>
      <c r="F44" s="38">
        <v>10</v>
      </c>
      <c r="G44" s="38">
        <v>15</v>
      </c>
      <c r="H44" s="38" t="s">
        <v>53</v>
      </c>
      <c r="I44" s="36"/>
    </row>
  </sheetData>
  <conditionalFormatting sqref="C8:H19 C22:H32 C35:H38 C41:H44">
    <cfRule type="expression" dxfId="19" priority="9">
      <formula>_xlfn.ISFORMULA(C8)</formula>
    </cfRule>
  </conditionalFormatting>
  <pageMargins left="0.75" right="0.75" top="0.56000000000000005" bottom="0.51" header="0.53" footer="0.51"/>
  <pageSetup scale="60" orientation="landscape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/>
    <pageSetUpPr autoPageBreaks="0"/>
  </sheetPr>
  <dimension ref="A1:I39"/>
  <sheetViews>
    <sheetView showGridLines="0" workbookViewId="0"/>
  </sheetViews>
  <sheetFormatPr defaultRowHeight="12.75" x14ac:dyDescent="0.2"/>
  <cols>
    <col min="1" max="1" width="5.28515625" style="10" customWidth="1"/>
    <col min="2" max="8" width="16.7109375" style="1" customWidth="1"/>
    <col min="9" max="9" width="24.7109375" style="1" customWidth="1"/>
    <col min="10" max="16384" width="9.140625" style="1"/>
  </cols>
  <sheetData>
    <row r="1" spans="1:9" s="9" customFormat="1" ht="11.25" customHeight="1" x14ac:dyDescent="0.2">
      <c r="A1" s="22"/>
      <c r="B1" s="23"/>
      <c r="C1" s="23"/>
      <c r="D1" s="23"/>
      <c r="E1" s="23"/>
      <c r="F1" s="23"/>
      <c r="G1" s="23"/>
      <c r="H1" s="23"/>
      <c r="I1" s="30"/>
    </row>
    <row r="2" spans="1:9" s="10" customFormat="1" ht="45" customHeight="1" x14ac:dyDescent="0.2">
      <c r="B2" s="32" t="s">
        <v>54</v>
      </c>
      <c r="C2" s="27"/>
      <c r="D2" s="27"/>
      <c r="E2" s="28"/>
      <c r="F2" s="27"/>
      <c r="G2" s="27"/>
      <c r="H2" s="29"/>
      <c r="I2" s="27">
        <v>2018</v>
      </c>
    </row>
    <row r="3" spans="1:9" s="10" customFormat="1" ht="28.5" customHeight="1" x14ac:dyDescent="0.2">
      <c r="B3" s="31" t="s">
        <v>57</v>
      </c>
      <c r="C3" s="24"/>
      <c r="D3" s="25"/>
      <c r="E3" s="25"/>
      <c r="F3" s="25"/>
      <c r="G3" s="25"/>
      <c r="H3" s="25"/>
      <c r="I3" s="26"/>
    </row>
    <row r="4" spans="1:9" s="3" customFormat="1" ht="15.75" x14ac:dyDescent="0.25">
      <c r="A4" s="10"/>
      <c r="B4" s="21"/>
      <c r="C4" s="2"/>
      <c r="D4" s="2"/>
      <c r="E4" s="2"/>
      <c r="F4" s="2"/>
      <c r="G4" s="2"/>
      <c r="H4" s="2"/>
      <c r="I4" s="2"/>
    </row>
    <row r="39" spans="1:1" x14ac:dyDescent="0.2">
      <c r="A39" s="20"/>
    </row>
  </sheetData>
  <printOptions horizontalCentered="1"/>
  <pageMargins left="0.4" right="0.4" top="0.4" bottom="0.4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6"/>
    <pageSetUpPr autoPageBreaks="0" fitToPage="1"/>
  </sheetPr>
  <dimension ref="A1:I39"/>
  <sheetViews>
    <sheetView showGridLines="0" workbookViewId="0"/>
  </sheetViews>
  <sheetFormatPr defaultRowHeight="12.75" x14ac:dyDescent="0.2"/>
  <cols>
    <col min="1" max="1" width="5.28515625" style="10" customWidth="1"/>
    <col min="2" max="8" width="16.7109375" style="1" customWidth="1"/>
    <col min="9" max="9" width="25.7109375" style="1" customWidth="1"/>
    <col min="10" max="16384" width="9.140625" style="1"/>
  </cols>
  <sheetData>
    <row r="1" spans="1:9" s="9" customFormat="1" ht="11.25" customHeight="1" x14ac:dyDescent="0.2">
      <c r="A1" s="22"/>
      <c r="B1" s="23"/>
      <c r="C1" s="23"/>
      <c r="D1" s="23"/>
      <c r="E1" s="23"/>
      <c r="F1" s="23"/>
      <c r="G1" s="23"/>
      <c r="H1" s="23"/>
      <c r="I1" s="30"/>
    </row>
    <row r="2" spans="1:9" s="10" customFormat="1" ht="45" customHeight="1" x14ac:dyDescent="0.2">
      <c r="B2" s="32" t="s">
        <v>55</v>
      </c>
      <c r="C2" s="27"/>
      <c r="D2" s="27"/>
      <c r="E2" s="28"/>
      <c r="F2" s="27"/>
      <c r="G2" s="27"/>
      <c r="H2" s="29"/>
      <c r="I2" s="27">
        <v>2018</v>
      </c>
    </row>
    <row r="3" spans="1:9" s="10" customFormat="1" ht="28.5" customHeight="1" x14ac:dyDescent="0.2">
      <c r="B3" s="31" t="s">
        <v>57</v>
      </c>
      <c r="C3" s="24"/>
      <c r="D3" s="25"/>
      <c r="E3" s="25"/>
      <c r="F3" s="25"/>
      <c r="G3" s="25"/>
      <c r="H3" s="25"/>
      <c r="I3" s="26"/>
    </row>
    <row r="4" spans="1:9" s="10" customFormat="1" x14ac:dyDescent="0.2">
      <c r="B4" s="11"/>
      <c r="C4" s="11"/>
      <c r="D4" s="11"/>
      <c r="E4" s="11"/>
      <c r="F4" s="11"/>
      <c r="G4" s="11"/>
      <c r="H4" s="11"/>
      <c r="I4" s="11"/>
    </row>
    <row r="5" spans="1:9" ht="36.75" customHeight="1" x14ac:dyDescent="0.2"/>
    <row r="39" spans="1:1" x14ac:dyDescent="0.2">
      <c r="A39" s="20"/>
    </row>
  </sheetData>
  <printOptions horizontalCentered="1"/>
  <pageMargins left="0.4" right="0.4" top="0.4" bottom="0.4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BUDGET SUMMARY</vt:lpstr>
      <vt:lpstr>PROFIT &amp; LOSS CHART</vt:lpstr>
      <vt:lpstr>BALANCE CHART</vt:lpstr>
      <vt:lpstr>'BUDGET SUMMARY'!Print_Titles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