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 activeTab="1"/>
  </bookViews>
  <sheets>
    <sheet name="DOES NOT CROSS X" sheetId="1" r:id="rId1"/>
    <sheet name="CROSSES X AXIS" sheetId="2" r:id="rId2"/>
    <sheet name="ALTERNATE" sheetId="4" r:id="rId3"/>
    <sheet name="Sheet3" sheetId="3" r:id="rId4"/>
  </sheets>
  <calcPr calcId="152511"/>
</workbook>
</file>

<file path=xl/calcChain.xml><?xml version="1.0" encoding="utf-8"?>
<calcChain xmlns="http://schemas.openxmlformats.org/spreadsheetml/2006/main">
  <c r="C10" i="4" l="1"/>
  <c r="D11" i="4" s="1"/>
  <c r="K11" i="4" s="1"/>
  <c r="C9" i="4"/>
  <c r="I10" i="4" s="1"/>
  <c r="C8" i="4"/>
  <c r="I9" i="4" s="1"/>
  <c r="C7" i="4"/>
  <c r="I8" i="4" s="1"/>
  <c r="C6" i="4"/>
  <c r="I7" i="4" s="1"/>
  <c r="C5" i="4"/>
  <c r="I6" i="4" s="1"/>
  <c r="C4" i="4"/>
  <c r="I5" i="4" s="1"/>
  <c r="C3" i="4"/>
  <c r="I4" i="4" s="1"/>
  <c r="D2" i="4"/>
  <c r="K2" i="4" s="1"/>
  <c r="C2" i="4"/>
  <c r="I3" i="4" s="1"/>
  <c r="E3" i="2"/>
  <c r="L3" i="2"/>
  <c r="D4" i="2"/>
  <c r="K4" i="2" s="1"/>
  <c r="D5" i="2"/>
  <c r="J6" i="2" s="1"/>
  <c r="D6" i="2"/>
  <c r="K6" i="2" s="1"/>
  <c r="D7" i="2"/>
  <c r="J8" i="2" s="1"/>
  <c r="D8" i="2"/>
  <c r="K8" i="2" s="1"/>
  <c r="D9" i="2"/>
  <c r="J10" i="2" s="1"/>
  <c r="D10" i="2"/>
  <c r="K10" i="2" s="1"/>
  <c r="D11" i="2"/>
  <c r="C12" i="2" s="1"/>
  <c r="D3" i="2"/>
  <c r="J4" i="2" s="1"/>
  <c r="F3" i="4" l="1"/>
  <c r="H3" i="4"/>
  <c r="J3" i="4"/>
  <c r="F4" i="4"/>
  <c r="H4" i="4"/>
  <c r="J4" i="4"/>
  <c r="F5" i="4"/>
  <c r="H5" i="4"/>
  <c r="J5" i="4"/>
  <c r="F6" i="4"/>
  <c r="H6" i="4"/>
  <c r="J6" i="4"/>
  <c r="F7" i="4"/>
  <c r="H7" i="4"/>
  <c r="J7" i="4"/>
  <c r="F8" i="4"/>
  <c r="H8" i="4"/>
  <c r="J8" i="4"/>
  <c r="F9" i="4"/>
  <c r="H9" i="4"/>
  <c r="J9" i="4"/>
  <c r="F10" i="4"/>
  <c r="H10" i="4"/>
  <c r="J10" i="4"/>
  <c r="B11" i="4"/>
  <c r="E3" i="4"/>
  <c r="G3" i="4"/>
  <c r="E4" i="4"/>
  <c r="G4" i="4"/>
  <c r="E5" i="4"/>
  <c r="G5" i="4"/>
  <c r="E6" i="4"/>
  <c r="G6" i="4"/>
  <c r="E7" i="4"/>
  <c r="G7" i="4"/>
  <c r="E8" i="4"/>
  <c r="G8" i="4"/>
  <c r="E9" i="4"/>
  <c r="G9" i="4"/>
  <c r="E10" i="4"/>
  <c r="G10" i="4"/>
  <c r="F4" i="2"/>
  <c r="F10" i="2"/>
  <c r="F7" i="2"/>
  <c r="F5" i="2"/>
  <c r="G11" i="2"/>
  <c r="G9" i="2"/>
  <c r="G7" i="2"/>
  <c r="G5" i="2"/>
  <c r="H11" i="2"/>
  <c r="H9" i="2"/>
  <c r="H7" i="2"/>
  <c r="H5" i="2"/>
  <c r="I11" i="2"/>
  <c r="I9" i="2"/>
  <c r="I7" i="2"/>
  <c r="I5" i="2"/>
  <c r="J11" i="2"/>
  <c r="J9" i="2"/>
  <c r="J7" i="2"/>
  <c r="J5" i="2"/>
  <c r="K11" i="2"/>
  <c r="K9" i="2"/>
  <c r="K7" i="2"/>
  <c r="K5" i="2"/>
  <c r="E12" i="2"/>
  <c r="L12" i="2" s="1"/>
  <c r="F8" i="2"/>
  <c r="F11" i="2"/>
  <c r="F9" i="2"/>
  <c r="F6" i="2"/>
  <c r="G4" i="2"/>
  <c r="G10" i="2"/>
  <c r="G8" i="2"/>
  <c r="G6" i="2"/>
  <c r="H4" i="2"/>
  <c r="H10" i="2"/>
  <c r="H8" i="2"/>
  <c r="H6" i="2"/>
  <c r="I4" i="2"/>
  <c r="L4" i="2" s="1"/>
  <c r="I10" i="2"/>
  <c r="L10" i="2" s="1"/>
  <c r="I8" i="2"/>
  <c r="L8" i="2" s="1"/>
  <c r="I6" i="2"/>
  <c r="L6" i="2" s="1"/>
  <c r="C4" i="1"/>
  <c r="C5" i="1" l="1"/>
  <c r="C6" i="1" s="1"/>
  <c r="C7" i="1" s="1"/>
  <c r="C8" i="1" s="1"/>
  <c r="D9" i="1" s="1"/>
  <c r="K9" i="4"/>
  <c r="K7" i="4"/>
  <c r="K5" i="4"/>
  <c r="K3" i="4"/>
  <c r="K10" i="4"/>
  <c r="K8" i="4"/>
  <c r="K6" i="4"/>
  <c r="K4" i="4"/>
  <c r="L7" i="2"/>
  <c r="L11" i="2"/>
  <c r="L5" i="2"/>
  <c r="L9" i="2"/>
</calcChain>
</file>

<file path=xl/sharedStrings.xml><?xml version="1.0" encoding="utf-8"?>
<sst xmlns="http://schemas.openxmlformats.org/spreadsheetml/2006/main" count="52" uniqueCount="29">
  <si>
    <t>QIPP 1</t>
  </si>
  <si>
    <t>QIPP 2</t>
  </si>
  <si>
    <t>QIPP 3</t>
  </si>
  <si>
    <t>MFF</t>
  </si>
  <si>
    <t>Stretch</t>
  </si>
  <si>
    <t>10/11 FOT</t>
  </si>
  <si>
    <t>11/12 BUDGET</t>
  </si>
  <si>
    <t>GROWTH</t>
  </si>
  <si>
    <t>QIPP 4</t>
  </si>
  <si>
    <t>QIPP 5</t>
  </si>
  <si>
    <t>QIPP 6</t>
  </si>
  <si>
    <t>QIPP 7</t>
  </si>
  <si>
    <t>2011/12 After QIPP</t>
  </si>
  <si>
    <t>2011/12 Before QIPP</t>
  </si>
  <si>
    <t>END POINT</t>
  </si>
  <si>
    <t>NEGATIVE (BLANK)</t>
  </si>
  <si>
    <t>NEGATIVE (RED)</t>
  </si>
  <si>
    <t>NEGATIVE (GREEN)</t>
  </si>
  <si>
    <t>POSTIVE (BLANK)</t>
  </si>
  <si>
    <t>POSITIVE (RED)</t>
  </si>
  <si>
    <t>POSITIVE (GREEN)</t>
  </si>
  <si>
    <t>Y LABEL</t>
  </si>
  <si>
    <t>AMNT</t>
  </si>
  <si>
    <t>CUMULATIVE</t>
  </si>
  <si>
    <t>INVISIBLE</t>
  </si>
  <si>
    <t>FINAL</t>
  </si>
  <si>
    <t>INITIAL</t>
  </si>
  <si>
    <t>MINUS (RED)</t>
  </si>
  <si>
    <t>PLUS (GREEN)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</si>
</sst>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8.8000000000000007"/>
      <color theme="1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A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0" borderId="1" xfId="0" applyBorder="1"/>
    <xf numFmtId="0" fontId="2" fillId="3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2" fillId="4" borderId="3" xfId="0" applyFont="1" applyFill="1" applyBorder="1" applyAlignment="1">
      <alignment horizontal="right" wrapText="1"/>
    </xf>
    <xf numFmtId="0" fontId="3" fillId="0" borderId="0" xfId="1" applyAlignment="1" applyProtection="1"/>
    <xf numFmtId="0" fontId="2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theme/theme1.xml" Type="http://schemas.openxmlformats.org/officeDocument/2006/relationships/theme"/>
<Relationship Id="rId6" Target="styles.xml" Type="http://schemas.openxmlformats.org/officeDocument/2006/relationships/styles"/>
<Relationship Id="rId7" Target="sharedStrings.xml" Type="http://schemas.openxmlformats.org/officeDocument/2006/relationships/sharedStrings"/>
<Relationship Id="rId8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Simple Waterfall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284951881014862"/>
          <c:y val="0.141943378074182"/>
          <c:w val="0.82520734908136484"/>
          <c:h val="0.656546828443597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'DOES NOT CROSS X'!$C$2:$C$2</c:f>
              <c:strCache>
                <c:ptCount val="1"/>
                <c:pt idx="0">
                  <c:v>INVISIBLE</c:v>
                </c:pt>
              </c:strCache>
            </c:strRef>
          </c:tx>
          <c:spPr>
            <a:noFill/>
          </c:spPr>
          <c:invertIfNegative val="0"/>
          <c:cat>
            <c:strRef>
              <c:f>'DOES NOT CROSS X'!$B$3:$B$9</c:f>
              <c:strCache>
                <c:ptCount val="7"/>
                <c:pt idx="0">
                  <c:v>10/11 FOT</c:v>
                </c:pt>
                <c:pt idx="1">
                  <c:v>GROWTH</c:v>
                </c:pt>
                <c:pt idx="2">
                  <c:v>QIPP 1</c:v>
                </c:pt>
                <c:pt idx="3">
                  <c:v>QIPP 2</c:v>
                </c:pt>
                <c:pt idx="4">
                  <c:v>QIPP 3</c:v>
                </c:pt>
                <c:pt idx="5">
                  <c:v>MFF</c:v>
                </c:pt>
                <c:pt idx="6">
                  <c:v>11/12 BUDGET</c:v>
                </c:pt>
              </c:strCache>
            </c:strRef>
          </c:cat>
          <c:val>
            <c:numRef>
              <c:f>'DOES NOT CROSS X'!$C$3:$C$9</c:f>
              <c:numCache>
                <c:formatCode>General</c:formatCode>
                <c:ptCount val="7"/>
                <c:pt idx="1">
                  <c:v>10000</c:v>
                </c:pt>
                <c:pt idx="2">
                  <c:v>9000</c:v>
                </c:pt>
                <c:pt idx="3">
                  <c:v>7000</c:v>
                </c:pt>
                <c:pt idx="4">
                  <c:v>6000</c:v>
                </c:pt>
                <c:pt idx="5">
                  <c:v>6000</c:v>
                </c:pt>
              </c:numCache>
            </c:numRef>
          </c:val>
        </c:ser>
        <c:ser>
          <c:idx val="1"/>
          <c:order val="1"/>
          <c:tx>
            <c:strRef>
              <c:f>'DOES NOT CROSS X'!$D$2:$D$2</c:f>
              <c:strCache>
                <c:ptCount val="1"/>
                <c:pt idx="0">
                  <c:v>FINAL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'DOES NOT CROSS X'!$B$3:$B$9</c:f>
              <c:strCache>
                <c:ptCount val="7"/>
                <c:pt idx="0">
                  <c:v>10/11 FOT</c:v>
                </c:pt>
                <c:pt idx="1">
                  <c:v>GROWTH</c:v>
                </c:pt>
                <c:pt idx="2">
                  <c:v>QIPP 1</c:v>
                </c:pt>
                <c:pt idx="3">
                  <c:v>QIPP 2</c:v>
                </c:pt>
                <c:pt idx="4">
                  <c:v>QIPP 3</c:v>
                </c:pt>
                <c:pt idx="5">
                  <c:v>MFF</c:v>
                </c:pt>
                <c:pt idx="6">
                  <c:v>11/12 BUDGET</c:v>
                </c:pt>
              </c:strCache>
            </c:strRef>
          </c:cat>
          <c:val>
            <c:numRef>
              <c:f>'DOES NOT CROSS X'!$D$3:$D$9</c:f>
              <c:numCache>
                <c:formatCode>General</c:formatCode>
                <c:ptCount val="7"/>
                <c:pt idx="6">
                  <c:v>8500</c:v>
                </c:pt>
              </c:numCache>
            </c:numRef>
          </c:val>
        </c:ser>
        <c:ser>
          <c:idx val="2"/>
          <c:order val="2"/>
          <c:tx>
            <c:strRef>
              <c:f>'DOES NOT CROSS X'!$E$2:$E$2</c:f>
              <c:strCache>
                <c:ptCount val="1"/>
                <c:pt idx="0">
                  <c:v>MINUS (RED)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strRef>
              <c:f>'DOES NOT CROSS X'!$B$3:$B$9</c:f>
              <c:strCache>
                <c:ptCount val="7"/>
                <c:pt idx="0">
                  <c:v>10/11 FOT</c:v>
                </c:pt>
                <c:pt idx="1">
                  <c:v>GROWTH</c:v>
                </c:pt>
                <c:pt idx="2">
                  <c:v>QIPP 1</c:v>
                </c:pt>
                <c:pt idx="3">
                  <c:v>QIPP 2</c:v>
                </c:pt>
                <c:pt idx="4">
                  <c:v>QIPP 3</c:v>
                </c:pt>
                <c:pt idx="5">
                  <c:v>MFF</c:v>
                </c:pt>
                <c:pt idx="6">
                  <c:v>11/12 BUDGET</c:v>
                </c:pt>
              </c:strCache>
            </c:strRef>
          </c:cat>
          <c:val>
            <c:numRef>
              <c:f>'DOES NOT CROSS X'!$E$3:$E$9</c:f>
              <c:numCache>
                <c:formatCode>General</c:formatCode>
                <c:ptCount val="7"/>
                <c:pt idx="2">
                  <c:v>3000</c:v>
                </c:pt>
                <c:pt idx="3">
                  <c:v>2000</c:v>
                </c:pt>
                <c:pt idx="4">
                  <c:v>1000</c:v>
                </c:pt>
              </c:numCache>
            </c:numRef>
          </c:val>
        </c:ser>
        <c:ser>
          <c:idx val="3"/>
          <c:order val="3"/>
          <c:tx>
            <c:strRef>
              <c:f>'DOES NOT CROSS X'!$F$2:$F$2</c:f>
              <c:strCache>
                <c:ptCount val="1"/>
                <c:pt idx="0">
                  <c:v>PLUS (GREEN)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'DOES NOT CROSS X'!$B$3:$B$9</c:f>
              <c:strCache>
                <c:ptCount val="7"/>
                <c:pt idx="0">
                  <c:v>10/11 FOT</c:v>
                </c:pt>
                <c:pt idx="1">
                  <c:v>GROWTH</c:v>
                </c:pt>
                <c:pt idx="2">
                  <c:v>QIPP 1</c:v>
                </c:pt>
                <c:pt idx="3">
                  <c:v>QIPP 2</c:v>
                </c:pt>
                <c:pt idx="4">
                  <c:v>QIPP 3</c:v>
                </c:pt>
                <c:pt idx="5">
                  <c:v>MFF</c:v>
                </c:pt>
                <c:pt idx="6">
                  <c:v>11/12 BUDGET</c:v>
                </c:pt>
              </c:strCache>
            </c:strRef>
          </c:cat>
          <c:val>
            <c:numRef>
              <c:f>'DOES NOT CROSS X'!$F$3:$F$9</c:f>
              <c:numCache>
                <c:formatCode>General</c:formatCode>
                <c:ptCount val="7"/>
                <c:pt idx="1">
                  <c:v>2000</c:v>
                </c:pt>
                <c:pt idx="5">
                  <c:v>2500</c:v>
                </c:pt>
              </c:numCache>
            </c:numRef>
          </c:val>
        </c:ser>
        <c:ser>
          <c:idx val="4"/>
          <c:order val="4"/>
          <c:tx>
            <c:strRef>
              <c:f>'DOES NOT CROSS X'!$G$2:$G$2</c:f>
              <c:strCache>
                <c:ptCount val="1"/>
                <c:pt idx="0">
                  <c:v>INITIAL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'DOES NOT CROSS X'!$B$3:$B$9</c:f>
              <c:strCache>
                <c:ptCount val="7"/>
                <c:pt idx="0">
                  <c:v>10/11 FOT</c:v>
                </c:pt>
                <c:pt idx="1">
                  <c:v>GROWTH</c:v>
                </c:pt>
                <c:pt idx="2">
                  <c:v>QIPP 1</c:v>
                </c:pt>
                <c:pt idx="3">
                  <c:v>QIPP 2</c:v>
                </c:pt>
                <c:pt idx="4">
                  <c:v>QIPP 3</c:v>
                </c:pt>
                <c:pt idx="5">
                  <c:v>MFF</c:v>
                </c:pt>
                <c:pt idx="6">
                  <c:v>11/12 BUDGET</c:v>
                </c:pt>
              </c:strCache>
            </c:strRef>
          </c:cat>
          <c:val>
            <c:numRef>
              <c:f>'DOES NOT CROSS X'!$G$3:$G$9</c:f>
              <c:numCache>
                <c:formatCode>General</c:formatCode>
                <c:ptCount val="7"/>
                <c:pt idx="0">
                  <c:v>10000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4598000"/>
        <c:axId val="-24584400"/>
      </c:barChart>
      <c:catAx>
        <c:axId val="-2459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24584400"/>
        <c:crosses val="autoZero"/>
        <c:auto val="1"/>
        <c:lblAlgn val="ctr"/>
        <c:lblOffset val="100"/>
        <c:noMultiLvlLbl val="0"/>
      </c:catAx>
      <c:valAx>
        <c:axId val="-24584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459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Waterfall Chart - Crossing X-axis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971600462084077E-2"/>
          <c:y val="0.11613402944197193"/>
          <c:w val="0.89376748081536483"/>
          <c:h val="0.518446308341892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'CROSSES X AXIS'!$E$2</c:f>
              <c:strCache>
                <c:ptCount val="1"/>
                <c:pt idx="0">
                  <c:v>END POINT</c:v>
                </c:pt>
              </c:strCache>
            </c:strRef>
          </c:tx>
          <c:invertIfNegative val="0"/>
          <c:cat>
            <c:strRef>
              <c:f>'CROSSES X AXIS'!$B$3:$B$12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'CROSSES X AXIS'!$E$3:$E$12</c:f>
              <c:numCache>
                <c:formatCode>General</c:formatCode>
                <c:ptCount val="10"/>
                <c:pt idx="0">
                  <c:v>-196.2</c:v>
                </c:pt>
                <c:pt idx="9">
                  <c:v>57.000000000000021</c:v>
                </c:pt>
              </c:numCache>
            </c:numRef>
          </c:val>
        </c:ser>
        <c:ser>
          <c:idx val="1"/>
          <c:order val="1"/>
          <c:tx>
            <c:strRef>
              <c:f>'CROSSES X AXIS'!$F$2</c:f>
              <c:strCache>
                <c:ptCount val="1"/>
                <c:pt idx="0">
                  <c:v>NEGATIVE (BLANK)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'CROSSES X AXIS'!$B$3:$B$12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'CROSSES X AXIS'!$F$3:$F$12</c:f>
              <c:numCache>
                <c:formatCode>General</c:formatCode>
                <c:ptCount val="10"/>
                <c:pt idx="1">
                  <c:v>-149.39999999999998</c:v>
                </c:pt>
                <c:pt idx="2">
                  <c:v>-103.69999999999997</c:v>
                </c:pt>
                <c:pt idx="3">
                  <c:v>-92.699999999999974</c:v>
                </c:pt>
                <c:pt idx="4">
                  <c:v>-63.799999999999976</c:v>
                </c:pt>
                <c:pt idx="5">
                  <c:v>-51.799999999999976</c:v>
                </c:pt>
                <c:pt idx="6">
                  <c:v>-38.09999999999998</c:v>
                </c:pt>
                <c:pt idx="7">
                  <c:v>-14.999999999999979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'CROSSES X AXIS'!$G$2</c:f>
              <c:strCache>
                <c:ptCount val="1"/>
                <c:pt idx="0">
                  <c:v>NEGATIVE (RED)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'CROSSES X AXIS'!$B$3:$B$12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'CROSSES X AXIS'!$G$3:$G$12</c:f>
              <c:numCache>
                <c:formatCode>General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'CROSSES X AXIS'!$H$2</c:f>
              <c:strCache>
                <c:ptCount val="1"/>
                <c:pt idx="0">
                  <c:v>NEGATIVE (GREEN)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'CROSSES X AXIS'!$B$3:$B$12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'CROSSES X AXIS'!$H$3:$H$12</c:f>
              <c:numCache>
                <c:formatCode>General</c:formatCode>
                <c:ptCount val="10"/>
                <c:pt idx="1">
                  <c:v>-46.8</c:v>
                </c:pt>
                <c:pt idx="2">
                  <c:v>-45.7</c:v>
                </c:pt>
                <c:pt idx="3">
                  <c:v>-11</c:v>
                </c:pt>
                <c:pt idx="4">
                  <c:v>-28.9</c:v>
                </c:pt>
                <c:pt idx="5">
                  <c:v>-12</c:v>
                </c:pt>
                <c:pt idx="6">
                  <c:v>-13.7</c:v>
                </c:pt>
                <c:pt idx="7">
                  <c:v>-23.1</c:v>
                </c:pt>
                <c:pt idx="8">
                  <c:v>-14.999999999999979</c:v>
                </c:pt>
              </c:numCache>
            </c:numRef>
          </c:val>
        </c:ser>
        <c:ser>
          <c:idx val="4"/>
          <c:order val="4"/>
          <c:tx>
            <c:strRef>
              <c:f>'CROSSES X AXIS'!$I$2</c:f>
              <c:strCache>
                <c:ptCount val="1"/>
                <c:pt idx="0">
                  <c:v>POSTIVE (BLANK)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'CROSSES X AXIS'!$B$3:$B$12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'CROSSES X AXIS'!$I$3:$I$12</c:f>
              <c:numCache>
                <c:formatCode>General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'CROSSES X AXIS'!$J$2</c:f>
              <c:strCache>
                <c:ptCount val="1"/>
                <c:pt idx="0">
                  <c:v>POSITIVE (RED)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'CROSSES X AXIS'!$B$3:$B$12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'CROSSES X AXIS'!$J$3:$J$12</c:f>
              <c:numCache>
                <c:formatCode>General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6"/>
          <c:order val="6"/>
          <c:tx>
            <c:strRef>
              <c:f>'CROSSES X AXIS'!$K$2</c:f>
              <c:strCache>
                <c:ptCount val="1"/>
                <c:pt idx="0">
                  <c:v>POSITIVE (GREEN)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'CROSSES X AXIS'!$B$3:$B$12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'CROSSES X AXIS'!$K$3:$K$12</c:f>
              <c:numCache>
                <c:formatCode>General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57.000000000000021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4586576"/>
        <c:axId val="-24590928"/>
      </c:barChart>
      <c:lineChart>
        <c:grouping val="standard"/>
        <c:varyColors val="0"/>
        <c:ser>
          <c:idx val="7"/>
          <c:order val="7"/>
          <c:tx>
            <c:strRef>
              <c:f>'CROSSES X AXIS'!$L$2</c:f>
              <c:strCache>
                <c:ptCount val="1"/>
                <c:pt idx="0">
                  <c:v>Y LABEL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'CROSSES X AXIS'!$C$3</c:f>
                  <c:strCache>
                    <c:ptCount val="1"/>
                    <c:pt idx="0">
                      <c:v>-196.2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{203E8086-069D-48C1-835A-D1A9ED46DFA3}</c15:txfldGUID>
                      <c15:f>'CROSSES X AXIS'!$C$3</c15:f>
                      <c15:dlblFieldTableCache>
                        <c:ptCount val="1"/>
                        <c:pt idx="0">
                          <c:v>-196.2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'CROSSES X AXIS'!$C$4</c:f>
                  <c:strCache>
                    <c:ptCount val="1"/>
                    <c:pt idx="0">
                      <c:v>46.8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{814996F4-217C-4AB1-B083-4C5E4B9430CE}</c15:txfldGUID>
                      <c15:f>'CROSSES X AXIS'!$C$4</c15:f>
                      <c15:dlblFieldTableCache>
                        <c:ptCount val="1"/>
                        <c:pt idx="0">
                          <c:v>46.8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'CROSSES X AXIS'!$C$5</c:f>
                  <c:strCache>
                    <c:ptCount val="1"/>
                    <c:pt idx="0">
                      <c:v>45.7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{C38D2299-229C-4591-A59C-FDCB0DF6C3C0}</c15:txfldGUID>
                      <c15:f>'CROSSES X AXIS'!$C$5</c15:f>
                      <c15:dlblFieldTableCache>
                        <c:ptCount val="1"/>
                        <c:pt idx="0">
                          <c:v>45.7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'CROSSES X AXIS'!$C$6</c:f>
                  <c:strCache>
                    <c:ptCount val="1"/>
                    <c:pt idx="0">
                      <c:v>11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{05CF3448-0F9D-4C9D-8C46-0F43A216C1FE}</c15:txfldGUID>
                      <c15:f>'CROSSES X AXIS'!$C$6</c15:f>
                      <c15:dlblFieldTableCache>
                        <c:ptCount val="1"/>
                        <c:pt idx="0">
                          <c:v>11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'CROSSES X AXIS'!$C$7</c:f>
                  <c:strCache>
                    <c:ptCount val="1"/>
                    <c:pt idx="0">
                      <c:v>28.9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{BA107E21-BB93-455B-A00C-EEAD1A80856B}</c15:txfldGUID>
                      <c15:f>'CROSSES X AXIS'!$C$7</c15:f>
                      <c15:dlblFieldTableCache>
                        <c:ptCount val="1"/>
                        <c:pt idx="0">
                          <c:v>28.9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'CROSSES X AXIS'!$C$8</c:f>
                  <c:strCache>
                    <c:ptCount val="1"/>
                    <c:pt idx="0">
                      <c:v>12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{EC992BDA-8827-4E84-A826-0F0392380360}</c15:txfldGUID>
                      <c15:f>'CROSSES X AXIS'!$C$8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'CROSSES X AXIS'!$C$9</c:f>
                  <c:strCache>
                    <c:ptCount val="1"/>
                    <c:pt idx="0">
                      <c:v>13.7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{3A05BFA3-0062-4F44-86F0-C4809C3FA1DB}</c15:txfldGUID>
                      <c15:f>'CROSSES X AXIS'!$C$9</c15:f>
                      <c15:dlblFieldTableCache>
                        <c:ptCount val="1"/>
                        <c:pt idx="0">
                          <c:v>13.7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'CROSSES X AXIS'!$C$10</c:f>
                  <c:strCache>
                    <c:ptCount val="1"/>
                    <c:pt idx="0">
                      <c:v>23.1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{74342A63-6A0A-46DA-B23E-397B994363F7}</c15:txfldGUID>
                      <c15:f>'CROSSES X AXIS'!$C$10</c15:f>
                      <c15:dlblFieldTableCache>
                        <c:ptCount val="1"/>
                        <c:pt idx="0">
                          <c:v>23.1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'CROSSES X AXIS'!$C$11</c:f>
                  <c:strCache>
                    <c:ptCount val="1"/>
                    <c:pt idx="0">
                      <c:v>72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{C8E8F694-0219-4925-B6B6-66C6EE362D82}</c15:txfldGUID>
                      <c15:f>'CROSSES X AXIS'!$C$11</c15:f>
                      <c15:dlblFieldTableCache>
                        <c:ptCount val="1"/>
                        <c:pt idx="0">
                          <c:v>72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'CROSSES X AXIS'!$C$12</c:f>
                  <c:strCache>
                    <c:ptCount val="1"/>
                    <c:pt idx="0">
                      <c:v>57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{011D0611-FBDB-4428-A709-D2234F019041}</c15:txfldGUID>
                      <c15:f>'CROSSES X AXIS'!$C$12</c15:f>
                      <c15:dlblFieldTableCache>
                        <c:ptCount val="1"/>
                        <c:pt idx="0">
                          <c:v>57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'CROSSES X AXIS'!$L$3:$L$12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57.000000000000021</c:v>
                </c:pt>
                <c:pt idx="9">
                  <c:v>57.000000000000021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4586576"/>
        <c:axId val="-24590928"/>
      </c:lineChart>
      <c:catAx>
        <c:axId val="-24586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Initiative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-24590928"/>
        <c:crosses val="autoZero"/>
        <c:auto val="1"/>
        <c:lblAlgn val="ctr"/>
        <c:lblOffset val="100"/>
        <c:noMultiLvlLbl val="0"/>
      </c:catAx>
      <c:valAx>
        <c:axId val="-245909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£000's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4586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ALTERNATE!$D$1</c:f>
              <c:strCache>
                <c:ptCount val="1"/>
                <c:pt idx="0">
                  <c:v>END POINT</c:v>
                </c:pt>
              </c:strCache>
            </c:strRef>
          </c:tx>
          <c:invertIfNegative val="0"/>
          <c:cat>
            <c:strRef>
              <c:f>ALTERNATE!$A$2:$A$11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ALTERNATE!$D$2:$D$11</c:f>
              <c:numCache>
                <c:formatCode>General</c:formatCode>
                <c:ptCount val="10"/>
                <c:pt idx="0">
                  <c:v>196.2</c:v>
                </c:pt>
                <c:pt idx="9">
                  <c:v>-51.800000000000018</c:v>
                </c:pt>
              </c:numCache>
            </c:numRef>
          </c:val>
        </c:ser>
        <c:ser>
          <c:idx val="1"/>
          <c:order val="1"/>
          <c:tx>
            <c:strRef>
              <c:f>ALTERNATE!$E$1</c:f>
              <c:strCache>
                <c:ptCount val="1"/>
                <c:pt idx="0">
                  <c:v>NEGATIVE (BLANK)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ALTERNATE!$A$2:$A$11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ALTERNATE!$E$2:$E$11</c:f>
              <c:numCache>
                <c:formatCode>General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strRef>
              <c:f>ALTERNATE!$F$1</c:f>
              <c:strCache>
                <c:ptCount val="1"/>
                <c:pt idx="0">
                  <c:v>NEGATIVE (RED)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ALTERNATE!$A$2:$A$11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ALTERNATE!$F$2:$F$11</c:f>
              <c:numCache>
                <c:formatCode>General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-51.800000000000018</c:v>
                </c:pt>
              </c:numCache>
            </c:numRef>
          </c:val>
        </c:ser>
        <c:ser>
          <c:idx val="3"/>
          <c:order val="3"/>
          <c:tx>
            <c:strRef>
              <c:f>ALTERNATE!$G$1</c:f>
              <c:strCache>
                <c:ptCount val="1"/>
                <c:pt idx="0">
                  <c:v>NEGATIVE (GREEN)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ALTERNATE!$A$2:$A$11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ALTERNATE!$G$2:$G$11</c:f>
              <c:numCache>
                <c:formatCode>General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strRef>
              <c:f>ALTERNATE!$H$1</c:f>
              <c:strCache>
                <c:ptCount val="1"/>
                <c:pt idx="0">
                  <c:v>POSTIVE (BLANK)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ALTERNATE!$A$2:$A$11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ALTERNATE!$H$2:$H$11</c:f>
              <c:numCache>
                <c:formatCode>General</c:formatCode>
                <c:ptCount val="10"/>
                <c:pt idx="1">
                  <c:v>149.39999999999998</c:v>
                </c:pt>
                <c:pt idx="2">
                  <c:v>103.69999999999997</c:v>
                </c:pt>
                <c:pt idx="3">
                  <c:v>92.699999999999974</c:v>
                </c:pt>
                <c:pt idx="4">
                  <c:v>63.799999999999976</c:v>
                </c:pt>
                <c:pt idx="5">
                  <c:v>51.799999999999976</c:v>
                </c:pt>
                <c:pt idx="6">
                  <c:v>38.09999999999998</c:v>
                </c:pt>
                <c:pt idx="7">
                  <c:v>14.999999999999979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ALTERNATE!$I$1</c:f>
              <c:strCache>
                <c:ptCount val="1"/>
                <c:pt idx="0">
                  <c:v>POSITIVE (RED)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ALTERNATE!$A$2:$A$11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ALTERNATE!$I$2:$I$11</c:f>
              <c:numCache>
                <c:formatCode>General</c:formatCode>
                <c:ptCount val="10"/>
                <c:pt idx="1">
                  <c:v>46.8</c:v>
                </c:pt>
                <c:pt idx="2">
                  <c:v>45.7</c:v>
                </c:pt>
                <c:pt idx="3">
                  <c:v>11</c:v>
                </c:pt>
                <c:pt idx="4">
                  <c:v>28.9</c:v>
                </c:pt>
                <c:pt idx="5">
                  <c:v>12</c:v>
                </c:pt>
                <c:pt idx="6">
                  <c:v>13.7</c:v>
                </c:pt>
                <c:pt idx="7">
                  <c:v>23.1</c:v>
                </c:pt>
                <c:pt idx="8">
                  <c:v>14.999999999999979</c:v>
                </c:pt>
              </c:numCache>
            </c:numRef>
          </c:val>
        </c:ser>
        <c:ser>
          <c:idx val="6"/>
          <c:order val="6"/>
          <c:tx>
            <c:strRef>
              <c:f>ALTERNATE!$J$1</c:f>
              <c:strCache>
                <c:ptCount val="1"/>
                <c:pt idx="0">
                  <c:v>POSITIVE (GREEN)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ALTERNATE!$A$2:$A$11</c:f>
              <c:strCache>
                <c:ptCount val="10"/>
                <c:pt idx="0">
                  <c:v>2011/12 Before QIPP</c:v>
                </c:pt>
                <c:pt idx="1">
                  <c:v>QIPP 1</c:v>
                </c:pt>
                <c:pt idx="2">
                  <c:v>QIPP 2</c:v>
                </c:pt>
                <c:pt idx="3">
                  <c:v>QIPP 3</c:v>
                </c:pt>
                <c:pt idx="4">
                  <c:v>QIPP 4</c:v>
                </c:pt>
                <c:pt idx="5">
                  <c:v>QIPP 5</c:v>
                </c:pt>
                <c:pt idx="6">
                  <c:v>QIPP 6</c:v>
                </c:pt>
                <c:pt idx="7">
                  <c:v>QIPP 7</c:v>
                </c:pt>
                <c:pt idx="8">
                  <c:v>Stretch</c:v>
                </c:pt>
                <c:pt idx="9">
                  <c:v>2011/12 After QIPP</c:v>
                </c:pt>
              </c:strCache>
            </c:strRef>
          </c:cat>
          <c:val>
            <c:numRef>
              <c:f>ALTERNATE!$J$2:$J$11</c:f>
              <c:numCache>
                <c:formatCode>General</c:formatCode>
                <c:ptCount val="10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4590384"/>
        <c:axId val="-24583856"/>
      </c:barChart>
      <c:lineChart>
        <c:grouping val="standard"/>
        <c:varyColors val="0"/>
        <c:ser>
          <c:idx val="7"/>
          <c:order val="7"/>
          <c:tx>
            <c:strRef>
              <c:f>ALTERNATE!$K$1</c:f>
              <c:strCache>
                <c:ptCount val="1"/>
                <c:pt idx="0">
                  <c:v>Y LABEL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/>
              <c:tx>
                <c:strRef>
                  <c:f>'CROSSES X AXIS'!$C$3</c:f>
                  <c:strCache>
                    <c:ptCount val="1"/>
                    <c:pt idx="0">
                      <c:v>-196.2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{EA1E8C01-D5BC-4CDD-A295-0AABEF36DF15}</c15:txfldGUID>
                      <c15:f>'CROSSES X AXIS'!$C$3</c15:f>
                      <c15:dlblFieldTableCache>
                        <c:ptCount val="1"/>
                        <c:pt idx="0">
                          <c:v>-196.2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strRef>
                  <c:f>'CROSSES X AXIS'!$C$4</c:f>
                  <c:strCache>
                    <c:ptCount val="1"/>
                    <c:pt idx="0">
                      <c:v>46.8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{637E9DAE-D4EE-4C6A-BB6E-7731812F069D}</c15:txfldGUID>
                      <c15:f>'CROSSES X AXIS'!$C$4</c15:f>
                      <c15:dlblFieldTableCache>
                        <c:ptCount val="1"/>
                        <c:pt idx="0">
                          <c:v>46.8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'CROSSES X AXIS'!$C$5</c:f>
                  <c:strCache>
                    <c:ptCount val="1"/>
                    <c:pt idx="0">
                      <c:v>45.7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{2F68249B-72C0-4764-B073-AFE213B47FDD}</c15:txfldGUID>
                      <c15:f>'CROSSES X AXIS'!$C$5</c15:f>
                      <c15:dlblFieldTableCache>
                        <c:ptCount val="1"/>
                        <c:pt idx="0">
                          <c:v>45.7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'CROSSES X AXIS'!$C$6</c:f>
                  <c:strCache>
                    <c:ptCount val="1"/>
                    <c:pt idx="0">
                      <c:v>11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{38B76B47-14AC-4FC6-A703-9BC71AE27E74}</c15:txfldGUID>
                      <c15:f>'CROSSES X AXIS'!$C$6</c15:f>
                      <c15:dlblFieldTableCache>
                        <c:ptCount val="1"/>
                        <c:pt idx="0">
                          <c:v>11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'CROSSES X AXIS'!$C$7</c:f>
                  <c:strCache>
                    <c:ptCount val="1"/>
                    <c:pt idx="0">
                      <c:v>28.9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{781A87DA-6184-4080-8761-3F2CE22520CA}</c15:txfldGUID>
                      <c15:f>'CROSSES X AXIS'!$C$7</c15:f>
                      <c15:dlblFieldTableCache>
                        <c:ptCount val="1"/>
                        <c:pt idx="0">
                          <c:v>28.9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'CROSSES X AXIS'!$C$8</c:f>
                  <c:strCache>
                    <c:ptCount val="1"/>
                    <c:pt idx="0">
                      <c:v>12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{1346B84A-7986-4685-904E-40BD1E15229A}</c15:txfldGUID>
                      <c15:f>'CROSSES X AXIS'!$C$8</c15:f>
                      <c15:dlblFieldTableCache>
                        <c:ptCount val="1"/>
                        <c:pt idx="0">
                          <c:v>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'CROSSES X AXIS'!$C$9</c:f>
                  <c:strCache>
                    <c:ptCount val="1"/>
                    <c:pt idx="0">
                      <c:v>13.7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{1E2B55C9-1887-4ED2-BE97-0C05FDC6766C}</c15:txfldGUID>
                      <c15:f>'CROSSES X AXIS'!$C$9</c15:f>
                      <c15:dlblFieldTableCache>
                        <c:ptCount val="1"/>
                        <c:pt idx="0">
                          <c:v>13.7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'CROSSES X AXIS'!$C$10</c:f>
                  <c:strCache>
                    <c:ptCount val="1"/>
                    <c:pt idx="0">
                      <c:v>23.1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{EE7A699E-36CA-4D2C-ACB5-32D3B8229318}</c15:txfldGUID>
                      <c15:f>'CROSSES X AXIS'!$C$10</c15:f>
                      <c15:dlblFieldTableCache>
                        <c:ptCount val="1"/>
                        <c:pt idx="0">
                          <c:v>23.1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'CROSSES X AXIS'!$C$11</c:f>
                  <c:strCache>
                    <c:ptCount val="1"/>
                    <c:pt idx="0">
                      <c:v>72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{C110800A-F108-45FE-860F-28307922A208}</c15:txfldGUID>
                      <c15:f>'CROSSES X AXIS'!$C$11</c15:f>
                      <c15:dlblFieldTableCache>
                        <c:ptCount val="1"/>
                        <c:pt idx="0">
                          <c:v>72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9"/>
              <c:layout/>
              <c:tx>
                <c:strRef>
                  <c:f>'CROSSES X AXIS'!$C$12</c:f>
                  <c:strCache>
                    <c:ptCount val="1"/>
                    <c:pt idx="0">
                      <c:v>57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{493CDE08-C69F-4519-9F8E-CCAE876D8B9D}</c15:txfldGUID>
                      <c15:f>'CROSSES X AXIS'!$C$12</c15:f>
                      <c15:dlblFieldTableCache>
                        <c:ptCount val="1"/>
                        <c:pt idx="0">
                          <c:v>57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ALTERNATE!$K$2:$K$11</c:f>
              <c:numCache>
                <c:formatCode>General</c:formatCode>
                <c:ptCount val="10"/>
                <c:pt idx="0">
                  <c:v>196.2</c:v>
                </c:pt>
                <c:pt idx="1">
                  <c:v>196.2</c:v>
                </c:pt>
                <c:pt idx="2">
                  <c:v>149.39999999999998</c:v>
                </c:pt>
                <c:pt idx="3">
                  <c:v>103.69999999999997</c:v>
                </c:pt>
                <c:pt idx="4">
                  <c:v>92.699999999999974</c:v>
                </c:pt>
                <c:pt idx="5">
                  <c:v>63.799999999999976</c:v>
                </c:pt>
                <c:pt idx="6">
                  <c:v>51.799999999999983</c:v>
                </c:pt>
                <c:pt idx="7">
                  <c:v>38.09999999999998</c:v>
                </c:pt>
                <c:pt idx="8">
                  <c:v>14.999999999999979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4590384"/>
        <c:axId val="-24583856"/>
      </c:lineChart>
      <c:catAx>
        <c:axId val="-24590384"/>
        <c:scaling>
          <c:orientation val="minMax"/>
        </c:scaling>
        <c:delete val="0"/>
        <c:axPos val="b"/>
        <c:title>
          <c:layout/>
          <c:overlay val="0"/>
        </c:title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-24583856"/>
        <c:crosses val="autoZero"/>
        <c:auto val="1"/>
        <c:lblAlgn val="ctr"/>
        <c:lblOffset val="100"/>
        <c:noMultiLvlLbl val="0"/>
      </c:catAx>
      <c:valAx>
        <c:axId val="-24583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4590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_rels/drawing2.xml.rels><?xml version="1.0" encoding="UTF-8" standalone="no"?>
<Relationships xmlns="http://schemas.openxmlformats.org/package/2006/relationships">
<Relationship Id="rId1" Target="../charts/chart2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9</xdr:row>
      <xdr:rowOff>152399</xdr:rowOff>
    </xdr:from>
    <xdr:to>
      <xdr:col>9</xdr:col>
      <xdr:colOff>9524</xdr:colOff>
      <xdr:row>23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13</xdr:row>
      <xdr:rowOff>0</xdr:rowOff>
    </xdr:from>
    <xdr:to>
      <xdr:col>12</xdr:col>
      <xdr:colOff>9525</xdr:colOff>
      <xdr:row>31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485774</xdr:colOff>
      <xdr:row>12</xdr:row>
      <xdr:rowOff>9524</xdr:rowOff>
    </xdr:from>
    <xdr:to>
      <xdr:col>14</xdr:col>
      <xdr:colOff>409575</xdr:colOff>
      <xdr:row>37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showGridLines="0" workbookViewId="0">
      <selection activeCell="M13" sqref="M13"/>
    </sheetView>
  </sheetViews>
  <sheetFormatPr defaultRowHeight="15" x14ac:dyDescent="0.25"/>
  <cols>
    <col min="1" max="1" width="1.5703125" customWidth="1"/>
  </cols>
  <sheetData>
    <row r="2" spans="2:7" ht="24" x14ac:dyDescent="0.25">
      <c r="C2" s="16" t="s">
        <v>24</v>
      </c>
      <c r="D2" s="16" t="s">
        <v>25</v>
      </c>
      <c r="E2" s="16" t="s">
        <v>27</v>
      </c>
      <c r="F2" s="16" t="s">
        <v>28</v>
      </c>
      <c r="G2" s="16" t="s">
        <v>26</v>
      </c>
    </row>
    <row r="3" spans="2:7" x14ac:dyDescent="0.25">
      <c r="B3" s="1" t="s">
        <v>5</v>
      </c>
      <c r="C3" s="1"/>
      <c r="D3" s="1"/>
      <c r="E3" s="1"/>
      <c r="F3" s="1"/>
      <c r="G3" s="1">
        <v>10000</v>
      </c>
    </row>
    <row r="4" spans="2:7" x14ac:dyDescent="0.25">
      <c r="B4" s="1" t="s">
        <v>7</v>
      </c>
      <c r="C4" s="2">
        <f t="shared" ref="C4:C7" si="0">SUM(C3,F3:G3)-E4</f>
        <v>10000</v>
      </c>
      <c r="D4" s="1"/>
      <c r="E4" s="1"/>
      <c r="F4" s="1">
        <v>2000</v>
      </c>
      <c r="G4" s="3"/>
    </row>
    <row r="5" spans="2:7" x14ac:dyDescent="0.25">
      <c r="B5" s="1" t="s">
        <v>0</v>
      </c>
      <c r="C5" s="2">
        <f>SUM(C4,F4:G4)-E5</f>
        <v>9000</v>
      </c>
      <c r="D5" s="1"/>
      <c r="E5" s="1">
        <v>3000</v>
      </c>
      <c r="F5" s="1"/>
      <c r="G5" s="3"/>
    </row>
    <row r="6" spans="2:7" x14ac:dyDescent="0.25">
      <c r="B6" s="1" t="s">
        <v>1</v>
      </c>
      <c r="C6" s="2">
        <f t="shared" si="0"/>
        <v>7000</v>
      </c>
      <c r="D6" s="1"/>
      <c r="E6" s="1">
        <v>2000</v>
      </c>
      <c r="F6" s="3"/>
      <c r="G6" s="3"/>
    </row>
    <row r="7" spans="2:7" x14ac:dyDescent="0.25">
      <c r="B7" s="1" t="s">
        <v>2</v>
      </c>
      <c r="C7" s="2">
        <f t="shared" si="0"/>
        <v>6000</v>
      </c>
      <c r="D7" s="1"/>
      <c r="E7" s="1">
        <v>1000</v>
      </c>
      <c r="F7" s="3"/>
      <c r="G7" s="3"/>
    </row>
    <row r="8" spans="2:7" x14ac:dyDescent="0.25">
      <c r="B8" s="1" t="s">
        <v>3</v>
      </c>
      <c r="C8" s="2">
        <f>SUM(C7,F7:G7)-E8</f>
        <v>6000</v>
      </c>
      <c r="D8" s="1"/>
      <c r="E8" s="1"/>
      <c r="F8" s="1">
        <v>2500</v>
      </c>
      <c r="G8" s="3"/>
    </row>
    <row r="9" spans="2:7" ht="24.75" x14ac:dyDescent="0.25">
      <c r="B9" s="1" t="s">
        <v>6</v>
      </c>
      <c r="C9" s="1"/>
      <c r="D9" s="2">
        <f>SUM(C8,F8:G8)-E9</f>
        <v>8500</v>
      </c>
      <c r="E9" s="1"/>
      <c r="F9" s="1"/>
      <c r="G9" s="3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2"/>
  <sheetViews>
    <sheetView showGridLines="0" tabSelected="1" topLeftCell="A10" zoomScale="85" zoomScaleNormal="85" workbookViewId="0">
      <selection activeCell="N2" sqref="N2"/>
    </sheetView>
  </sheetViews>
  <sheetFormatPr defaultRowHeight="15" x14ac:dyDescent="0.25"/>
  <sheetData>
    <row r="2" spans="2:14" ht="36" x14ac:dyDescent="0.25">
      <c r="B2" s="9"/>
      <c r="C2" s="10" t="s">
        <v>22</v>
      </c>
      <c r="D2" s="11" t="s">
        <v>23</v>
      </c>
      <c r="E2" s="12" t="s">
        <v>14</v>
      </c>
      <c r="F2" s="12" t="s">
        <v>15</v>
      </c>
      <c r="G2" s="12" t="s">
        <v>16</v>
      </c>
      <c r="H2" s="12" t="s">
        <v>17</v>
      </c>
      <c r="I2" s="12" t="s">
        <v>18</v>
      </c>
      <c r="J2" s="12" t="s">
        <v>19</v>
      </c>
      <c r="K2" s="12" t="s">
        <v>20</v>
      </c>
      <c r="L2" s="11" t="s">
        <v>21</v>
      </c>
      <c r="N2" s="8"/>
    </row>
    <row r="3" spans="2:14" ht="36.75" x14ac:dyDescent="0.25">
      <c r="B3" s="9" t="s">
        <v>13</v>
      </c>
      <c r="C3" s="13">
        <v>-196.2</v>
      </c>
      <c r="D3" s="13">
        <f>SUM(C3:C$3)</f>
        <v>-196.2</v>
      </c>
      <c r="E3" s="14">
        <f>C3</f>
        <v>-196.2</v>
      </c>
      <c r="F3" s="14"/>
      <c r="G3" s="14"/>
      <c r="H3" s="14"/>
      <c r="I3" s="14"/>
      <c r="J3" s="14"/>
      <c r="K3" s="14"/>
      <c r="L3" s="15">
        <f>MAX(E3,SUM(I3:K3))</f>
        <v>0</v>
      </c>
    </row>
    <row r="4" spans="2:14" x14ac:dyDescent="0.25">
      <c r="B4" s="9" t="s">
        <v>0</v>
      </c>
      <c r="C4" s="13">
        <v>46.8</v>
      </c>
      <c r="D4" s="13">
        <f>SUM(C$3:C4)</f>
        <v>-149.39999999999998</v>
      </c>
      <c r="E4" s="14"/>
      <c r="F4" s="14">
        <f>IF(AND(D4&lt;0,D3&lt;0),MAX(D3:D4),0)</f>
        <v>-149.39999999999998</v>
      </c>
      <c r="G4" s="14">
        <f>IF(AND(D4&lt;0,C4&lt;0),MAX(C4,D4),0)</f>
        <v>0</v>
      </c>
      <c r="H4" s="14">
        <f>IF(AND(D3&lt;0,C4&gt;0),MAX(-C4,D3),0)</f>
        <v>-46.8</v>
      </c>
      <c r="I4" s="14">
        <f>IF(AND(D4&gt;0,D3&gt;0),MIN(D3:D4),0)</f>
        <v>0</v>
      </c>
      <c r="J4" s="14">
        <f>IF(AND(D3&gt;0,C4&lt;0),MIN(-C4,D3),0)</f>
        <v>0</v>
      </c>
      <c r="K4" s="14">
        <f>IF(AND(D4&gt;0,C4&gt;0),MIN(C4,D4),0)</f>
        <v>0</v>
      </c>
      <c r="L4" s="15">
        <f t="shared" ref="L4:L12" si="0">MAX(E4,SUM(I4:K4))</f>
        <v>0</v>
      </c>
    </row>
    <row r="5" spans="2:14" x14ac:dyDescent="0.25">
      <c r="B5" s="9" t="s">
        <v>1</v>
      </c>
      <c r="C5" s="13">
        <v>45.7</v>
      </c>
      <c r="D5" s="13">
        <f>SUM(C$3:C5)</f>
        <v>-103.69999999999997</v>
      </c>
      <c r="E5" s="14"/>
      <c r="F5" s="14">
        <f t="shared" ref="F5:F11" si="1">IF(AND(D5&lt;0,D4&lt;0),MAX(D4:D5),0)</f>
        <v>-103.69999999999997</v>
      </c>
      <c r="G5" s="14">
        <f t="shared" ref="G5:G11" si="2">IF(AND(D5&lt;0,C5&lt;0),MAX(C5,D5),0)</f>
        <v>0</v>
      </c>
      <c r="H5" s="14">
        <f t="shared" ref="H5:H11" si="3">IF(AND(D4&lt;0,C5&gt;0),MAX(-C5,D4),0)</f>
        <v>-45.7</v>
      </c>
      <c r="I5" s="14">
        <f t="shared" ref="I5:I11" si="4">IF(AND(D5&gt;0,D4&gt;0),MIN(D4:D5),0)</f>
        <v>0</v>
      </c>
      <c r="J5" s="14">
        <f t="shared" ref="J5:J11" si="5">IF(AND(D4&gt;0,C5&lt;0),MIN(-C5,D4),0)</f>
        <v>0</v>
      </c>
      <c r="K5" s="14">
        <f t="shared" ref="K5:K11" si="6">IF(AND(D5&gt;0,C5&gt;0),MIN(C5,D5),0)</f>
        <v>0</v>
      </c>
      <c r="L5" s="15">
        <f t="shared" si="0"/>
        <v>0</v>
      </c>
    </row>
    <row r="6" spans="2:14" x14ac:dyDescent="0.25">
      <c r="B6" s="9" t="s">
        <v>2</v>
      </c>
      <c r="C6" s="13">
        <v>11</v>
      </c>
      <c r="D6" s="13">
        <f>SUM(C$3:C6)</f>
        <v>-92.699999999999974</v>
      </c>
      <c r="E6" s="14"/>
      <c r="F6" s="14">
        <f t="shared" si="1"/>
        <v>-92.699999999999974</v>
      </c>
      <c r="G6" s="14">
        <f t="shared" si="2"/>
        <v>0</v>
      </c>
      <c r="H6" s="14">
        <f t="shared" si="3"/>
        <v>-11</v>
      </c>
      <c r="I6" s="14">
        <f t="shared" si="4"/>
        <v>0</v>
      </c>
      <c r="J6" s="14">
        <f t="shared" si="5"/>
        <v>0</v>
      </c>
      <c r="K6" s="14">
        <f t="shared" si="6"/>
        <v>0</v>
      </c>
      <c r="L6" s="15">
        <f t="shared" si="0"/>
        <v>0</v>
      </c>
    </row>
    <row r="7" spans="2:14" x14ac:dyDescent="0.25">
      <c r="B7" s="9" t="s">
        <v>8</v>
      </c>
      <c r="C7" s="13">
        <v>28.9</v>
      </c>
      <c r="D7" s="13">
        <f>SUM(C$3:C7)</f>
        <v>-63.799999999999976</v>
      </c>
      <c r="E7" s="14"/>
      <c r="F7" s="14">
        <f t="shared" si="1"/>
        <v>-63.799999999999976</v>
      </c>
      <c r="G7" s="14">
        <f t="shared" si="2"/>
        <v>0</v>
      </c>
      <c r="H7" s="14">
        <f t="shared" si="3"/>
        <v>-28.9</v>
      </c>
      <c r="I7" s="14">
        <f t="shared" si="4"/>
        <v>0</v>
      </c>
      <c r="J7" s="14">
        <f t="shared" si="5"/>
        <v>0</v>
      </c>
      <c r="K7" s="14">
        <f t="shared" si="6"/>
        <v>0</v>
      </c>
      <c r="L7" s="15">
        <f t="shared" si="0"/>
        <v>0</v>
      </c>
    </row>
    <row r="8" spans="2:14" x14ac:dyDescent="0.25">
      <c r="B8" s="9" t="s">
        <v>9</v>
      </c>
      <c r="C8" s="13">
        <v>12</v>
      </c>
      <c r="D8" s="13">
        <f>SUM(C$3:C8)</f>
        <v>-51.799999999999976</v>
      </c>
      <c r="E8" s="14"/>
      <c r="F8" s="14">
        <f t="shared" si="1"/>
        <v>-51.799999999999976</v>
      </c>
      <c r="G8" s="14">
        <f t="shared" si="2"/>
        <v>0</v>
      </c>
      <c r="H8" s="14">
        <f t="shared" si="3"/>
        <v>-12</v>
      </c>
      <c r="I8" s="14">
        <f t="shared" si="4"/>
        <v>0</v>
      </c>
      <c r="J8" s="14">
        <f t="shared" si="5"/>
        <v>0</v>
      </c>
      <c r="K8" s="14">
        <f t="shared" si="6"/>
        <v>0</v>
      </c>
      <c r="L8" s="15">
        <f t="shared" si="0"/>
        <v>0</v>
      </c>
    </row>
    <row r="9" spans="2:14" x14ac:dyDescent="0.25">
      <c r="B9" s="9" t="s">
        <v>10</v>
      </c>
      <c r="C9" s="13">
        <v>13.7</v>
      </c>
      <c r="D9" s="13">
        <f>SUM(C$3:C9)</f>
        <v>-38.09999999999998</v>
      </c>
      <c r="E9" s="14"/>
      <c r="F9" s="14">
        <f t="shared" si="1"/>
        <v>-38.09999999999998</v>
      </c>
      <c r="G9" s="14">
        <f t="shared" si="2"/>
        <v>0</v>
      </c>
      <c r="H9" s="14">
        <f t="shared" si="3"/>
        <v>-13.7</v>
      </c>
      <c r="I9" s="14">
        <f t="shared" si="4"/>
        <v>0</v>
      </c>
      <c r="J9" s="14">
        <f t="shared" si="5"/>
        <v>0</v>
      </c>
      <c r="K9" s="14">
        <f t="shared" si="6"/>
        <v>0</v>
      </c>
      <c r="L9" s="15">
        <f t="shared" si="0"/>
        <v>0</v>
      </c>
    </row>
    <row r="10" spans="2:14" x14ac:dyDescent="0.25">
      <c r="B10" s="9" t="s">
        <v>11</v>
      </c>
      <c r="C10" s="13">
        <v>23.1</v>
      </c>
      <c r="D10" s="13">
        <f>SUM(C$3:C10)</f>
        <v>-14.999999999999979</v>
      </c>
      <c r="E10" s="14"/>
      <c r="F10" s="14">
        <f t="shared" si="1"/>
        <v>-14.999999999999979</v>
      </c>
      <c r="G10" s="14">
        <f t="shared" si="2"/>
        <v>0</v>
      </c>
      <c r="H10" s="14">
        <f t="shared" si="3"/>
        <v>-23.1</v>
      </c>
      <c r="I10" s="14">
        <f t="shared" si="4"/>
        <v>0</v>
      </c>
      <c r="J10" s="14">
        <f t="shared" si="5"/>
        <v>0</v>
      </c>
      <c r="K10" s="14">
        <f t="shared" si="6"/>
        <v>0</v>
      </c>
      <c r="L10" s="15">
        <f t="shared" si="0"/>
        <v>0</v>
      </c>
    </row>
    <row r="11" spans="2:14" x14ac:dyDescent="0.25">
      <c r="B11" s="9" t="s">
        <v>4</v>
      </c>
      <c r="C11" s="13">
        <v>72</v>
      </c>
      <c r="D11" s="13">
        <f>SUM(C$3:C11)</f>
        <v>57.000000000000021</v>
      </c>
      <c r="E11" s="14"/>
      <c r="F11" s="14">
        <f t="shared" si="1"/>
        <v>0</v>
      </c>
      <c r="G11" s="14">
        <f t="shared" si="2"/>
        <v>0</v>
      </c>
      <c r="H11" s="14">
        <f t="shared" si="3"/>
        <v>-14.999999999999979</v>
      </c>
      <c r="I11" s="14">
        <f t="shared" si="4"/>
        <v>0</v>
      </c>
      <c r="J11" s="14">
        <f t="shared" si="5"/>
        <v>0</v>
      </c>
      <c r="K11" s="14">
        <f t="shared" si="6"/>
        <v>57.000000000000021</v>
      </c>
      <c r="L11" s="15">
        <f t="shared" si="0"/>
        <v>57.000000000000021</v>
      </c>
    </row>
    <row r="12" spans="2:14" ht="24.75" x14ac:dyDescent="0.25">
      <c r="B12" s="9" t="s">
        <v>12</v>
      </c>
      <c r="C12" s="13">
        <f>D11</f>
        <v>57.000000000000021</v>
      </c>
      <c r="D12" s="13"/>
      <c r="E12" s="14">
        <f>D11</f>
        <v>57.000000000000021</v>
      </c>
      <c r="F12" s="14"/>
      <c r="G12" s="14"/>
      <c r="H12" s="14"/>
      <c r="I12" s="14"/>
      <c r="J12" s="14"/>
      <c r="K12" s="14"/>
      <c r="L12" s="15">
        <f t="shared" si="0"/>
        <v>57.000000000000021</v>
      </c>
    </row>
  </sheetData>
  <pageMargins left="0.7" right="0.7" top="0.75" bottom="0.75" header="0.3" footer="0.3"/>
  <pageSetup paperSize="9" scale="95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showGridLines="0" topLeftCell="A7" zoomScaleNormal="100" workbookViewId="0">
      <selection activeCell="M1" sqref="M1"/>
    </sheetView>
  </sheetViews>
  <sheetFormatPr defaultRowHeight="15" x14ac:dyDescent="0.25"/>
  <sheetData>
    <row r="1" spans="1:13" ht="36" x14ac:dyDescent="0.25">
      <c r="A1" s="4"/>
      <c r="B1" s="10" t="s">
        <v>22</v>
      </c>
      <c r="C1" s="11" t="s">
        <v>23</v>
      </c>
      <c r="D1" s="12" t="s">
        <v>14</v>
      </c>
      <c r="E1" s="12" t="s">
        <v>15</v>
      </c>
      <c r="F1" s="12" t="s">
        <v>16</v>
      </c>
      <c r="G1" s="12" t="s">
        <v>17</v>
      </c>
      <c r="H1" s="12" t="s">
        <v>18</v>
      </c>
      <c r="I1" s="12" t="s">
        <v>19</v>
      </c>
      <c r="J1" s="12" t="s">
        <v>20</v>
      </c>
      <c r="K1" s="11" t="s">
        <v>21</v>
      </c>
      <c r="M1" s="8"/>
    </row>
    <row r="2" spans="1:13" ht="36.75" x14ac:dyDescent="0.25">
      <c r="A2" s="9" t="s">
        <v>13</v>
      </c>
      <c r="B2" s="5">
        <v>196.2</v>
      </c>
      <c r="C2" s="5">
        <f>SUM(B2:B$2)</f>
        <v>196.2</v>
      </c>
      <c r="D2" s="6">
        <f>B2</f>
        <v>196.2</v>
      </c>
      <c r="E2" s="6"/>
      <c r="F2" s="6"/>
      <c r="G2" s="6"/>
      <c r="H2" s="6"/>
      <c r="I2" s="6"/>
      <c r="J2" s="6"/>
      <c r="K2" s="7">
        <f>MAX(D2,SUM(H2:J2))</f>
        <v>196.2</v>
      </c>
    </row>
    <row r="3" spans="1:13" x14ac:dyDescent="0.25">
      <c r="A3" s="9" t="s">
        <v>0</v>
      </c>
      <c r="B3" s="5">
        <v>-46.8</v>
      </c>
      <c r="C3" s="5">
        <f>SUM(B$2:B3)</f>
        <v>149.39999999999998</v>
      </c>
      <c r="D3" s="6"/>
      <c r="E3" s="6">
        <f>IF(AND(C3&lt;0,C2&lt;0),MAX(C2:C3),0)</f>
        <v>0</v>
      </c>
      <c r="F3" s="6">
        <f>IF(AND(C3&lt;0,B3&lt;0),MAX(B3,C3),0)</f>
        <v>0</v>
      </c>
      <c r="G3" s="6">
        <f>IF(AND(C2&lt;0,B3&gt;0),MAX(-B3,C2),0)</f>
        <v>0</v>
      </c>
      <c r="H3" s="6">
        <f>IF(AND(C3&gt;0,C2&gt;0),MIN(C2:C3),0)</f>
        <v>149.39999999999998</v>
      </c>
      <c r="I3" s="6">
        <f>IF(AND(C2&gt;0,B3&lt;0),MIN(-B3,C2),0)</f>
        <v>46.8</v>
      </c>
      <c r="J3" s="6">
        <f>IF(AND(C3&gt;0,B3&gt;0),MIN(B3,C3),0)</f>
        <v>0</v>
      </c>
      <c r="K3" s="7">
        <f t="shared" ref="K3:K11" si="0">MAX(D3,SUM(H3:J3))</f>
        <v>196.2</v>
      </c>
    </row>
    <row r="4" spans="1:13" x14ac:dyDescent="0.25">
      <c r="A4" s="9" t="s">
        <v>1</v>
      </c>
      <c r="B4" s="5">
        <v>-45.7</v>
      </c>
      <c r="C4" s="5">
        <f>SUM(B$2:B4)</f>
        <v>103.69999999999997</v>
      </c>
      <c r="D4" s="6"/>
      <c r="E4" s="6">
        <f t="shared" ref="E4:E10" si="1">IF(AND(C4&lt;0,C3&lt;0),MAX(C3:C4),0)</f>
        <v>0</v>
      </c>
      <c r="F4" s="6">
        <f t="shared" ref="F4:F10" si="2">IF(AND(C4&lt;0,B4&lt;0),MAX(B4,C4),0)</f>
        <v>0</v>
      </c>
      <c r="G4" s="6">
        <f t="shared" ref="G4:G10" si="3">IF(AND(C3&lt;0,B4&gt;0),MAX(-B4,C3),0)</f>
        <v>0</v>
      </c>
      <c r="H4" s="6">
        <f t="shared" ref="H4:H10" si="4">IF(AND(C4&gt;0,C3&gt;0),MIN(C3:C4),0)</f>
        <v>103.69999999999997</v>
      </c>
      <c r="I4" s="6">
        <f t="shared" ref="I4:I10" si="5">IF(AND(C3&gt;0,B4&lt;0),MIN(-B4,C3),0)</f>
        <v>45.7</v>
      </c>
      <c r="J4" s="6">
        <f t="shared" ref="J4:J10" si="6">IF(AND(C4&gt;0,B4&gt;0),MIN(B4,C4),0)</f>
        <v>0</v>
      </c>
      <c r="K4" s="7">
        <f t="shared" si="0"/>
        <v>149.39999999999998</v>
      </c>
    </row>
    <row r="5" spans="1:13" x14ac:dyDescent="0.25">
      <c r="A5" s="9" t="s">
        <v>2</v>
      </c>
      <c r="B5" s="5">
        <v>-11</v>
      </c>
      <c r="C5" s="5">
        <f>SUM(B$2:B5)</f>
        <v>92.699999999999974</v>
      </c>
      <c r="D5" s="6"/>
      <c r="E5" s="6">
        <f t="shared" si="1"/>
        <v>0</v>
      </c>
      <c r="F5" s="6">
        <f t="shared" si="2"/>
        <v>0</v>
      </c>
      <c r="G5" s="6">
        <f t="shared" si="3"/>
        <v>0</v>
      </c>
      <c r="H5" s="6">
        <f t="shared" si="4"/>
        <v>92.699999999999974</v>
      </c>
      <c r="I5" s="6">
        <f t="shared" si="5"/>
        <v>11</v>
      </c>
      <c r="J5" s="6">
        <f t="shared" si="6"/>
        <v>0</v>
      </c>
      <c r="K5" s="7">
        <f t="shared" si="0"/>
        <v>103.69999999999997</v>
      </c>
    </row>
    <row r="6" spans="1:13" x14ac:dyDescent="0.25">
      <c r="A6" s="9" t="s">
        <v>8</v>
      </c>
      <c r="B6" s="5">
        <v>-28.9</v>
      </c>
      <c r="C6" s="5">
        <f>SUM(B$2:B6)</f>
        <v>63.799999999999976</v>
      </c>
      <c r="D6" s="6"/>
      <c r="E6" s="6">
        <f t="shared" si="1"/>
        <v>0</v>
      </c>
      <c r="F6" s="6">
        <f t="shared" si="2"/>
        <v>0</v>
      </c>
      <c r="G6" s="6">
        <f t="shared" si="3"/>
        <v>0</v>
      </c>
      <c r="H6" s="6">
        <f t="shared" si="4"/>
        <v>63.799999999999976</v>
      </c>
      <c r="I6" s="6">
        <f t="shared" si="5"/>
        <v>28.9</v>
      </c>
      <c r="J6" s="6">
        <f t="shared" si="6"/>
        <v>0</v>
      </c>
      <c r="K6" s="7">
        <f t="shared" si="0"/>
        <v>92.699999999999974</v>
      </c>
    </row>
    <row r="7" spans="1:13" x14ac:dyDescent="0.25">
      <c r="A7" s="9" t="s">
        <v>9</v>
      </c>
      <c r="B7" s="5">
        <v>-12</v>
      </c>
      <c r="C7" s="5">
        <f>SUM(B$2:B7)</f>
        <v>51.799999999999976</v>
      </c>
      <c r="D7" s="6"/>
      <c r="E7" s="6">
        <f t="shared" si="1"/>
        <v>0</v>
      </c>
      <c r="F7" s="6">
        <f t="shared" si="2"/>
        <v>0</v>
      </c>
      <c r="G7" s="6">
        <f t="shared" si="3"/>
        <v>0</v>
      </c>
      <c r="H7" s="6">
        <f t="shared" si="4"/>
        <v>51.799999999999976</v>
      </c>
      <c r="I7" s="6">
        <f t="shared" si="5"/>
        <v>12</v>
      </c>
      <c r="J7" s="6">
        <f t="shared" si="6"/>
        <v>0</v>
      </c>
      <c r="K7" s="7">
        <f t="shared" si="0"/>
        <v>63.799999999999976</v>
      </c>
    </row>
    <row r="8" spans="1:13" x14ac:dyDescent="0.25">
      <c r="A8" s="9" t="s">
        <v>10</v>
      </c>
      <c r="B8" s="5">
        <v>-13.7</v>
      </c>
      <c r="C8" s="5">
        <f>SUM(B$2:B8)</f>
        <v>38.09999999999998</v>
      </c>
      <c r="D8" s="6"/>
      <c r="E8" s="6">
        <f t="shared" si="1"/>
        <v>0</v>
      </c>
      <c r="F8" s="6">
        <f t="shared" si="2"/>
        <v>0</v>
      </c>
      <c r="G8" s="6">
        <f t="shared" si="3"/>
        <v>0</v>
      </c>
      <c r="H8" s="6">
        <f t="shared" si="4"/>
        <v>38.09999999999998</v>
      </c>
      <c r="I8" s="6">
        <f t="shared" si="5"/>
        <v>13.7</v>
      </c>
      <c r="J8" s="6">
        <f t="shared" si="6"/>
        <v>0</v>
      </c>
      <c r="K8" s="7">
        <f t="shared" si="0"/>
        <v>51.799999999999983</v>
      </c>
    </row>
    <row r="9" spans="1:13" x14ac:dyDescent="0.25">
      <c r="A9" s="9" t="s">
        <v>11</v>
      </c>
      <c r="B9" s="5">
        <v>-23.1</v>
      </c>
      <c r="C9" s="5">
        <f>SUM(B$2:B9)</f>
        <v>14.999999999999979</v>
      </c>
      <c r="D9" s="6"/>
      <c r="E9" s="6">
        <f t="shared" si="1"/>
        <v>0</v>
      </c>
      <c r="F9" s="6">
        <f t="shared" si="2"/>
        <v>0</v>
      </c>
      <c r="G9" s="6">
        <f t="shared" si="3"/>
        <v>0</v>
      </c>
      <c r="H9" s="6">
        <f t="shared" si="4"/>
        <v>14.999999999999979</v>
      </c>
      <c r="I9" s="6">
        <f t="shared" si="5"/>
        <v>23.1</v>
      </c>
      <c r="J9" s="6">
        <f t="shared" si="6"/>
        <v>0</v>
      </c>
      <c r="K9" s="7">
        <f t="shared" si="0"/>
        <v>38.09999999999998</v>
      </c>
    </row>
    <row r="10" spans="1:13" x14ac:dyDescent="0.25">
      <c r="A10" s="9" t="s">
        <v>4</v>
      </c>
      <c r="B10" s="5">
        <v>-66.8</v>
      </c>
      <c r="C10" s="5">
        <f>SUM(B$2:B10)</f>
        <v>-51.800000000000018</v>
      </c>
      <c r="D10" s="6"/>
      <c r="E10" s="6">
        <f t="shared" si="1"/>
        <v>0</v>
      </c>
      <c r="F10" s="6">
        <f t="shared" si="2"/>
        <v>-51.800000000000018</v>
      </c>
      <c r="G10" s="6">
        <f t="shared" si="3"/>
        <v>0</v>
      </c>
      <c r="H10" s="6">
        <f t="shared" si="4"/>
        <v>0</v>
      </c>
      <c r="I10" s="6">
        <f t="shared" si="5"/>
        <v>14.999999999999979</v>
      </c>
      <c r="J10" s="6">
        <f t="shared" si="6"/>
        <v>0</v>
      </c>
      <c r="K10" s="7">
        <f t="shared" si="0"/>
        <v>14.999999999999979</v>
      </c>
    </row>
    <row r="11" spans="1:13" ht="24.75" x14ac:dyDescent="0.25">
      <c r="A11" s="9" t="s">
        <v>12</v>
      </c>
      <c r="B11" s="5">
        <f>C10</f>
        <v>-51.800000000000018</v>
      </c>
      <c r="C11" s="5"/>
      <c r="D11" s="6">
        <f>C10</f>
        <v>-51.800000000000018</v>
      </c>
      <c r="E11" s="6"/>
      <c r="F11" s="6"/>
      <c r="G11" s="6"/>
      <c r="H11" s="6"/>
      <c r="I11" s="6"/>
      <c r="J11" s="6"/>
      <c r="K11" s="7">
        <f t="shared" si="0"/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DOES NOT CROSS X</vt:lpstr>
      <vt:lpstr>CROSSES X AXIS</vt:lpstr>
      <vt:lpstr>ALTERNATE</vt:lpstr>
      <vt:lpstr>Sheet3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