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lexy\2019\waterfall charts template\"/>
    </mc:Choice>
  </mc:AlternateContent>
  <bookViews>
    <workbookView xWindow="0" yWindow="0" windowWidth="20490" windowHeight="7755" activeTab="1"/>
  </bookViews>
  <sheets>
    <sheet name="INCOME" sheetId="1" r:id="rId1"/>
    <sheet name="EXPENDITURE" sheetId="2" r:id="rId2"/>
    <sheet name="POSITION" sheetId="3" r:id="rId3"/>
  </sheets>
  <definedNames>
    <definedName name="_xlnm.Print_Area" localSheetId="1">EXPENDITURE!$A$1:$O$53</definedName>
    <definedName name="_xlnm.Print_Area" localSheetId="0">INCOME!$A$1:$L$50</definedName>
    <definedName name="_xlnm.Print_Area" localSheetId="2">POSITION!$A$1:$P$57</definedName>
  </definedNames>
  <calcPr calcId="152511"/>
</workbook>
</file>

<file path=xl/calcChain.xml><?xml version="1.0" encoding="utf-8"?>
<calcChain xmlns="http://schemas.openxmlformats.org/spreadsheetml/2006/main">
  <c r="C4" i="1" l="1"/>
  <c r="F5" i="1" s="1"/>
  <c r="C6" i="1" l="1"/>
  <c r="F14" i="1" s="1"/>
  <c r="D4" i="1"/>
  <c r="D16" i="1"/>
  <c r="C16" i="1" s="1"/>
  <c r="E5" i="1"/>
  <c r="C6" i="3"/>
  <c r="F5" i="3"/>
  <c r="D4" i="3"/>
  <c r="E5" i="3"/>
  <c r="E10" i="1" l="1"/>
  <c r="E12" i="1"/>
  <c r="E8" i="1"/>
  <c r="E11" i="1"/>
  <c r="E14" i="1"/>
  <c r="F7" i="1"/>
  <c r="F9" i="1"/>
  <c r="F13" i="1"/>
  <c r="F15" i="1"/>
  <c r="E7" i="1"/>
  <c r="E9" i="1"/>
  <c r="E13" i="1"/>
  <c r="E15" i="1"/>
  <c r="D6" i="1"/>
  <c r="F8" i="1"/>
  <c r="F10" i="1"/>
  <c r="F11" i="1"/>
  <c r="F12" i="1"/>
  <c r="E17" i="1"/>
  <c r="C18" i="1"/>
  <c r="F17" i="1"/>
  <c r="F22" i="3"/>
  <c r="F21" i="3"/>
  <c r="F20" i="3"/>
  <c r="D23" i="3"/>
  <c r="C23" i="3" s="1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D6" i="3"/>
  <c r="E24" i="3" l="1"/>
  <c r="C25" i="3"/>
  <c r="F24" i="3"/>
  <c r="D18" i="1"/>
  <c r="E5" i="2"/>
  <c r="C6" i="2"/>
  <c r="F5" i="2"/>
  <c r="D4" i="2"/>
  <c r="D25" i="3" l="1"/>
  <c r="F18" i="2"/>
  <c r="F17" i="2"/>
  <c r="F16" i="2"/>
  <c r="F15" i="2"/>
  <c r="F14" i="2"/>
  <c r="F13" i="2"/>
  <c r="F12" i="2"/>
  <c r="F11" i="2"/>
  <c r="F10" i="2"/>
  <c r="F9" i="2"/>
  <c r="F8" i="2"/>
  <c r="F7" i="2"/>
  <c r="D6" i="2"/>
  <c r="D19" i="2"/>
  <c r="C19" i="2" s="1"/>
  <c r="E18" i="2"/>
  <c r="E17" i="2"/>
  <c r="E16" i="2"/>
  <c r="E15" i="2"/>
  <c r="E14" i="2"/>
  <c r="E13" i="2"/>
  <c r="E12" i="2"/>
  <c r="E11" i="2"/>
  <c r="E10" i="2"/>
  <c r="E9" i="2"/>
  <c r="E8" i="2"/>
  <c r="E7" i="2"/>
  <c r="G18" i="1"/>
  <c r="G12" i="1"/>
  <c r="G10" i="1"/>
  <c r="G16" i="1"/>
  <c r="G14" i="1"/>
  <c r="G11" i="1"/>
  <c r="G8" i="1"/>
  <c r="G4" i="1"/>
  <c r="G7" i="1"/>
  <c r="G13" i="1"/>
  <c r="G5" i="1"/>
  <c r="G6" i="1"/>
  <c r="G9" i="1"/>
  <c r="G15" i="1"/>
  <c r="G17" i="1"/>
  <c r="G24" i="3" l="1"/>
  <c r="G9" i="3"/>
  <c r="G20" i="3"/>
  <c r="G11" i="3"/>
  <c r="G19" i="3"/>
  <c r="G7" i="3"/>
  <c r="G14" i="3"/>
  <c r="G18" i="3"/>
  <c r="G21" i="3"/>
  <c r="G23" i="3"/>
  <c r="G6" i="3"/>
  <c r="G10" i="3"/>
  <c r="G13" i="3"/>
  <c r="G17" i="3"/>
  <c r="G25" i="3"/>
  <c r="G4" i="3"/>
  <c r="G12" i="3"/>
  <c r="G16" i="3"/>
  <c r="G22" i="3"/>
  <c r="G5" i="3"/>
  <c r="G8" i="3"/>
  <c r="G15" i="3"/>
  <c r="E20" i="2"/>
  <c r="C21" i="2"/>
  <c r="F20" i="2"/>
  <c r="D21" i="2" l="1"/>
  <c r="G20" i="2" l="1"/>
  <c r="G8" i="2"/>
  <c r="G11" i="2"/>
  <c r="G14" i="2"/>
  <c r="G18" i="2"/>
  <c r="G19" i="2"/>
  <c r="G21" i="2"/>
  <c r="G6" i="2"/>
  <c r="G9" i="2"/>
  <c r="G12" i="2"/>
  <c r="G16" i="2"/>
  <c r="G4" i="2"/>
  <c r="G7" i="2"/>
  <c r="G10" i="2"/>
  <c r="G13" i="2"/>
  <c r="G17" i="2"/>
  <c r="G5" i="2"/>
  <c r="G15" i="2"/>
</calcChain>
</file>

<file path=xl/sharedStrings.xml><?xml version="1.0" encoding="utf-8"?>
<sst xmlns="http://schemas.openxmlformats.org/spreadsheetml/2006/main" count="73" uniqueCount="38">
  <si>
    <t>INCOME BRIDGE 14/15 - 15/16</t>
  </si>
  <si>
    <t>AMOUNT</t>
  </si>
  <si>
    <t>END POINT</t>
  </si>
  <si>
    <t>BEFORE</t>
  </si>
  <si>
    <t>AFTER</t>
  </si>
  <si>
    <t>Y VALUES</t>
  </si>
  <si>
    <t>14/15 INCOME</t>
  </si>
  <si>
    <t>14/15 DONATED ASSETS ADJ</t>
  </si>
  <si>
    <t>14/15 INCOME (ADJ)</t>
  </si>
  <si>
    <t>NR INCOME</t>
  </si>
  <si>
    <t>OTHER</t>
  </si>
  <si>
    <t>CCG DEMAND MANAGEMENT</t>
  </si>
  <si>
    <t>CCG REINVESTMENT</t>
  </si>
  <si>
    <t>TARIFF DEFLATOR</t>
  </si>
  <si>
    <t>NETA 50%</t>
  </si>
  <si>
    <t>CONTRACT NEGOTIATION</t>
  </si>
  <si>
    <t>GROWTH</t>
  </si>
  <si>
    <t>15/16 INCOME (ADJ)</t>
  </si>
  <si>
    <t>15/16 DONATED ASSETS ADJ</t>
  </si>
  <si>
    <t>15/16 INCOME</t>
  </si>
  <si>
    <t>EXPENDITURE BRIDGE 14/15 - 15/16</t>
  </si>
  <si>
    <t>14/15 EXPENDITURE</t>
  </si>
  <si>
    <t>14/15 EXPENDITURE (ADJ)</t>
  </si>
  <si>
    <t>NR EXPENDITURE</t>
  </si>
  <si>
    <t>QIPP</t>
  </si>
  <si>
    <t>COST INFLATION</t>
  </si>
  <si>
    <t>15/16 EXPENDITURE (ADJ)</t>
  </si>
  <si>
    <t>15/16 EXPENDITURE</t>
  </si>
  <si>
    <t>SURPLUS / DEFICIT BRIDGE 14/15 - 15/16</t>
  </si>
  <si>
    <t>14/15 DEFICIT</t>
  </si>
  <si>
    <t>14/15 DEFICIT (ADJ)</t>
  </si>
  <si>
    <t>15/16 POSITION (ADJ)</t>
  </si>
  <si>
    <t>15/16 POSITION</t>
  </si>
  <si>
    <t>COST PRESSURE - 1</t>
  </si>
  <si>
    <t>COST PRESSURE - 2</t>
  </si>
  <si>
    <t>COST PRESSURE - 3</t>
  </si>
  <si>
    <t>COST PRESSURE - 4</t>
  </si>
  <si>
    <t>SERVICE DEVELOPMENTS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</si>
</sst>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,;[Red]\(#,##0.0,\)"/>
    <numFmt numFmtId="165" formatCode="#,##0.00,;[Red]\(#,##0.00,\)"/>
    <numFmt numFmtId="166" formatCode="#,##0;\(#,##0\)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8.8000000000000007"/>
      <color theme="1"/>
      <name val="Verdana"/>
      <family val="2"/>
    </font>
    <font>
      <sz val="8.8000000000000007"/>
      <color rgb="FFFF0000"/>
      <name val="Verdana"/>
      <family val="2"/>
    </font>
    <font>
      <u/>
      <sz val="11"/>
      <color theme="10"/>
      <name val="Calibri"/>
      <family val="2"/>
      <scheme val="minor"/>
    </font>
    <font>
      <b/>
      <sz val="16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6" fontId="8" fillId="3" borderId="0">
      <alignment vertical="center"/>
    </xf>
  </cellStyleXfs>
  <cellXfs count="18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164" fontId="2" fillId="0" borderId="1" xfId="0" applyNumberFormat="1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right" wrapText="1"/>
    </xf>
    <xf numFmtId="164" fontId="2" fillId="0" borderId="2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0" fontId="0" fillId="0" borderId="0" xfId="0" quotePrefix="1"/>
    <xf numFmtId="0" fontId="0" fillId="0" borderId="3" xfId="0" applyBorder="1"/>
    <xf numFmtId="0" fontId="6" fillId="0" borderId="0" xfId="0" applyFont="1" applyFill="1" applyBorder="1" applyAlignment="1">
      <alignment horizontal="left"/>
    </xf>
    <xf numFmtId="0" fontId="7" fillId="0" borderId="0" xfId="1"/>
    <xf numFmtId="0" fontId="5" fillId="0" borderId="1" xfId="0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right" wrapText="1"/>
    </xf>
    <xf numFmtId="164" fontId="0" fillId="0" borderId="0" xfId="0" applyNumberFormat="1"/>
  </cellXfs>
  <cellStyles count="3">
    <cellStyle name="Hyperlink" xfId="1" builtinId="8"/>
    <cellStyle name="Normal" xfId="0" builtinId="0"/>
    <cellStyle name="Title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2800"/>
              <a:t>2014/15 to 2015/16 Income Bridge</a:t>
            </a:r>
          </a:p>
        </c:rich>
      </c:tx>
      <c:layout>
        <c:manualLayout>
          <c:xMode val="edge"/>
          <c:yMode val="edge"/>
          <c:x val="0.27259776211964759"/>
          <c:y val="5.80545799251572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894241927952122E-2"/>
          <c:y val="0.11156223453904235"/>
          <c:w val="0.90570623348737833"/>
          <c:h val="0.510463122077167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INCOME!$D$3</c:f>
              <c:strCache>
                <c:ptCount val="1"/>
                <c:pt idx="0">
                  <c:v>END POINT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INCOME!$B$4:$B$18</c:f>
              <c:strCache>
                <c:ptCount val="15"/>
                <c:pt idx="0">
                  <c:v>14/15 INCOME</c:v>
                </c:pt>
                <c:pt idx="1">
                  <c:v>14/15 DONATED ASSETS ADJ</c:v>
                </c:pt>
                <c:pt idx="2">
                  <c:v>14/15 INCOME (ADJ)</c:v>
                </c:pt>
                <c:pt idx="3">
                  <c:v>NR INCOME</c:v>
                </c:pt>
                <c:pt idx="4">
                  <c:v>OTHER</c:v>
                </c:pt>
                <c:pt idx="5">
                  <c:v>CCG DEMAND MANAGEMENT</c:v>
                </c:pt>
                <c:pt idx="6">
                  <c:v>CCG REINVESTMENT</c:v>
                </c:pt>
                <c:pt idx="7">
                  <c:v>SERVICE DEVELOPMENTS</c:v>
                </c:pt>
                <c:pt idx="8">
                  <c:v>TARIFF DEFLATOR</c:v>
                </c:pt>
                <c:pt idx="9">
                  <c:v>NETA 50%</c:v>
                </c:pt>
                <c:pt idx="10">
                  <c:v>CONTRACT NEGOTIATION</c:v>
                </c:pt>
                <c:pt idx="11">
                  <c:v>GROWTH</c:v>
                </c:pt>
                <c:pt idx="12">
                  <c:v>15/16 INCOME (ADJ)</c:v>
                </c:pt>
                <c:pt idx="13">
                  <c:v>15/16 DONATED ASSETS ADJ</c:v>
                </c:pt>
                <c:pt idx="14">
                  <c:v>15/16 INCOME</c:v>
                </c:pt>
              </c:strCache>
            </c:strRef>
          </c:cat>
          <c:val>
            <c:numRef>
              <c:f>INCOME!$D$4:$D$18</c:f>
              <c:numCache>
                <c:formatCode>#,##0.0,;[Red]\(#,##0.0,\)</c:formatCode>
                <c:ptCount val="15"/>
                <c:pt idx="0">
                  <c:v>207000</c:v>
                </c:pt>
                <c:pt idx="2">
                  <c:v>206000</c:v>
                </c:pt>
                <c:pt idx="12">
                  <c:v>210353</c:v>
                </c:pt>
                <c:pt idx="14">
                  <c:v>210653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-1127090352"/>
        <c:axId val="-1127089264"/>
      </c:barChart>
      <c:lineChart>
        <c:grouping val="standard"/>
        <c:varyColors val="0"/>
        <c:ser>
          <c:idx val="1"/>
          <c:order val="1"/>
          <c:tx>
            <c:strRef>
              <c:f>INCOME!$E$3</c:f>
              <c:strCache>
                <c:ptCount val="1"/>
                <c:pt idx="0">
                  <c:v>BEFORE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numRef>
              <c:f>INCOME!$C$4:$C$18</c:f>
              <c:numCache>
                <c:formatCode>#,##0.0,;[Red]\(#,##0.0,\)</c:formatCode>
                <c:ptCount val="15"/>
                <c:pt idx="0">
                  <c:v>207000</c:v>
                </c:pt>
                <c:pt idx="1">
                  <c:v>-1000</c:v>
                </c:pt>
                <c:pt idx="2">
                  <c:v>206000</c:v>
                </c:pt>
                <c:pt idx="3">
                  <c:v>-3000</c:v>
                </c:pt>
                <c:pt idx="4">
                  <c:v>600</c:v>
                </c:pt>
                <c:pt idx="5">
                  <c:v>-6015</c:v>
                </c:pt>
                <c:pt idx="6">
                  <c:v>4768</c:v>
                </c:pt>
                <c:pt idx="7">
                  <c:v>600</c:v>
                </c:pt>
                <c:pt idx="8">
                  <c:v>-3000</c:v>
                </c:pt>
                <c:pt idx="9">
                  <c:v>1200</c:v>
                </c:pt>
                <c:pt idx="10">
                  <c:v>2000</c:v>
                </c:pt>
                <c:pt idx="11">
                  <c:v>7200</c:v>
                </c:pt>
                <c:pt idx="12">
                  <c:v>210353</c:v>
                </c:pt>
                <c:pt idx="13">
                  <c:v>300</c:v>
                </c:pt>
                <c:pt idx="14">
                  <c:v>210653</c:v>
                </c:pt>
              </c:numCache>
            </c:numRef>
          </c:cat>
          <c:val>
            <c:numRef>
              <c:f>INCOME!$E$4:$E$17</c:f>
              <c:numCache>
                <c:formatCode>#,##0.0,;[Red]\(#,##0.0,\)</c:formatCode>
                <c:ptCount val="14"/>
                <c:pt idx="1">
                  <c:v>207000</c:v>
                </c:pt>
                <c:pt idx="3">
                  <c:v>206000</c:v>
                </c:pt>
                <c:pt idx="4">
                  <c:v>203000</c:v>
                </c:pt>
                <c:pt idx="5">
                  <c:v>203600</c:v>
                </c:pt>
                <c:pt idx="6">
                  <c:v>197585</c:v>
                </c:pt>
                <c:pt idx="7">
                  <c:v>202353</c:v>
                </c:pt>
                <c:pt idx="8">
                  <c:v>202953</c:v>
                </c:pt>
                <c:pt idx="9">
                  <c:v>199953</c:v>
                </c:pt>
                <c:pt idx="10">
                  <c:v>201153</c:v>
                </c:pt>
                <c:pt idx="11">
                  <c:v>203153</c:v>
                </c:pt>
                <c:pt idx="13">
                  <c:v>210353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INCOME!$F$3</c:f>
              <c:strCache>
                <c:ptCount val="1"/>
                <c:pt idx="0">
                  <c:v>AFTER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numRef>
              <c:f>INCOME!$C$4:$C$18</c:f>
              <c:numCache>
                <c:formatCode>#,##0.0,;[Red]\(#,##0.0,\)</c:formatCode>
                <c:ptCount val="15"/>
                <c:pt idx="0">
                  <c:v>207000</c:v>
                </c:pt>
                <c:pt idx="1">
                  <c:v>-1000</c:v>
                </c:pt>
                <c:pt idx="2">
                  <c:v>206000</c:v>
                </c:pt>
                <c:pt idx="3">
                  <c:v>-3000</c:v>
                </c:pt>
                <c:pt idx="4">
                  <c:v>600</c:v>
                </c:pt>
                <c:pt idx="5">
                  <c:v>-6015</c:v>
                </c:pt>
                <c:pt idx="6">
                  <c:v>4768</c:v>
                </c:pt>
                <c:pt idx="7">
                  <c:v>600</c:v>
                </c:pt>
                <c:pt idx="8">
                  <c:v>-3000</c:v>
                </c:pt>
                <c:pt idx="9">
                  <c:v>1200</c:v>
                </c:pt>
                <c:pt idx="10">
                  <c:v>2000</c:v>
                </c:pt>
                <c:pt idx="11">
                  <c:v>7200</c:v>
                </c:pt>
                <c:pt idx="12">
                  <c:v>210353</c:v>
                </c:pt>
                <c:pt idx="13">
                  <c:v>300</c:v>
                </c:pt>
                <c:pt idx="14">
                  <c:v>210653</c:v>
                </c:pt>
              </c:numCache>
            </c:numRef>
          </c:cat>
          <c:val>
            <c:numRef>
              <c:f>INCOME!$F$4:$F$17</c:f>
              <c:numCache>
                <c:formatCode>#,##0.0,;[Red]\(#,##0.0,\)</c:formatCode>
                <c:ptCount val="14"/>
                <c:pt idx="1">
                  <c:v>206000</c:v>
                </c:pt>
                <c:pt idx="3">
                  <c:v>203000</c:v>
                </c:pt>
                <c:pt idx="4">
                  <c:v>203600</c:v>
                </c:pt>
                <c:pt idx="5">
                  <c:v>197585</c:v>
                </c:pt>
                <c:pt idx="6">
                  <c:v>202353</c:v>
                </c:pt>
                <c:pt idx="7">
                  <c:v>202953</c:v>
                </c:pt>
                <c:pt idx="8">
                  <c:v>199953</c:v>
                </c:pt>
                <c:pt idx="9">
                  <c:v>201153</c:v>
                </c:pt>
                <c:pt idx="10">
                  <c:v>203153</c:v>
                </c:pt>
                <c:pt idx="11">
                  <c:v>210353</c:v>
                </c:pt>
                <c:pt idx="13">
                  <c:v>210653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20"/>
          <c:upBars>
            <c:spPr>
              <a:solidFill>
                <a:srgbClr val="92D050"/>
              </a:solidFill>
            </c:spPr>
          </c:upBars>
          <c:downBars>
            <c:spPr>
              <a:solidFill>
                <a:srgbClr val="FF0000"/>
              </a:solidFill>
            </c:spPr>
          </c:downBars>
        </c:upDownBars>
        <c:marker val="1"/>
        <c:smooth val="0"/>
        <c:axId val="-1127090352"/>
        <c:axId val="-1127089264"/>
      </c:lineChart>
      <c:lineChart>
        <c:grouping val="standard"/>
        <c:varyColors val="0"/>
        <c:ser>
          <c:idx val="3"/>
          <c:order val="3"/>
          <c:tx>
            <c:v>LABELS</c:v>
          </c:tx>
          <c:spPr>
            <a:ln w="28575">
              <a:noFill/>
            </a:ln>
          </c:spPr>
          <c:marker>
            <c:symbol val="none"/>
          </c:marker>
          <c:dLbls>
            <c:numFmt formatCode="#,##0.0;[Red]\-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INCOME!$C$4:$C$18</c:f>
              <c:numCache>
                <c:formatCode>#,##0.0,;[Red]\(#,##0.0,\)</c:formatCode>
                <c:ptCount val="15"/>
                <c:pt idx="0">
                  <c:v>207000</c:v>
                </c:pt>
                <c:pt idx="1">
                  <c:v>-1000</c:v>
                </c:pt>
                <c:pt idx="2">
                  <c:v>206000</c:v>
                </c:pt>
                <c:pt idx="3">
                  <c:v>-3000</c:v>
                </c:pt>
                <c:pt idx="4">
                  <c:v>600</c:v>
                </c:pt>
                <c:pt idx="5">
                  <c:v>-6015</c:v>
                </c:pt>
                <c:pt idx="6">
                  <c:v>4768</c:v>
                </c:pt>
                <c:pt idx="7">
                  <c:v>600</c:v>
                </c:pt>
                <c:pt idx="8">
                  <c:v>-3000</c:v>
                </c:pt>
                <c:pt idx="9">
                  <c:v>1200</c:v>
                </c:pt>
                <c:pt idx="10">
                  <c:v>2000</c:v>
                </c:pt>
                <c:pt idx="11">
                  <c:v>7200</c:v>
                </c:pt>
                <c:pt idx="12">
                  <c:v>210353</c:v>
                </c:pt>
                <c:pt idx="13">
                  <c:v>300</c:v>
                </c:pt>
                <c:pt idx="14">
                  <c:v>210653</c:v>
                </c:pt>
              </c:numCache>
            </c:numRef>
          </c:cat>
          <c:val>
            <c:numRef>
              <c:f>INCOME!$G$4:$G$18</c:f>
              <c:numCache>
                <c:formatCode>#,##0.0,;[Red]\(#,##0.0,\)</c:formatCode>
                <c:ptCount val="15"/>
                <c:pt idx="0">
                  <c:v>210653</c:v>
                </c:pt>
                <c:pt idx="1">
                  <c:v>210653</c:v>
                </c:pt>
                <c:pt idx="2">
                  <c:v>210653</c:v>
                </c:pt>
                <c:pt idx="3">
                  <c:v>210653</c:v>
                </c:pt>
                <c:pt idx="4">
                  <c:v>210653</c:v>
                </c:pt>
                <c:pt idx="5">
                  <c:v>210653</c:v>
                </c:pt>
                <c:pt idx="6">
                  <c:v>210653</c:v>
                </c:pt>
                <c:pt idx="7">
                  <c:v>210653</c:v>
                </c:pt>
                <c:pt idx="8">
                  <c:v>210653</c:v>
                </c:pt>
                <c:pt idx="9">
                  <c:v>210653</c:v>
                </c:pt>
                <c:pt idx="10">
                  <c:v>210653</c:v>
                </c:pt>
                <c:pt idx="11">
                  <c:v>210653</c:v>
                </c:pt>
                <c:pt idx="12">
                  <c:v>210653</c:v>
                </c:pt>
                <c:pt idx="13">
                  <c:v>210653</c:v>
                </c:pt>
                <c:pt idx="14">
                  <c:v>210653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27092528"/>
        <c:axId val="-1127085456"/>
      </c:lineChart>
      <c:catAx>
        <c:axId val="-1127090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GB" sz="1400"/>
                  <a:t>Income</a:t>
                </a:r>
                <a:r>
                  <a:rPr lang="en-GB" sz="1400" baseline="0"/>
                  <a:t> Category</a:t>
                </a:r>
                <a:endParaRPr lang="en-GB" sz="1400"/>
              </a:p>
            </c:rich>
          </c:tx>
          <c:layout>
            <c:manualLayout>
              <c:xMode val="edge"/>
              <c:yMode val="edge"/>
              <c:x val="9.9228083760776568E-3"/>
              <c:y val="0.9195915087161336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1400"/>
            </a:pPr>
            <a:endParaRPr lang="en-US"/>
          </a:p>
        </c:txPr>
        <c:crossAx val="-1127089264"/>
        <c:crosses val="autoZero"/>
        <c:auto val="1"/>
        <c:lblAlgn val="ctr"/>
        <c:lblOffset val="100"/>
        <c:noMultiLvlLbl val="0"/>
      </c:catAx>
      <c:valAx>
        <c:axId val="-1127089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GB" sz="1400"/>
                  <a:t>£m's</a:t>
                </a:r>
              </a:p>
            </c:rich>
          </c:tx>
          <c:layout/>
          <c:overlay val="0"/>
        </c:title>
        <c:numFmt formatCode="#,##0.0,;[Red]\(#,##0.0,\)" sourceLinked="1"/>
        <c:majorTickMark val="out"/>
        <c:minorTickMark val="none"/>
        <c:tickLblPos val="nextTo"/>
        <c:crossAx val="-1127090352"/>
        <c:crosses val="autoZero"/>
        <c:crossBetween val="between"/>
      </c:valAx>
      <c:valAx>
        <c:axId val="-1127085456"/>
        <c:scaling>
          <c:orientation val="minMax"/>
        </c:scaling>
        <c:delete val="0"/>
        <c:axPos val="r"/>
        <c:numFmt formatCode="#,##0.0,;[Red]\(#,##0.0,\)" sourceLinked="1"/>
        <c:majorTickMark val="none"/>
        <c:minorTickMark val="none"/>
        <c:tickLblPos val="none"/>
        <c:spPr>
          <a:ln>
            <a:noFill/>
          </a:ln>
        </c:spPr>
        <c:crossAx val="-1127092528"/>
        <c:crosses val="max"/>
        <c:crossBetween val="between"/>
        <c:dispUnits>
          <c:builtInUnit val="thousands"/>
        </c:dispUnits>
      </c:valAx>
      <c:catAx>
        <c:axId val="-1127092528"/>
        <c:scaling>
          <c:orientation val="minMax"/>
        </c:scaling>
        <c:delete val="1"/>
        <c:axPos val="b"/>
        <c:numFmt formatCode="#,##0.0,;[Red]\(#,##0.0,\)" sourceLinked="1"/>
        <c:majorTickMark val="out"/>
        <c:minorTickMark val="none"/>
        <c:tickLblPos val="nextTo"/>
        <c:crossAx val="-1127085456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2014/15 to 2015/16 Expenditure Bridge</a:t>
            </a:r>
          </a:p>
        </c:rich>
      </c:tx>
      <c:layout>
        <c:manualLayout>
          <c:xMode val="edge"/>
          <c:yMode val="edge"/>
          <c:x val="0.30710378573288843"/>
          <c:y val="2.21585768959323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934441482346979E-2"/>
          <c:y val="0.11156223453904235"/>
          <c:w val="0.91766619100660229"/>
          <c:h val="0.545484965629903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EXPENDITURE!$D$3</c:f>
              <c:strCache>
                <c:ptCount val="1"/>
                <c:pt idx="0">
                  <c:v>END POINT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dLbl>
              <c:idx val="15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214.8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214.6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EXPENDITURE!$B$4:$B$21</c:f>
              <c:strCache>
                <c:ptCount val="18"/>
                <c:pt idx="0">
                  <c:v>14/15 EXPENDITURE</c:v>
                </c:pt>
                <c:pt idx="1">
                  <c:v>14/15 DONATED ASSETS ADJ</c:v>
                </c:pt>
                <c:pt idx="2">
                  <c:v>14/15 EXPENDITURE (ADJ)</c:v>
                </c:pt>
                <c:pt idx="3">
                  <c:v>NR EXPENDITURE</c:v>
                </c:pt>
                <c:pt idx="4">
                  <c:v>OTHER</c:v>
                </c:pt>
                <c:pt idx="5">
                  <c:v>QIPP</c:v>
                </c:pt>
                <c:pt idx="6">
                  <c:v>CCG DEMAND MANAGEMENT</c:v>
                </c:pt>
                <c:pt idx="7">
                  <c:v>CCG REINVESTMENT</c:v>
                </c:pt>
                <c:pt idx="8">
                  <c:v>SERVICE DEVELOPMENTS</c:v>
                </c:pt>
                <c:pt idx="9">
                  <c:v>COST PRESSURE - 1</c:v>
                </c:pt>
                <c:pt idx="10">
                  <c:v>COST PRESSURE - 2</c:v>
                </c:pt>
                <c:pt idx="11">
                  <c:v>COST PRESSURE - 3</c:v>
                </c:pt>
                <c:pt idx="12">
                  <c:v>COST PRESSURE - 4</c:v>
                </c:pt>
                <c:pt idx="13">
                  <c:v>COST INFLATION</c:v>
                </c:pt>
                <c:pt idx="14">
                  <c:v>GROWTH</c:v>
                </c:pt>
                <c:pt idx="15">
                  <c:v>15/16 EXPENDITURE (ADJ)</c:v>
                </c:pt>
                <c:pt idx="16">
                  <c:v>15/16 DONATED ASSETS ADJ</c:v>
                </c:pt>
                <c:pt idx="17">
                  <c:v>15/16 EXPENDITURE</c:v>
                </c:pt>
              </c:strCache>
            </c:strRef>
          </c:cat>
          <c:val>
            <c:numRef>
              <c:f>EXPENDITURE!$D$4:$D$21</c:f>
              <c:numCache>
                <c:formatCode>#,##0.0,;[Red]\(#,##0.0,\)</c:formatCode>
                <c:ptCount val="18"/>
                <c:pt idx="0">
                  <c:v>220000</c:v>
                </c:pt>
                <c:pt idx="2">
                  <c:v>219800</c:v>
                </c:pt>
                <c:pt idx="15">
                  <c:v>214757.8</c:v>
                </c:pt>
                <c:pt idx="17">
                  <c:v>214557.8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127096336"/>
        <c:axId val="-1127094160"/>
      </c:barChart>
      <c:lineChart>
        <c:grouping val="standard"/>
        <c:varyColors val="0"/>
        <c:ser>
          <c:idx val="1"/>
          <c:order val="1"/>
          <c:tx>
            <c:strRef>
              <c:f>EXPENDITURE!$E$3</c:f>
              <c:strCache>
                <c:ptCount val="1"/>
                <c:pt idx="0">
                  <c:v>BEFORE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numRef>
              <c:f>EXPENDITURE!$C$4:$C$21</c:f>
              <c:numCache>
                <c:formatCode>#,##0.0,;[Red]\(#,##0.0,\)</c:formatCode>
                <c:ptCount val="18"/>
                <c:pt idx="0">
                  <c:v>220000</c:v>
                </c:pt>
                <c:pt idx="1">
                  <c:v>-200</c:v>
                </c:pt>
                <c:pt idx="2">
                  <c:v>219800</c:v>
                </c:pt>
                <c:pt idx="3">
                  <c:v>-3000</c:v>
                </c:pt>
                <c:pt idx="4">
                  <c:v>-443</c:v>
                </c:pt>
                <c:pt idx="5">
                  <c:v>-8000</c:v>
                </c:pt>
                <c:pt idx="6">
                  <c:v>-2000</c:v>
                </c:pt>
                <c:pt idx="7">
                  <c:v>0.8</c:v>
                </c:pt>
                <c:pt idx="8">
                  <c:v>200</c:v>
                </c:pt>
                <c:pt idx="9">
                  <c:v>300</c:v>
                </c:pt>
                <c:pt idx="10">
                  <c:v>400</c:v>
                </c:pt>
                <c:pt idx="11">
                  <c:v>300</c:v>
                </c:pt>
                <c:pt idx="12">
                  <c:v>500</c:v>
                </c:pt>
                <c:pt idx="13">
                  <c:v>2000</c:v>
                </c:pt>
                <c:pt idx="14">
                  <c:v>4700</c:v>
                </c:pt>
                <c:pt idx="15">
                  <c:v>214757.8</c:v>
                </c:pt>
                <c:pt idx="16">
                  <c:v>-200</c:v>
                </c:pt>
                <c:pt idx="17">
                  <c:v>214557.8</c:v>
                </c:pt>
              </c:numCache>
            </c:numRef>
          </c:cat>
          <c:val>
            <c:numRef>
              <c:f>EXPENDITURE!$E$4:$E$20</c:f>
              <c:numCache>
                <c:formatCode>#,##0.0,;[Red]\(#,##0.0,\)</c:formatCode>
                <c:ptCount val="17"/>
                <c:pt idx="1">
                  <c:v>220000</c:v>
                </c:pt>
                <c:pt idx="3">
                  <c:v>219800</c:v>
                </c:pt>
                <c:pt idx="4">
                  <c:v>216800</c:v>
                </c:pt>
                <c:pt idx="5">
                  <c:v>216357</c:v>
                </c:pt>
                <c:pt idx="6">
                  <c:v>208357</c:v>
                </c:pt>
                <c:pt idx="7">
                  <c:v>206357</c:v>
                </c:pt>
                <c:pt idx="8">
                  <c:v>206357.8</c:v>
                </c:pt>
                <c:pt idx="9">
                  <c:v>206557.8</c:v>
                </c:pt>
                <c:pt idx="10">
                  <c:v>206857.8</c:v>
                </c:pt>
                <c:pt idx="11">
                  <c:v>207257.8</c:v>
                </c:pt>
                <c:pt idx="12">
                  <c:v>207557.8</c:v>
                </c:pt>
                <c:pt idx="13">
                  <c:v>208057.8</c:v>
                </c:pt>
                <c:pt idx="14">
                  <c:v>210057.8</c:v>
                </c:pt>
                <c:pt idx="16">
                  <c:v>214757.8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EXPENDITURE!$F$3</c:f>
              <c:strCache>
                <c:ptCount val="1"/>
                <c:pt idx="0">
                  <c:v>AFTER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numRef>
              <c:f>EXPENDITURE!$C$4:$C$21</c:f>
              <c:numCache>
                <c:formatCode>#,##0.0,;[Red]\(#,##0.0,\)</c:formatCode>
                <c:ptCount val="18"/>
                <c:pt idx="0">
                  <c:v>220000</c:v>
                </c:pt>
                <c:pt idx="1">
                  <c:v>-200</c:v>
                </c:pt>
                <c:pt idx="2">
                  <c:v>219800</c:v>
                </c:pt>
                <c:pt idx="3">
                  <c:v>-3000</c:v>
                </c:pt>
                <c:pt idx="4">
                  <c:v>-443</c:v>
                </c:pt>
                <c:pt idx="5">
                  <c:v>-8000</c:v>
                </c:pt>
                <c:pt idx="6">
                  <c:v>-2000</c:v>
                </c:pt>
                <c:pt idx="7">
                  <c:v>0.8</c:v>
                </c:pt>
                <c:pt idx="8">
                  <c:v>200</c:v>
                </c:pt>
                <c:pt idx="9">
                  <c:v>300</c:v>
                </c:pt>
                <c:pt idx="10">
                  <c:v>400</c:v>
                </c:pt>
                <c:pt idx="11">
                  <c:v>300</c:v>
                </c:pt>
                <c:pt idx="12">
                  <c:v>500</c:v>
                </c:pt>
                <c:pt idx="13">
                  <c:v>2000</c:v>
                </c:pt>
                <c:pt idx="14">
                  <c:v>4700</c:v>
                </c:pt>
                <c:pt idx="15">
                  <c:v>214757.8</c:v>
                </c:pt>
                <c:pt idx="16">
                  <c:v>-200</c:v>
                </c:pt>
                <c:pt idx="17">
                  <c:v>214557.8</c:v>
                </c:pt>
              </c:numCache>
            </c:numRef>
          </c:cat>
          <c:val>
            <c:numRef>
              <c:f>EXPENDITURE!$F$4:$F$20</c:f>
              <c:numCache>
                <c:formatCode>#,##0.0,;[Red]\(#,##0.0,\)</c:formatCode>
                <c:ptCount val="17"/>
                <c:pt idx="1">
                  <c:v>219800</c:v>
                </c:pt>
                <c:pt idx="3">
                  <c:v>216800</c:v>
                </c:pt>
                <c:pt idx="4">
                  <c:v>216357</c:v>
                </c:pt>
                <c:pt idx="5">
                  <c:v>208357</c:v>
                </c:pt>
                <c:pt idx="6">
                  <c:v>206357</c:v>
                </c:pt>
                <c:pt idx="7">
                  <c:v>206357.8</c:v>
                </c:pt>
                <c:pt idx="8">
                  <c:v>206557.8</c:v>
                </c:pt>
                <c:pt idx="9">
                  <c:v>206857.8</c:v>
                </c:pt>
                <c:pt idx="10">
                  <c:v>207257.8</c:v>
                </c:pt>
                <c:pt idx="11">
                  <c:v>207557.8</c:v>
                </c:pt>
                <c:pt idx="12">
                  <c:v>208057.8</c:v>
                </c:pt>
                <c:pt idx="13">
                  <c:v>210057.8</c:v>
                </c:pt>
                <c:pt idx="14">
                  <c:v>214757.8</c:v>
                </c:pt>
                <c:pt idx="16">
                  <c:v>214557.8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20"/>
          <c:upBars>
            <c:spPr>
              <a:solidFill>
                <a:srgbClr val="FF0000"/>
              </a:solidFill>
            </c:spPr>
          </c:upBars>
          <c:downBars>
            <c:spPr>
              <a:solidFill>
                <a:srgbClr val="92D050"/>
              </a:solidFill>
            </c:spPr>
          </c:downBars>
        </c:upDownBars>
        <c:marker val="1"/>
        <c:smooth val="0"/>
        <c:axId val="-1127096336"/>
        <c:axId val="-1127094160"/>
      </c:lineChart>
      <c:lineChart>
        <c:grouping val="standard"/>
        <c:varyColors val="0"/>
        <c:ser>
          <c:idx val="3"/>
          <c:order val="3"/>
          <c:tx>
            <c:v>LABELS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US" sz="1100">
                        <a:solidFill>
                          <a:sysClr val="windowText" lastClr="000000"/>
                        </a:solidFill>
                      </a:rPr>
                      <a:t>266.3</a:t>
                    </a:r>
                    <a:endParaRPr lang="en-US">
                      <a:solidFill>
                        <a:schemeClr val="accent1"/>
                      </a:solidFill>
                    </a:endParaRP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;[Red]\-#,##0.0" sourceLinked="0"/>
            <c:spPr>
              <a:noFill/>
            </c:spPr>
            <c:txPr>
              <a:bodyPr/>
              <a:lstStyle/>
              <a:p>
                <a:pPr>
                  <a:defRPr sz="1100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EXPENDITURE!$C$4:$C$21</c:f>
              <c:numCache>
                <c:formatCode>#,##0.0,;[Red]\(#,##0.0,\)</c:formatCode>
                <c:ptCount val="18"/>
                <c:pt idx="0">
                  <c:v>220000</c:v>
                </c:pt>
                <c:pt idx="1">
                  <c:v>-200</c:v>
                </c:pt>
                <c:pt idx="2">
                  <c:v>219800</c:v>
                </c:pt>
                <c:pt idx="3">
                  <c:v>-3000</c:v>
                </c:pt>
                <c:pt idx="4">
                  <c:v>-443</c:v>
                </c:pt>
                <c:pt idx="5">
                  <c:v>-8000</c:v>
                </c:pt>
                <c:pt idx="6">
                  <c:v>-2000</c:v>
                </c:pt>
                <c:pt idx="7">
                  <c:v>0.8</c:v>
                </c:pt>
                <c:pt idx="8">
                  <c:v>200</c:v>
                </c:pt>
                <c:pt idx="9">
                  <c:v>300</c:v>
                </c:pt>
                <c:pt idx="10">
                  <c:v>400</c:v>
                </c:pt>
                <c:pt idx="11">
                  <c:v>300</c:v>
                </c:pt>
                <c:pt idx="12">
                  <c:v>500</c:v>
                </c:pt>
                <c:pt idx="13">
                  <c:v>2000</c:v>
                </c:pt>
                <c:pt idx="14">
                  <c:v>4700</c:v>
                </c:pt>
                <c:pt idx="15">
                  <c:v>214757.8</c:v>
                </c:pt>
                <c:pt idx="16">
                  <c:v>-200</c:v>
                </c:pt>
                <c:pt idx="17">
                  <c:v>214557.8</c:v>
                </c:pt>
              </c:numCache>
            </c:numRef>
          </c:cat>
          <c:val>
            <c:numRef>
              <c:f>EXPENDITURE!$G$4:$G$21</c:f>
              <c:numCache>
                <c:formatCode>#,##0.0,;[Red]\(#,##0.0,\)</c:formatCode>
                <c:ptCount val="18"/>
                <c:pt idx="0">
                  <c:v>220000</c:v>
                </c:pt>
                <c:pt idx="1">
                  <c:v>220000</c:v>
                </c:pt>
                <c:pt idx="2">
                  <c:v>220000</c:v>
                </c:pt>
                <c:pt idx="3">
                  <c:v>220000</c:v>
                </c:pt>
                <c:pt idx="4">
                  <c:v>220000</c:v>
                </c:pt>
                <c:pt idx="5">
                  <c:v>220000</c:v>
                </c:pt>
                <c:pt idx="6">
                  <c:v>220000</c:v>
                </c:pt>
                <c:pt idx="7">
                  <c:v>220000</c:v>
                </c:pt>
                <c:pt idx="8">
                  <c:v>220000</c:v>
                </c:pt>
                <c:pt idx="9">
                  <c:v>220000</c:v>
                </c:pt>
                <c:pt idx="10">
                  <c:v>220000</c:v>
                </c:pt>
                <c:pt idx="11">
                  <c:v>220000</c:v>
                </c:pt>
                <c:pt idx="12">
                  <c:v>220000</c:v>
                </c:pt>
                <c:pt idx="13">
                  <c:v>220000</c:v>
                </c:pt>
                <c:pt idx="14">
                  <c:v>220000</c:v>
                </c:pt>
                <c:pt idx="15">
                  <c:v>220000</c:v>
                </c:pt>
                <c:pt idx="16">
                  <c:v>220000</c:v>
                </c:pt>
                <c:pt idx="17">
                  <c:v>220000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27087088"/>
        <c:axId val="-1127088176"/>
      </c:lineChart>
      <c:catAx>
        <c:axId val="-1127096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baseline="0"/>
                  <a:t>Expenditure Category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3264761706470554E-2"/>
              <c:y val="0.94592395741254764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-1127094160"/>
        <c:crosses val="autoZero"/>
        <c:auto val="1"/>
        <c:lblAlgn val="ctr"/>
        <c:lblOffset val="100"/>
        <c:noMultiLvlLbl val="0"/>
      </c:catAx>
      <c:valAx>
        <c:axId val="-11270941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£m's</a:t>
                </a:r>
              </a:p>
            </c:rich>
          </c:tx>
          <c:layout/>
          <c:overlay val="0"/>
        </c:title>
        <c:numFmt formatCode="#,##0.0,;[Red]\(#,##0.0,\)" sourceLinked="1"/>
        <c:majorTickMark val="out"/>
        <c:minorTickMark val="none"/>
        <c:tickLblPos val="nextTo"/>
        <c:crossAx val="-1127096336"/>
        <c:crosses val="autoZero"/>
        <c:crossBetween val="between"/>
      </c:valAx>
      <c:valAx>
        <c:axId val="-1127088176"/>
        <c:scaling>
          <c:orientation val="minMax"/>
        </c:scaling>
        <c:delete val="0"/>
        <c:axPos val="r"/>
        <c:numFmt formatCode="#,##0.0,;[Red]\(#,##0.0,\)" sourceLinked="1"/>
        <c:majorTickMark val="none"/>
        <c:minorTickMark val="none"/>
        <c:tickLblPos val="none"/>
        <c:spPr>
          <a:ln>
            <a:noFill/>
          </a:ln>
        </c:spPr>
        <c:crossAx val="-1127087088"/>
        <c:crosses val="max"/>
        <c:crossBetween val="between"/>
      </c:valAx>
      <c:catAx>
        <c:axId val="-1127087088"/>
        <c:scaling>
          <c:orientation val="minMax"/>
        </c:scaling>
        <c:delete val="1"/>
        <c:axPos val="b"/>
        <c:numFmt formatCode="#,##0.0,;[Red]\(#,##0.0,\)" sourceLinked="1"/>
        <c:majorTickMark val="out"/>
        <c:minorTickMark val="none"/>
        <c:tickLblPos val="nextTo"/>
        <c:crossAx val="-1127088176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2014/15 to 2015/16 Position Bridge</a:t>
            </a:r>
          </a:p>
        </c:rich>
      </c:tx>
      <c:layout>
        <c:manualLayout>
          <c:xMode val="edge"/>
          <c:yMode val="edge"/>
          <c:x val="0.37714505032002638"/>
          <c:y val="6.59338104449223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132820164865177E-2"/>
          <c:y val="3.8052115248508503E-2"/>
          <c:w val="0.90768415906127764"/>
          <c:h val="0.659440921466195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POSITION!$D$3</c:f>
              <c:strCache>
                <c:ptCount val="1"/>
                <c:pt idx="0">
                  <c:v>END POINT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POSITION!$B$4:$B$25</c:f>
              <c:strCache>
                <c:ptCount val="22"/>
                <c:pt idx="0">
                  <c:v>14/15 DEFICIT</c:v>
                </c:pt>
                <c:pt idx="1">
                  <c:v>14/15 DONATED ASSETS ADJ</c:v>
                </c:pt>
                <c:pt idx="2">
                  <c:v>14/15 DEFICIT (ADJ)</c:v>
                </c:pt>
                <c:pt idx="3">
                  <c:v>NR INCOME</c:v>
                </c:pt>
                <c:pt idx="4">
                  <c:v>OTHER</c:v>
                </c:pt>
                <c:pt idx="5">
                  <c:v>GROWTH</c:v>
                </c:pt>
                <c:pt idx="6">
                  <c:v>NR EXPENDITURE</c:v>
                </c:pt>
                <c:pt idx="7">
                  <c:v>CCG DEMAND MANAGEMENT</c:v>
                </c:pt>
                <c:pt idx="8">
                  <c:v>CCG REINVESTMENT</c:v>
                </c:pt>
                <c:pt idx="9">
                  <c:v>NETA 50%</c:v>
                </c:pt>
                <c:pt idx="10">
                  <c:v>CONTRACT NEGOTIATION</c:v>
                </c:pt>
                <c:pt idx="11">
                  <c:v>COST PRESSURE - 1</c:v>
                </c:pt>
                <c:pt idx="12">
                  <c:v>COST PRESSURE - 2</c:v>
                </c:pt>
                <c:pt idx="13">
                  <c:v>COST PRESSURE - 3</c:v>
                </c:pt>
                <c:pt idx="14">
                  <c:v>COST PRESSURE - 4</c:v>
                </c:pt>
                <c:pt idx="15">
                  <c:v>TARIFF DEFLATOR</c:v>
                </c:pt>
                <c:pt idx="16">
                  <c:v>COST INFLATION</c:v>
                </c:pt>
                <c:pt idx="17">
                  <c:v>SERVICE DEVELOPMENTS</c:v>
                </c:pt>
                <c:pt idx="18">
                  <c:v>QIPP</c:v>
                </c:pt>
                <c:pt idx="19">
                  <c:v>15/16 POSITION (ADJ)</c:v>
                </c:pt>
                <c:pt idx="20">
                  <c:v>15/16 DONATED ASSETS ADJ</c:v>
                </c:pt>
                <c:pt idx="21">
                  <c:v>15/16 POSITION</c:v>
                </c:pt>
              </c:strCache>
            </c:strRef>
          </c:cat>
          <c:val>
            <c:numRef>
              <c:f>POSITION!$D$4:$D$25</c:f>
              <c:numCache>
                <c:formatCode>#,##0.00,;[Red]\(#,##0.00,\)</c:formatCode>
                <c:ptCount val="22"/>
                <c:pt idx="0">
                  <c:v>-13000</c:v>
                </c:pt>
                <c:pt idx="2">
                  <c:v>-13800</c:v>
                </c:pt>
                <c:pt idx="19">
                  <c:v>-10200</c:v>
                </c:pt>
                <c:pt idx="21">
                  <c:v>-10600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-1127082192"/>
        <c:axId val="-1127083824"/>
      </c:barChart>
      <c:lineChart>
        <c:grouping val="standard"/>
        <c:varyColors val="0"/>
        <c:ser>
          <c:idx val="1"/>
          <c:order val="1"/>
          <c:tx>
            <c:strRef>
              <c:f>POSITION!$E$3</c:f>
              <c:strCache>
                <c:ptCount val="1"/>
                <c:pt idx="0">
                  <c:v>BEFORE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numRef>
              <c:f>POSITION!$C$4:$C$25</c:f>
              <c:numCache>
                <c:formatCode>#,##0.0,;[Red]\(#,##0.0,\)</c:formatCode>
                <c:ptCount val="22"/>
                <c:pt idx="0">
                  <c:v>-13000</c:v>
                </c:pt>
                <c:pt idx="1">
                  <c:v>-800</c:v>
                </c:pt>
                <c:pt idx="2">
                  <c:v>-13800</c:v>
                </c:pt>
                <c:pt idx="3">
                  <c:v>-3000</c:v>
                </c:pt>
                <c:pt idx="4">
                  <c:v>200</c:v>
                </c:pt>
                <c:pt idx="5">
                  <c:v>2500</c:v>
                </c:pt>
                <c:pt idx="6">
                  <c:v>300</c:v>
                </c:pt>
                <c:pt idx="7">
                  <c:v>-2000</c:v>
                </c:pt>
                <c:pt idx="8">
                  <c:v>900</c:v>
                </c:pt>
                <c:pt idx="9">
                  <c:v>500</c:v>
                </c:pt>
                <c:pt idx="10">
                  <c:v>500</c:v>
                </c:pt>
                <c:pt idx="11">
                  <c:v>-300</c:v>
                </c:pt>
                <c:pt idx="12">
                  <c:v>-400</c:v>
                </c:pt>
                <c:pt idx="13">
                  <c:v>-300</c:v>
                </c:pt>
                <c:pt idx="14">
                  <c:v>-500</c:v>
                </c:pt>
                <c:pt idx="15">
                  <c:v>-1200</c:v>
                </c:pt>
                <c:pt idx="16">
                  <c:v>-2000</c:v>
                </c:pt>
                <c:pt idx="17">
                  <c:v>400</c:v>
                </c:pt>
                <c:pt idx="18">
                  <c:v>8000</c:v>
                </c:pt>
                <c:pt idx="19">
                  <c:v>-10200</c:v>
                </c:pt>
                <c:pt idx="20">
                  <c:v>-400</c:v>
                </c:pt>
                <c:pt idx="21">
                  <c:v>-10600</c:v>
                </c:pt>
              </c:numCache>
            </c:numRef>
          </c:cat>
          <c:val>
            <c:numRef>
              <c:f>POSITION!$E$4:$E$25</c:f>
              <c:numCache>
                <c:formatCode>#,##0.0,;[Red]\(#,##0.0,\)</c:formatCode>
                <c:ptCount val="22"/>
                <c:pt idx="1">
                  <c:v>-13000</c:v>
                </c:pt>
                <c:pt idx="3">
                  <c:v>-13800</c:v>
                </c:pt>
                <c:pt idx="4">
                  <c:v>-16800</c:v>
                </c:pt>
                <c:pt idx="5">
                  <c:v>-16600</c:v>
                </c:pt>
                <c:pt idx="6">
                  <c:v>-14100</c:v>
                </c:pt>
                <c:pt idx="7">
                  <c:v>-13800</c:v>
                </c:pt>
                <c:pt idx="8">
                  <c:v>-15800</c:v>
                </c:pt>
                <c:pt idx="9">
                  <c:v>-14900</c:v>
                </c:pt>
                <c:pt idx="10">
                  <c:v>-14400</c:v>
                </c:pt>
                <c:pt idx="11">
                  <c:v>-13900</c:v>
                </c:pt>
                <c:pt idx="12">
                  <c:v>-14200</c:v>
                </c:pt>
                <c:pt idx="13">
                  <c:v>-14600</c:v>
                </c:pt>
                <c:pt idx="14">
                  <c:v>-14900</c:v>
                </c:pt>
                <c:pt idx="15">
                  <c:v>-15400</c:v>
                </c:pt>
                <c:pt idx="16">
                  <c:v>-16600</c:v>
                </c:pt>
                <c:pt idx="17">
                  <c:v>-18600</c:v>
                </c:pt>
                <c:pt idx="18">
                  <c:v>-18200</c:v>
                </c:pt>
                <c:pt idx="20">
                  <c:v>-10200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POSITION!$F$3</c:f>
              <c:strCache>
                <c:ptCount val="1"/>
                <c:pt idx="0">
                  <c:v>AFTER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numRef>
              <c:f>POSITION!$C$4:$C$25</c:f>
              <c:numCache>
                <c:formatCode>#,##0.0,;[Red]\(#,##0.0,\)</c:formatCode>
                <c:ptCount val="22"/>
                <c:pt idx="0">
                  <c:v>-13000</c:v>
                </c:pt>
                <c:pt idx="1">
                  <c:v>-800</c:v>
                </c:pt>
                <c:pt idx="2">
                  <c:v>-13800</c:v>
                </c:pt>
                <c:pt idx="3">
                  <c:v>-3000</c:v>
                </c:pt>
                <c:pt idx="4">
                  <c:v>200</c:v>
                </c:pt>
                <c:pt idx="5">
                  <c:v>2500</c:v>
                </c:pt>
                <c:pt idx="6">
                  <c:v>300</c:v>
                </c:pt>
                <c:pt idx="7">
                  <c:v>-2000</c:v>
                </c:pt>
                <c:pt idx="8">
                  <c:v>900</c:v>
                </c:pt>
                <c:pt idx="9">
                  <c:v>500</c:v>
                </c:pt>
                <c:pt idx="10">
                  <c:v>500</c:v>
                </c:pt>
                <c:pt idx="11">
                  <c:v>-300</c:v>
                </c:pt>
                <c:pt idx="12">
                  <c:v>-400</c:v>
                </c:pt>
                <c:pt idx="13">
                  <c:v>-300</c:v>
                </c:pt>
                <c:pt idx="14">
                  <c:v>-500</c:v>
                </c:pt>
                <c:pt idx="15">
                  <c:v>-1200</c:v>
                </c:pt>
                <c:pt idx="16">
                  <c:v>-2000</c:v>
                </c:pt>
                <c:pt idx="17">
                  <c:v>400</c:v>
                </c:pt>
                <c:pt idx="18">
                  <c:v>8000</c:v>
                </c:pt>
                <c:pt idx="19">
                  <c:v>-10200</c:v>
                </c:pt>
                <c:pt idx="20">
                  <c:v>-400</c:v>
                </c:pt>
                <c:pt idx="21">
                  <c:v>-10600</c:v>
                </c:pt>
              </c:numCache>
            </c:numRef>
          </c:cat>
          <c:val>
            <c:numRef>
              <c:f>POSITION!$F$4:$F$25</c:f>
              <c:numCache>
                <c:formatCode>#,##0.0,;[Red]\(#,##0.0,\)</c:formatCode>
                <c:ptCount val="22"/>
                <c:pt idx="1">
                  <c:v>-13800</c:v>
                </c:pt>
                <c:pt idx="3">
                  <c:v>-16800</c:v>
                </c:pt>
                <c:pt idx="4">
                  <c:v>-16600</c:v>
                </c:pt>
                <c:pt idx="5">
                  <c:v>-14100</c:v>
                </c:pt>
                <c:pt idx="6">
                  <c:v>-13800</c:v>
                </c:pt>
                <c:pt idx="7">
                  <c:v>-15800</c:v>
                </c:pt>
                <c:pt idx="8">
                  <c:v>-14900</c:v>
                </c:pt>
                <c:pt idx="9">
                  <c:v>-14400</c:v>
                </c:pt>
                <c:pt idx="10">
                  <c:v>-13900</c:v>
                </c:pt>
                <c:pt idx="11">
                  <c:v>-14200</c:v>
                </c:pt>
                <c:pt idx="12">
                  <c:v>-14600</c:v>
                </c:pt>
                <c:pt idx="13">
                  <c:v>-14900</c:v>
                </c:pt>
                <c:pt idx="14">
                  <c:v>-15400</c:v>
                </c:pt>
                <c:pt idx="15">
                  <c:v>-16600</c:v>
                </c:pt>
                <c:pt idx="16">
                  <c:v>-18600</c:v>
                </c:pt>
                <c:pt idx="17">
                  <c:v>-18200</c:v>
                </c:pt>
                <c:pt idx="18">
                  <c:v>-10200</c:v>
                </c:pt>
                <c:pt idx="20">
                  <c:v>-10600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20"/>
          <c:upBars>
            <c:spPr>
              <a:solidFill>
                <a:srgbClr val="92D050"/>
              </a:solidFill>
            </c:spPr>
          </c:upBars>
          <c:downBars>
            <c:spPr>
              <a:solidFill>
                <a:srgbClr val="FF0000"/>
              </a:solidFill>
            </c:spPr>
          </c:downBars>
        </c:upDownBars>
        <c:marker val="1"/>
        <c:smooth val="0"/>
        <c:axId val="-1127082192"/>
        <c:axId val="-1127083824"/>
      </c:lineChart>
      <c:lineChart>
        <c:grouping val="standard"/>
        <c:varyColors val="0"/>
        <c:ser>
          <c:idx val="3"/>
          <c:order val="3"/>
          <c:tx>
            <c:v>LABELS</c:v>
          </c:tx>
          <c:spPr>
            <a:ln w="28575">
              <a:noFill/>
            </a:ln>
          </c:spPr>
          <c:marker>
            <c:symbol val="none"/>
          </c:marker>
          <c:dLbls>
            <c:numFmt formatCode="#,##0.0;[Red]\-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POSITION!$C$4:$C$25</c:f>
              <c:numCache>
                <c:formatCode>#,##0.0,;[Red]\(#,##0.0,\)</c:formatCode>
                <c:ptCount val="22"/>
                <c:pt idx="0">
                  <c:v>-13000</c:v>
                </c:pt>
                <c:pt idx="1">
                  <c:v>-800</c:v>
                </c:pt>
                <c:pt idx="2">
                  <c:v>-13800</c:v>
                </c:pt>
                <c:pt idx="3">
                  <c:v>-3000</c:v>
                </c:pt>
                <c:pt idx="4">
                  <c:v>200</c:v>
                </c:pt>
                <c:pt idx="5">
                  <c:v>2500</c:v>
                </c:pt>
                <c:pt idx="6">
                  <c:v>300</c:v>
                </c:pt>
                <c:pt idx="7">
                  <c:v>-2000</c:v>
                </c:pt>
                <c:pt idx="8">
                  <c:v>900</c:v>
                </c:pt>
                <c:pt idx="9">
                  <c:v>500</c:v>
                </c:pt>
                <c:pt idx="10">
                  <c:v>500</c:v>
                </c:pt>
                <c:pt idx="11">
                  <c:v>-300</c:v>
                </c:pt>
                <c:pt idx="12">
                  <c:v>-400</c:v>
                </c:pt>
                <c:pt idx="13">
                  <c:v>-300</c:v>
                </c:pt>
                <c:pt idx="14">
                  <c:v>-500</c:v>
                </c:pt>
                <c:pt idx="15">
                  <c:v>-1200</c:v>
                </c:pt>
                <c:pt idx="16">
                  <c:v>-2000</c:v>
                </c:pt>
                <c:pt idx="17">
                  <c:v>400</c:v>
                </c:pt>
                <c:pt idx="18">
                  <c:v>8000</c:v>
                </c:pt>
                <c:pt idx="19">
                  <c:v>-10200</c:v>
                </c:pt>
                <c:pt idx="20">
                  <c:v>-400</c:v>
                </c:pt>
                <c:pt idx="21">
                  <c:v>-10600</c:v>
                </c:pt>
              </c:numCache>
            </c:numRef>
          </c:cat>
          <c:val>
            <c:numRef>
              <c:f>POSITION!$G$4:$G$25</c:f>
              <c:numCache>
                <c:formatCode>#,##0.0,;[Red]\(#,##0.0,\)</c:formatCode>
                <c:ptCount val="22"/>
                <c:pt idx="0">
                  <c:v>-13800</c:v>
                </c:pt>
                <c:pt idx="1">
                  <c:v>-13800</c:v>
                </c:pt>
                <c:pt idx="2">
                  <c:v>-13800</c:v>
                </c:pt>
                <c:pt idx="3">
                  <c:v>-13800</c:v>
                </c:pt>
                <c:pt idx="4">
                  <c:v>-13800</c:v>
                </c:pt>
                <c:pt idx="5">
                  <c:v>-13800</c:v>
                </c:pt>
                <c:pt idx="6">
                  <c:v>-13800</c:v>
                </c:pt>
                <c:pt idx="7">
                  <c:v>-13800</c:v>
                </c:pt>
                <c:pt idx="8">
                  <c:v>-13800</c:v>
                </c:pt>
                <c:pt idx="9">
                  <c:v>-13800</c:v>
                </c:pt>
                <c:pt idx="10">
                  <c:v>-13800</c:v>
                </c:pt>
                <c:pt idx="11">
                  <c:v>-13800</c:v>
                </c:pt>
                <c:pt idx="12">
                  <c:v>-13800</c:v>
                </c:pt>
                <c:pt idx="13">
                  <c:v>-13800</c:v>
                </c:pt>
                <c:pt idx="14">
                  <c:v>-13800</c:v>
                </c:pt>
                <c:pt idx="15">
                  <c:v>-13800</c:v>
                </c:pt>
                <c:pt idx="16">
                  <c:v>-13800</c:v>
                </c:pt>
                <c:pt idx="17">
                  <c:v>-13800</c:v>
                </c:pt>
                <c:pt idx="18">
                  <c:v>-13800</c:v>
                </c:pt>
                <c:pt idx="19">
                  <c:v>-13800</c:v>
                </c:pt>
                <c:pt idx="20">
                  <c:v>-13800</c:v>
                </c:pt>
                <c:pt idx="21">
                  <c:v>-13800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27083280"/>
        <c:axId val="-1127093616"/>
      </c:lineChart>
      <c:catAx>
        <c:axId val="-1127082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Income / Expenditure</a:t>
                </a:r>
                <a:r>
                  <a:rPr lang="en-GB" baseline="0"/>
                  <a:t> Category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4.7120945958776424E-3"/>
              <c:y val="0.95306299755426871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txPr>
          <a:bodyPr rot="-5400000" vert="horz" anchor="ctr" anchorCtr="0"/>
          <a:lstStyle/>
          <a:p>
            <a:pPr>
              <a:defRPr sz="1200"/>
            </a:pPr>
            <a:endParaRPr lang="en-US"/>
          </a:p>
        </c:txPr>
        <c:crossAx val="-1127083824"/>
        <c:crosses val="autoZero"/>
        <c:auto val="1"/>
        <c:lblAlgn val="ctr"/>
        <c:lblOffset val="100"/>
        <c:noMultiLvlLbl val="0"/>
      </c:catAx>
      <c:valAx>
        <c:axId val="-1127083824"/>
        <c:scaling>
          <c:orientation val="minMax"/>
          <c:min val="-25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£m's</a:t>
                </a:r>
              </a:p>
            </c:rich>
          </c:tx>
          <c:layout/>
          <c:overlay val="0"/>
        </c:title>
        <c:numFmt formatCode="#,##0.00,;[Red]\(#,##0.00,\)" sourceLinked="1"/>
        <c:majorTickMark val="out"/>
        <c:minorTickMark val="none"/>
        <c:tickLblPos val="nextTo"/>
        <c:crossAx val="-1127082192"/>
        <c:crosses val="autoZero"/>
        <c:crossBetween val="between"/>
      </c:valAx>
      <c:valAx>
        <c:axId val="-1127093616"/>
        <c:scaling>
          <c:orientation val="minMax"/>
          <c:max val="0"/>
          <c:min val="-27500"/>
        </c:scaling>
        <c:delete val="0"/>
        <c:axPos val="r"/>
        <c:numFmt formatCode="#,##0.0,;[Red]\(#,##0.0,\)" sourceLinked="1"/>
        <c:majorTickMark val="none"/>
        <c:minorTickMark val="none"/>
        <c:tickLblPos val="none"/>
        <c:crossAx val="-1127083280"/>
        <c:crosses val="max"/>
        <c:crossBetween val="between"/>
      </c:valAx>
      <c:catAx>
        <c:axId val="-1127083280"/>
        <c:scaling>
          <c:orientation val="minMax"/>
        </c:scaling>
        <c:delete val="1"/>
        <c:axPos val="b"/>
        <c:numFmt formatCode="#,##0.0,;[Red]\(#,##0.0,\)" sourceLinked="1"/>
        <c:majorTickMark val="out"/>
        <c:minorTickMark val="none"/>
        <c:tickLblPos val="nextTo"/>
        <c:crossAx val="-1127093616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_rels/drawing2.xml.rels><?xml version="1.0" encoding="UTF-8" standalone="no"?>
<Relationships xmlns="http://schemas.openxmlformats.org/package/2006/relationships">
<Relationship Id="rId1" Target="../charts/chart2.xml" Type="http://schemas.openxmlformats.org/officeDocument/2006/relationships/chart"/>
</Relationships>

</file>

<file path=xl/drawings/_rels/drawing3.xml.rels><?xml version="1.0" encoding="UTF-8" standalone="no"?>
<Relationships xmlns="http://schemas.openxmlformats.org/package/2006/relationships">
<Relationship Id="rId1" Target="../charts/chart3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85877</xdr:colOff>
      <xdr:row>18</xdr:row>
      <xdr:rowOff>167519</xdr:rowOff>
    </xdr:from>
    <xdr:to>
      <xdr:col>12</xdr:col>
      <xdr:colOff>13607</xdr:colOff>
      <xdr:row>58</xdr:row>
      <xdr:rowOff>122464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17383</xdr:colOff>
      <xdr:row>21</xdr:row>
      <xdr:rowOff>208340</xdr:rowOff>
    </xdr:from>
    <xdr:to>
      <xdr:col>13</xdr:col>
      <xdr:colOff>1115785</xdr:colOff>
      <xdr:row>51</xdr:row>
      <xdr:rowOff>149678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19172</xdr:colOff>
      <xdr:row>25</xdr:row>
      <xdr:rowOff>207270</xdr:rowOff>
    </xdr:from>
    <xdr:to>
      <xdr:col>15</xdr:col>
      <xdr:colOff>435430</xdr:colOff>
      <xdr:row>55</xdr:row>
      <xdr:rowOff>13607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8"/>
  <sheetViews>
    <sheetView showGridLines="0" topLeftCell="A37" zoomScale="70" zoomScaleNormal="70" workbookViewId="0">
      <selection activeCell="Q34" sqref="Q34"/>
    </sheetView>
  </sheetViews>
  <sheetFormatPr defaultRowHeight="15" x14ac:dyDescent="0.25"/>
  <cols>
    <col min="1" max="1" width="1.42578125" customWidth="1"/>
    <col min="2" max="2" width="29.7109375" customWidth="1"/>
    <col min="3" max="3" width="11" customWidth="1"/>
    <col min="4" max="4" width="12.85546875" customWidth="1"/>
    <col min="5" max="7" width="12.85546875" style="2" customWidth="1"/>
    <col min="8" max="8" width="6.140625" customWidth="1"/>
    <col min="9" max="9" width="16.42578125" customWidth="1"/>
    <col min="10" max="10" width="16.140625" customWidth="1"/>
    <col min="11" max="15" width="11.42578125" customWidth="1"/>
  </cols>
  <sheetData>
    <row r="1" spans="2:10" ht="18.75" x14ac:dyDescent="0.3">
      <c r="B1" s="1" t="s">
        <v>0</v>
      </c>
    </row>
    <row r="3" spans="2:10" ht="23.25" customHeight="1" x14ac:dyDescent="0.25">
      <c r="B3" s="3"/>
      <c r="C3" s="4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2:10" ht="19.5" customHeight="1" x14ac:dyDescent="0.25">
      <c r="B4" s="6" t="s">
        <v>6</v>
      </c>
      <c r="C4" s="7">
        <f>220000-13000</f>
        <v>207000</v>
      </c>
      <c r="D4" s="7">
        <f>C4</f>
        <v>207000</v>
      </c>
      <c r="E4" s="8"/>
      <c r="F4" s="8"/>
      <c r="G4" s="7">
        <f t="shared" ref="G4:G18" si="0">MAX($D$4:$D$18)</f>
        <v>210653</v>
      </c>
    </row>
    <row r="5" spans="2:10" ht="19.5" customHeight="1" x14ac:dyDescent="0.25">
      <c r="B5" s="6" t="s">
        <v>7</v>
      </c>
      <c r="C5" s="7">
        <v>-1000</v>
      </c>
      <c r="D5" s="7"/>
      <c r="E5" s="7">
        <f>SUM($C$4:C4)</f>
        <v>207000</v>
      </c>
      <c r="F5" s="7">
        <f>SUM($C$4:C5)</f>
        <v>206000</v>
      </c>
      <c r="G5" s="7">
        <f t="shared" si="0"/>
        <v>210653</v>
      </c>
    </row>
    <row r="6" spans="2:10" ht="19.5" customHeight="1" x14ac:dyDescent="0.25">
      <c r="B6" s="6" t="s">
        <v>8</v>
      </c>
      <c r="C6" s="7">
        <f>C4+C5</f>
        <v>206000</v>
      </c>
      <c r="D6" s="7">
        <f>C6</f>
        <v>206000</v>
      </c>
      <c r="E6" s="8"/>
      <c r="F6" s="8"/>
      <c r="G6" s="7">
        <f t="shared" si="0"/>
        <v>210653</v>
      </c>
    </row>
    <row r="7" spans="2:10" ht="19.5" customHeight="1" x14ac:dyDescent="0.25">
      <c r="B7" s="6" t="s">
        <v>9</v>
      </c>
      <c r="C7" s="7">
        <v>-3000</v>
      </c>
      <c r="D7" s="7"/>
      <c r="E7" s="7">
        <f>SUM($C$6:C6)</f>
        <v>206000</v>
      </c>
      <c r="F7" s="7">
        <f>SUM($C$6:C7)</f>
        <v>203000</v>
      </c>
      <c r="G7" s="7">
        <f t="shared" si="0"/>
        <v>210653</v>
      </c>
    </row>
    <row r="8" spans="2:10" ht="19.5" customHeight="1" x14ac:dyDescent="0.25">
      <c r="B8" s="6" t="s">
        <v>10</v>
      </c>
      <c r="C8" s="7">
        <v>600</v>
      </c>
      <c r="D8" s="7"/>
      <c r="E8" s="7">
        <f>SUM($C$6:C7)</f>
        <v>203000</v>
      </c>
      <c r="F8" s="7">
        <f>SUM($C$6:C8)</f>
        <v>203600</v>
      </c>
      <c r="G8" s="7">
        <f t="shared" si="0"/>
        <v>210653</v>
      </c>
    </row>
    <row r="9" spans="2:10" ht="19.5" customHeight="1" x14ac:dyDescent="0.25">
      <c r="B9" s="6" t="s">
        <v>11</v>
      </c>
      <c r="C9" s="7">
        <v>-6015</v>
      </c>
      <c r="D9" s="7"/>
      <c r="E9" s="7">
        <f>SUM($C$6:C8)</f>
        <v>203600</v>
      </c>
      <c r="F9" s="7">
        <f>SUM($C$6:C9)</f>
        <v>197585</v>
      </c>
      <c r="G9" s="7">
        <f t="shared" si="0"/>
        <v>210653</v>
      </c>
    </row>
    <row r="10" spans="2:10" ht="19.5" customHeight="1" x14ac:dyDescent="0.25">
      <c r="B10" s="6" t="s">
        <v>12</v>
      </c>
      <c r="C10" s="7">
        <v>4768</v>
      </c>
      <c r="D10" s="7"/>
      <c r="E10" s="7">
        <f>SUM($C$6:C9)</f>
        <v>197585</v>
      </c>
      <c r="F10" s="7">
        <f>SUM($C$6:C10)</f>
        <v>202353</v>
      </c>
      <c r="G10" s="7">
        <f t="shared" si="0"/>
        <v>210653</v>
      </c>
    </row>
    <row r="11" spans="2:10" ht="19.5" customHeight="1" x14ac:dyDescent="0.25">
      <c r="B11" s="6" t="s">
        <v>37</v>
      </c>
      <c r="C11" s="7">
        <v>600</v>
      </c>
      <c r="D11" s="7"/>
      <c r="E11" s="7">
        <f>SUM($C$6:C10)</f>
        <v>202353</v>
      </c>
      <c r="F11" s="7">
        <f>SUM($C$6:C11)</f>
        <v>202953</v>
      </c>
      <c r="G11" s="7">
        <f t="shared" si="0"/>
        <v>210653</v>
      </c>
    </row>
    <row r="12" spans="2:10" ht="19.5" customHeight="1" x14ac:dyDescent="0.25">
      <c r="B12" s="6" t="s">
        <v>13</v>
      </c>
      <c r="C12" s="7">
        <v>-3000</v>
      </c>
      <c r="D12" s="7"/>
      <c r="E12" s="7">
        <f>SUM($C$6:C11)</f>
        <v>202953</v>
      </c>
      <c r="F12" s="7">
        <f>SUM($C$6:C12)</f>
        <v>199953</v>
      </c>
      <c r="G12" s="7">
        <f t="shared" si="0"/>
        <v>210653</v>
      </c>
    </row>
    <row r="13" spans="2:10" ht="19.5" customHeight="1" x14ac:dyDescent="0.25">
      <c r="B13" s="6" t="s">
        <v>14</v>
      </c>
      <c r="C13" s="7">
        <v>1200</v>
      </c>
      <c r="D13" s="7"/>
      <c r="E13" s="7">
        <f>SUM($C$6:C12)</f>
        <v>199953</v>
      </c>
      <c r="F13" s="7">
        <f>SUM($C$6:C13)</f>
        <v>201153</v>
      </c>
      <c r="G13" s="7">
        <f t="shared" si="0"/>
        <v>210653</v>
      </c>
    </row>
    <row r="14" spans="2:10" ht="19.5" customHeight="1" x14ac:dyDescent="0.25">
      <c r="B14" s="6" t="s">
        <v>15</v>
      </c>
      <c r="C14" s="7">
        <v>2000</v>
      </c>
      <c r="D14" s="7"/>
      <c r="E14" s="7">
        <f>SUM($C$6:C13)</f>
        <v>201153</v>
      </c>
      <c r="F14" s="7">
        <f>SUM($C$6:C14)</f>
        <v>203153</v>
      </c>
      <c r="G14" s="7">
        <f t="shared" si="0"/>
        <v>210653</v>
      </c>
    </row>
    <row r="15" spans="2:10" ht="19.5" customHeight="1" x14ac:dyDescent="0.25">
      <c r="B15" s="6" t="s">
        <v>16</v>
      </c>
      <c r="C15" s="7">
        <v>7200</v>
      </c>
      <c r="D15" s="7"/>
      <c r="E15" s="7">
        <f>SUM($C$6:C14)</f>
        <v>203153</v>
      </c>
      <c r="F15" s="7">
        <f>SUM($C$6:C15)</f>
        <v>210353</v>
      </c>
      <c r="G15" s="7">
        <f t="shared" si="0"/>
        <v>210653</v>
      </c>
      <c r="J15" s="17"/>
    </row>
    <row r="16" spans="2:10" ht="19.5" customHeight="1" x14ac:dyDescent="0.25">
      <c r="B16" s="6" t="s">
        <v>17</v>
      </c>
      <c r="C16" s="7">
        <f>D16</f>
        <v>210353</v>
      </c>
      <c r="D16" s="7">
        <f>SUM(C6:C15)</f>
        <v>210353</v>
      </c>
      <c r="E16" s="8"/>
      <c r="F16" s="8"/>
      <c r="G16" s="7">
        <f t="shared" si="0"/>
        <v>210653</v>
      </c>
    </row>
    <row r="17" spans="2:8" ht="19.5" customHeight="1" x14ac:dyDescent="0.25">
      <c r="B17" s="6" t="s">
        <v>18</v>
      </c>
      <c r="C17" s="7">
        <v>300</v>
      </c>
      <c r="D17" s="7"/>
      <c r="E17" s="7">
        <f>C16</f>
        <v>210353</v>
      </c>
      <c r="F17" s="7">
        <f>SUM($C$16:C17)</f>
        <v>210653</v>
      </c>
      <c r="G17" s="7">
        <f t="shared" si="0"/>
        <v>210653</v>
      </c>
    </row>
    <row r="18" spans="2:8" ht="19.5" customHeight="1" x14ac:dyDescent="0.25">
      <c r="B18" s="6" t="s">
        <v>19</v>
      </c>
      <c r="C18" s="7">
        <f>C16+C17</f>
        <v>210653</v>
      </c>
      <c r="D18" s="7">
        <f>C18</f>
        <v>210653</v>
      </c>
      <c r="E18" s="9"/>
      <c r="F18" s="10"/>
      <c r="G18" s="7">
        <f t="shared" si="0"/>
        <v>210653</v>
      </c>
      <c r="H18" s="11"/>
    </row>
    <row r="19" spans="2:8" ht="19.5" customHeight="1" x14ac:dyDescent="0.25">
      <c r="D19" s="12"/>
      <c r="E19" s="10"/>
      <c r="F19" s="10"/>
      <c r="G19" s="10"/>
    </row>
    <row r="20" spans="2:8" ht="19.5" customHeight="1" x14ac:dyDescent="0.25">
      <c r="D20" s="2"/>
      <c r="E20" s="10"/>
      <c r="F20" s="10"/>
      <c r="G20" s="10"/>
    </row>
    <row r="21" spans="2:8" ht="19.5" customHeight="1" x14ac:dyDescent="0.25">
      <c r="B21" s="13"/>
      <c r="D21" s="2"/>
      <c r="E21" s="10"/>
      <c r="F21" s="10"/>
      <c r="G21" s="10"/>
    </row>
    <row r="22" spans="2:8" x14ac:dyDescent="0.25">
      <c r="D22" s="2"/>
      <c r="E22" s="10"/>
      <c r="F22" s="10"/>
      <c r="G22" s="10"/>
    </row>
    <row r="27" spans="2:8" ht="8.25" customHeight="1" x14ac:dyDescent="0.25"/>
    <row r="28" spans="2:8" x14ac:dyDescent="0.25">
      <c r="H28" s="14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0"/>
  <sheetViews>
    <sheetView showGridLines="0" tabSelected="1" zoomScale="70" zoomScaleNormal="70" workbookViewId="0">
      <selection activeCell="B54" sqref="B54"/>
    </sheetView>
  </sheetViews>
  <sheetFormatPr defaultRowHeight="15" x14ac:dyDescent="0.25"/>
  <cols>
    <col min="1" max="1" width="1.42578125" customWidth="1"/>
    <col min="2" max="2" width="40" customWidth="1"/>
    <col min="3" max="3" width="10.140625" customWidth="1"/>
    <col min="4" max="4" width="11.42578125" customWidth="1"/>
    <col min="5" max="7" width="11.42578125" style="2" customWidth="1"/>
    <col min="8" max="8" width="11.42578125" customWidth="1"/>
    <col min="9" max="9" width="16.42578125" customWidth="1"/>
    <col min="10" max="10" width="9.5703125" customWidth="1"/>
    <col min="14" max="14" width="17.28515625" customWidth="1"/>
  </cols>
  <sheetData>
    <row r="1" spans="2:7" ht="18.75" x14ac:dyDescent="0.3">
      <c r="B1" s="1" t="s">
        <v>20</v>
      </c>
    </row>
    <row r="3" spans="2:7" ht="23.25" customHeight="1" x14ac:dyDescent="0.25">
      <c r="B3" s="3"/>
      <c r="C3" s="4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2:7" ht="19.5" customHeight="1" x14ac:dyDescent="0.25">
      <c r="B4" s="6" t="s">
        <v>21</v>
      </c>
      <c r="C4" s="7">
        <v>220000</v>
      </c>
      <c r="D4" s="7">
        <f>C4</f>
        <v>220000</v>
      </c>
      <c r="E4" s="8"/>
      <c r="F4" s="8"/>
      <c r="G4" s="7">
        <f t="shared" ref="G4:G18" si="0">MAX($D$4:$D$21)</f>
        <v>220000</v>
      </c>
    </row>
    <row r="5" spans="2:7" ht="19.5" customHeight="1" x14ac:dyDescent="0.25">
      <c r="B5" s="6" t="s">
        <v>7</v>
      </c>
      <c r="C5" s="7">
        <v>-200</v>
      </c>
      <c r="D5" s="7"/>
      <c r="E5" s="7">
        <f>SUM($C$4:C4)</f>
        <v>220000</v>
      </c>
      <c r="F5" s="7">
        <f>SUM($C$4:C5)</f>
        <v>219800</v>
      </c>
      <c r="G5" s="7">
        <f t="shared" si="0"/>
        <v>220000</v>
      </c>
    </row>
    <row r="6" spans="2:7" ht="19.5" customHeight="1" x14ac:dyDescent="0.25">
      <c r="B6" s="6" t="s">
        <v>22</v>
      </c>
      <c r="C6" s="7">
        <f>C4+C5</f>
        <v>219800</v>
      </c>
      <c r="D6" s="7">
        <f>C6</f>
        <v>219800</v>
      </c>
      <c r="E6" s="8"/>
      <c r="F6" s="8"/>
      <c r="G6" s="7">
        <f t="shared" si="0"/>
        <v>220000</v>
      </c>
    </row>
    <row r="7" spans="2:7" ht="19.5" customHeight="1" x14ac:dyDescent="0.25">
      <c r="B7" s="6" t="s">
        <v>23</v>
      </c>
      <c r="C7" s="7">
        <v>-3000</v>
      </c>
      <c r="D7" s="7"/>
      <c r="E7" s="7">
        <f>SUM($C$6:C6)</f>
        <v>219800</v>
      </c>
      <c r="F7" s="7">
        <f>SUM($C$6:C7)</f>
        <v>216800</v>
      </c>
      <c r="G7" s="7">
        <f t="shared" si="0"/>
        <v>220000</v>
      </c>
    </row>
    <row r="8" spans="2:7" ht="19.5" customHeight="1" x14ac:dyDescent="0.25">
      <c r="B8" s="6" t="s">
        <v>10</v>
      </c>
      <c r="C8" s="7">
        <v>-443</v>
      </c>
      <c r="D8" s="7"/>
      <c r="E8" s="7">
        <f>SUM($C$6:C7)</f>
        <v>216800</v>
      </c>
      <c r="F8" s="7">
        <f>SUM($C$6:C8)</f>
        <v>216357</v>
      </c>
      <c r="G8" s="7">
        <f t="shared" si="0"/>
        <v>220000</v>
      </c>
    </row>
    <row r="9" spans="2:7" ht="19.5" customHeight="1" x14ac:dyDescent="0.25">
      <c r="B9" s="6" t="s">
        <v>24</v>
      </c>
      <c r="C9" s="7">
        <v>-8000</v>
      </c>
      <c r="D9" s="7"/>
      <c r="E9" s="7">
        <f>SUM($C$6:C8)</f>
        <v>216357</v>
      </c>
      <c r="F9" s="7">
        <f>SUM($C$6:C9)</f>
        <v>208357</v>
      </c>
      <c r="G9" s="7">
        <f t="shared" si="0"/>
        <v>220000</v>
      </c>
    </row>
    <row r="10" spans="2:7" ht="19.5" customHeight="1" x14ac:dyDescent="0.25">
      <c r="B10" s="6" t="s">
        <v>11</v>
      </c>
      <c r="C10" s="7">
        <v>-2000</v>
      </c>
      <c r="D10" s="7"/>
      <c r="E10" s="7">
        <f>SUM($C$6:C9)</f>
        <v>208357</v>
      </c>
      <c r="F10" s="7">
        <f>SUM($C$6:C10)</f>
        <v>206357</v>
      </c>
      <c r="G10" s="7">
        <f t="shared" si="0"/>
        <v>220000</v>
      </c>
    </row>
    <row r="11" spans="2:7" ht="19.5" customHeight="1" x14ac:dyDescent="0.25">
      <c r="B11" s="6" t="s">
        <v>12</v>
      </c>
      <c r="C11" s="7">
        <v>0.8</v>
      </c>
      <c r="D11" s="7"/>
      <c r="E11" s="7">
        <f>SUM($C$6:C10)</f>
        <v>206357</v>
      </c>
      <c r="F11" s="7">
        <f>SUM($C$6:C11)</f>
        <v>206357.8</v>
      </c>
      <c r="G11" s="7">
        <f t="shared" si="0"/>
        <v>220000</v>
      </c>
    </row>
    <row r="12" spans="2:7" ht="19.5" customHeight="1" x14ac:dyDescent="0.25">
      <c r="B12" s="6" t="s">
        <v>37</v>
      </c>
      <c r="C12" s="7">
        <v>200</v>
      </c>
      <c r="D12" s="7"/>
      <c r="E12" s="7">
        <f>SUM($C$6:C11)</f>
        <v>206357.8</v>
      </c>
      <c r="F12" s="7">
        <f>SUM($C$6:C12)</f>
        <v>206557.8</v>
      </c>
      <c r="G12" s="7">
        <f t="shared" si="0"/>
        <v>220000</v>
      </c>
    </row>
    <row r="13" spans="2:7" ht="19.5" customHeight="1" x14ac:dyDescent="0.25">
      <c r="B13" s="6" t="s">
        <v>33</v>
      </c>
      <c r="C13" s="7">
        <v>300</v>
      </c>
      <c r="D13" s="7"/>
      <c r="E13" s="7">
        <f>SUM($C$6:C12)</f>
        <v>206557.8</v>
      </c>
      <c r="F13" s="7">
        <f>SUM($C$6:C13)</f>
        <v>206857.8</v>
      </c>
      <c r="G13" s="7">
        <f t="shared" si="0"/>
        <v>220000</v>
      </c>
    </row>
    <row r="14" spans="2:7" ht="19.5" customHeight="1" x14ac:dyDescent="0.25">
      <c r="B14" s="6" t="s">
        <v>34</v>
      </c>
      <c r="C14" s="7">
        <v>400</v>
      </c>
      <c r="D14" s="7"/>
      <c r="E14" s="7">
        <f>SUM($C$6:C13)</f>
        <v>206857.8</v>
      </c>
      <c r="F14" s="7">
        <f>SUM($C$6:C14)</f>
        <v>207257.8</v>
      </c>
      <c r="G14" s="7">
        <f t="shared" si="0"/>
        <v>220000</v>
      </c>
    </row>
    <row r="15" spans="2:7" ht="19.5" customHeight="1" x14ac:dyDescent="0.25">
      <c r="B15" s="6" t="s">
        <v>35</v>
      </c>
      <c r="C15" s="7">
        <v>300</v>
      </c>
      <c r="D15" s="7"/>
      <c r="E15" s="7">
        <f>SUM($C$6:C14)</f>
        <v>207257.8</v>
      </c>
      <c r="F15" s="7">
        <f>SUM($C$6:C15)</f>
        <v>207557.8</v>
      </c>
      <c r="G15" s="7">
        <f t="shared" si="0"/>
        <v>220000</v>
      </c>
    </row>
    <row r="16" spans="2:7" ht="19.5" customHeight="1" x14ac:dyDescent="0.25">
      <c r="B16" s="6" t="s">
        <v>36</v>
      </c>
      <c r="C16" s="7">
        <v>500</v>
      </c>
      <c r="D16" s="7"/>
      <c r="E16" s="7">
        <f>SUM($C$6:C15)</f>
        <v>207557.8</v>
      </c>
      <c r="F16" s="7">
        <f>SUM($C$6:C16)</f>
        <v>208057.8</v>
      </c>
      <c r="G16" s="7">
        <f t="shared" si="0"/>
        <v>220000</v>
      </c>
    </row>
    <row r="17" spans="2:8" ht="19.5" customHeight="1" x14ac:dyDescent="0.25">
      <c r="B17" s="6" t="s">
        <v>25</v>
      </c>
      <c r="C17" s="7">
        <v>2000</v>
      </c>
      <c r="D17" s="7"/>
      <c r="E17" s="7">
        <f>SUM($C$6:C16)</f>
        <v>208057.8</v>
      </c>
      <c r="F17" s="7">
        <f>SUM($C$6:C17)</f>
        <v>210057.8</v>
      </c>
      <c r="G17" s="7">
        <f t="shared" si="0"/>
        <v>220000</v>
      </c>
    </row>
    <row r="18" spans="2:8" ht="19.5" customHeight="1" x14ac:dyDescent="0.25">
      <c r="B18" s="6" t="s">
        <v>16</v>
      </c>
      <c r="C18" s="7">
        <v>4700</v>
      </c>
      <c r="D18" s="10"/>
      <c r="E18" s="7">
        <f>SUM($C$6:C17)</f>
        <v>210057.8</v>
      </c>
      <c r="F18" s="7">
        <f>SUM($C$6:C18)</f>
        <v>214757.8</v>
      </c>
      <c r="G18" s="7">
        <f t="shared" si="0"/>
        <v>220000</v>
      </c>
    </row>
    <row r="19" spans="2:8" ht="19.5" customHeight="1" x14ac:dyDescent="0.25">
      <c r="B19" s="6" t="s">
        <v>26</v>
      </c>
      <c r="C19" s="7">
        <f>D19</f>
        <v>214757.8</v>
      </c>
      <c r="D19" s="7">
        <f>SUM(C6:C18)</f>
        <v>214757.8</v>
      </c>
      <c r="E19" s="8"/>
      <c r="F19" s="8"/>
      <c r="G19" s="7">
        <f t="shared" ref="G19:G21" si="1">MAX($D$4:$D$21)</f>
        <v>220000</v>
      </c>
    </row>
    <row r="20" spans="2:8" ht="19.5" customHeight="1" x14ac:dyDescent="0.25">
      <c r="B20" s="6" t="s">
        <v>18</v>
      </c>
      <c r="C20" s="7">
        <v>-200</v>
      </c>
      <c r="E20" s="7">
        <f>SUM($C$19:C19)</f>
        <v>214757.8</v>
      </c>
      <c r="F20" s="7">
        <f>SUM($C$19:C20)</f>
        <v>214557.8</v>
      </c>
      <c r="G20" s="7">
        <f t="shared" si="1"/>
        <v>220000</v>
      </c>
    </row>
    <row r="21" spans="2:8" ht="19.5" customHeight="1" x14ac:dyDescent="0.25">
      <c r="B21" s="6" t="s">
        <v>27</v>
      </c>
      <c r="C21" s="7">
        <f>C19+C20</f>
        <v>214557.8</v>
      </c>
      <c r="D21" s="7">
        <f>C21</f>
        <v>214557.8</v>
      </c>
      <c r="E21" s="7"/>
      <c r="F21" s="7"/>
      <c r="G21" s="7">
        <f t="shared" si="1"/>
        <v>220000</v>
      </c>
      <c r="H21" s="11"/>
    </row>
    <row r="22" spans="2:8" ht="19.5" customHeight="1" x14ac:dyDescent="0.25">
      <c r="B22" s="10"/>
      <c r="C22" s="10"/>
      <c r="D22" s="10"/>
      <c r="E22" s="10"/>
      <c r="F22" s="10"/>
      <c r="G22" s="10"/>
      <c r="H22" s="11"/>
    </row>
    <row r="23" spans="2:8" ht="19.5" customHeight="1" x14ac:dyDescent="0.25">
      <c r="B23" s="10"/>
      <c r="C23" s="10"/>
      <c r="H23" s="11"/>
    </row>
    <row r="39" spans="8:8" ht="8.25" customHeight="1" x14ac:dyDescent="0.25"/>
    <row r="40" spans="8:8" x14ac:dyDescent="0.25">
      <c r="H40" s="14"/>
    </row>
  </sheetData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6"/>
  <sheetViews>
    <sheetView showGridLines="0" topLeftCell="A28" zoomScale="70" zoomScaleNormal="70" workbookViewId="0">
      <selection activeCell="I18" sqref="I18"/>
    </sheetView>
  </sheetViews>
  <sheetFormatPr defaultRowHeight="15" x14ac:dyDescent="0.25"/>
  <cols>
    <col min="1" max="1" width="1.42578125" customWidth="1"/>
    <col min="2" max="2" width="41.140625" customWidth="1"/>
    <col min="3" max="4" width="10.5703125" customWidth="1"/>
    <col min="5" max="7" width="12.7109375" style="2" customWidth="1"/>
    <col min="8" max="8" width="6.140625" customWidth="1"/>
    <col min="9" max="9" width="16.42578125" customWidth="1"/>
    <col min="10" max="10" width="16.140625" customWidth="1"/>
    <col min="15" max="15" width="17.28515625" customWidth="1"/>
  </cols>
  <sheetData>
    <row r="1" spans="2:8" ht="18.75" x14ac:dyDescent="0.3">
      <c r="B1" s="1" t="s">
        <v>28</v>
      </c>
    </row>
    <row r="3" spans="2:8" ht="23.25" customHeight="1" x14ac:dyDescent="0.25">
      <c r="B3" s="3"/>
      <c r="C3" s="4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2:8" ht="20.25" customHeight="1" x14ac:dyDescent="0.25">
      <c r="B4" s="15" t="s">
        <v>29</v>
      </c>
      <c r="C4" s="7">
        <v>-13000</v>
      </c>
      <c r="D4" s="16">
        <f>C4</f>
        <v>-13000</v>
      </c>
      <c r="E4" s="8"/>
      <c r="F4" s="8"/>
      <c r="G4" s="7">
        <f t="shared" ref="G4:G25" si="0">MIN($D$4:$D$25)</f>
        <v>-13800</v>
      </c>
    </row>
    <row r="5" spans="2:8" ht="20.25" customHeight="1" x14ac:dyDescent="0.25">
      <c r="B5" s="15" t="s">
        <v>7</v>
      </c>
      <c r="C5" s="7">
        <v>-800</v>
      </c>
      <c r="D5" s="16"/>
      <c r="E5" s="7">
        <f>SUM($C$4:C4)</f>
        <v>-13000</v>
      </c>
      <c r="F5" s="7">
        <f>SUM($C$4:C5)</f>
        <v>-13800</v>
      </c>
      <c r="G5" s="7">
        <f t="shared" si="0"/>
        <v>-13800</v>
      </c>
    </row>
    <row r="6" spans="2:8" ht="20.25" customHeight="1" x14ac:dyDescent="0.25">
      <c r="B6" s="15" t="s">
        <v>30</v>
      </c>
      <c r="C6" s="7">
        <f>C4+C5</f>
        <v>-13800</v>
      </c>
      <c r="D6" s="16">
        <f>C6</f>
        <v>-13800</v>
      </c>
      <c r="E6" s="8"/>
      <c r="F6" s="8"/>
      <c r="G6" s="7">
        <f t="shared" si="0"/>
        <v>-13800</v>
      </c>
    </row>
    <row r="7" spans="2:8" ht="20.25" customHeight="1" x14ac:dyDescent="0.25">
      <c r="B7" s="15" t="s">
        <v>9</v>
      </c>
      <c r="C7" s="7">
        <v>-3000</v>
      </c>
      <c r="D7" s="16"/>
      <c r="E7" s="7">
        <f>SUM($C$6:C6)</f>
        <v>-13800</v>
      </c>
      <c r="F7" s="7">
        <f>SUM($C$6:C7)</f>
        <v>-16800</v>
      </c>
      <c r="G7" s="7">
        <f t="shared" si="0"/>
        <v>-13800</v>
      </c>
    </row>
    <row r="8" spans="2:8" ht="20.25" customHeight="1" x14ac:dyDescent="0.25">
      <c r="B8" s="15" t="s">
        <v>10</v>
      </c>
      <c r="C8" s="7">
        <v>200</v>
      </c>
      <c r="D8" s="16"/>
      <c r="E8" s="7">
        <f>SUM($C$6:C7)</f>
        <v>-16800</v>
      </c>
      <c r="F8" s="7">
        <f>SUM($C$6:C8)</f>
        <v>-16600</v>
      </c>
      <c r="G8" s="7">
        <f t="shared" si="0"/>
        <v>-13800</v>
      </c>
    </row>
    <row r="9" spans="2:8" ht="20.25" customHeight="1" x14ac:dyDescent="0.25">
      <c r="B9" s="15" t="s">
        <v>16</v>
      </c>
      <c r="C9" s="7">
        <v>2500</v>
      </c>
      <c r="D9" s="16"/>
      <c r="E9" s="7">
        <f>SUM($C$6:C8)</f>
        <v>-16600</v>
      </c>
      <c r="F9" s="7">
        <f>SUM($C$6:C9)</f>
        <v>-14100</v>
      </c>
      <c r="G9" s="7">
        <f t="shared" si="0"/>
        <v>-13800</v>
      </c>
    </row>
    <row r="10" spans="2:8" ht="20.25" customHeight="1" x14ac:dyDescent="0.25">
      <c r="B10" s="15" t="s">
        <v>23</v>
      </c>
      <c r="C10" s="7">
        <v>300</v>
      </c>
      <c r="D10" s="16"/>
      <c r="E10" s="7">
        <f>SUM($C$6:C9)</f>
        <v>-14100</v>
      </c>
      <c r="F10" s="7">
        <f>SUM($C$6:C10)</f>
        <v>-13800</v>
      </c>
      <c r="G10" s="7">
        <f t="shared" si="0"/>
        <v>-13800</v>
      </c>
    </row>
    <row r="11" spans="2:8" ht="20.25" customHeight="1" x14ac:dyDescent="0.25">
      <c r="B11" s="15" t="s">
        <v>11</v>
      </c>
      <c r="C11" s="7">
        <v>-2000</v>
      </c>
      <c r="D11" s="16"/>
      <c r="E11" s="7">
        <f>SUM($C$6:C10)</f>
        <v>-13800</v>
      </c>
      <c r="F11" s="7">
        <f>SUM($C$6:C11)</f>
        <v>-15800</v>
      </c>
      <c r="G11" s="7">
        <f t="shared" si="0"/>
        <v>-13800</v>
      </c>
    </row>
    <row r="12" spans="2:8" ht="20.25" customHeight="1" x14ac:dyDescent="0.25">
      <c r="B12" s="15" t="s">
        <v>12</v>
      </c>
      <c r="C12" s="7">
        <v>900</v>
      </c>
      <c r="D12" s="16"/>
      <c r="E12" s="7">
        <f>SUM($C$6:C11)</f>
        <v>-15800</v>
      </c>
      <c r="F12" s="7">
        <f>SUM($C$6:C12)</f>
        <v>-14900</v>
      </c>
      <c r="G12" s="7">
        <f t="shared" si="0"/>
        <v>-13800</v>
      </c>
    </row>
    <row r="13" spans="2:8" ht="20.25" customHeight="1" x14ac:dyDescent="0.25">
      <c r="B13" s="15" t="s">
        <v>14</v>
      </c>
      <c r="C13" s="7">
        <v>500</v>
      </c>
      <c r="D13" s="16"/>
      <c r="E13" s="7">
        <f>SUM($C$6:C12)</f>
        <v>-14900</v>
      </c>
      <c r="F13" s="7">
        <f>SUM($C$6:C13)</f>
        <v>-14400</v>
      </c>
      <c r="G13" s="7">
        <f t="shared" si="0"/>
        <v>-13800</v>
      </c>
    </row>
    <row r="14" spans="2:8" ht="20.25" customHeight="1" x14ac:dyDescent="0.25">
      <c r="B14" s="15" t="s">
        <v>15</v>
      </c>
      <c r="C14" s="7">
        <v>500</v>
      </c>
      <c r="D14" s="16"/>
      <c r="E14" s="7">
        <f>SUM($C$6:C13)</f>
        <v>-14400</v>
      </c>
      <c r="F14" s="7">
        <f>SUM($C$6:C14)</f>
        <v>-13900</v>
      </c>
      <c r="G14" s="7">
        <f t="shared" si="0"/>
        <v>-13800</v>
      </c>
    </row>
    <row r="15" spans="2:8" ht="20.25" customHeight="1" x14ac:dyDescent="0.25">
      <c r="B15" s="15" t="s">
        <v>33</v>
      </c>
      <c r="C15" s="7">
        <v>-300</v>
      </c>
      <c r="D15" s="16"/>
      <c r="E15" s="7">
        <f>SUM($C$6:C14)</f>
        <v>-13900</v>
      </c>
      <c r="F15" s="7">
        <f>SUM($C$6:C15)</f>
        <v>-14200</v>
      </c>
      <c r="G15" s="7">
        <f t="shared" si="0"/>
        <v>-13800</v>
      </c>
    </row>
    <row r="16" spans="2:8" ht="20.25" customHeight="1" x14ac:dyDescent="0.25">
      <c r="B16" s="15" t="s">
        <v>34</v>
      </c>
      <c r="C16" s="7">
        <v>-400</v>
      </c>
      <c r="D16" s="16"/>
      <c r="E16" s="7">
        <f>SUM($C$6:C15)</f>
        <v>-14200</v>
      </c>
      <c r="F16" s="7">
        <f>SUM($C$6:C16)</f>
        <v>-14600</v>
      </c>
      <c r="G16" s="7">
        <f t="shared" si="0"/>
        <v>-13800</v>
      </c>
      <c r="H16" s="11"/>
    </row>
    <row r="17" spans="2:8" ht="20.25" customHeight="1" x14ac:dyDescent="0.25">
      <c r="B17" s="15" t="s">
        <v>35</v>
      </c>
      <c r="C17" s="7">
        <v>-300</v>
      </c>
      <c r="D17" s="16"/>
      <c r="E17" s="7">
        <f>SUM($C$6:C16)</f>
        <v>-14600</v>
      </c>
      <c r="F17" s="7">
        <f>SUM($C$6:C17)</f>
        <v>-14900</v>
      </c>
      <c r="G17" s="7">
        <f t="shared" si="0"/>
        <v>-13800</v>
      </c>
      <c r="H17" s="11"/>
    </row>
    <row r="18" spans="2:8" ht="20.25" customHeight="1" x14ac:dyDescent="0.25">
      <c r="B18" s="15" t="s">
        <v>36</v>
      </c>
      <c r="C18" s="7">
        <v>-500</v>
      </c>
      <c r="D18" s="16"/>
      <c r="E18" s="7">
        <f>SUM($C$6:C17)</f>
        <v>-14900</v>
      </c>
      <c r="F18" s="7">
        <f>SUM($C$6:C18)</f>
        <v>-15400</v>
      </c>
      <c r="G18" s="7">
        <f t="shared" si="0"/>
        <v>-13800</v>
      </c>
    </row>
    <row r="19" spans="2:8" ht="20.25" customHeight="1" x14ac:dyDescent="0.25">
      <c r="B19" s="15" t="s">
        <v>13</v>
      </c>
      <c r="C19" s="7">
        <v>-1200</v>
      </c>
      <c r="D19" s="16"/>
      <c r="E19" s="7">
        <f>SUM($C$6:C18)</f>
        <v>-15400</v>
      </c>
      <c r="F19" s="7">
        <f>SUM($C$6:C19)</f>
        <v>-16600</v>
      </c>
      <c r="G19" s="7">
        <f t="shared" si="0"/>
        <v>-13800</v>
      </c>
    </row>
    <row r="20" spans="2:8" ht="20.25" customHeight="1" x14ac:dyDescent="0.25">
      <c r="B20" s="15" t="s">
        <v>25</v>
      </c>
      <c r="C20" s="7">
        <v>-2000</v>
      </c>
      <c r="D20" s="16"/>
      <c r="E20" s="7">
        <f>SUM($C$6:C19)</f>
        <v>-16600</v>
      </c>
      <c r="F20" s="7">
        <f>SUM($C$6:C20)</f>
        <v>-18600</v>
      </c>
      <c r="G20" s="7">
        <f t="shared" si="0"/>
        <v>-13800</v>
      </c>
    </row>
    <row r="21" spans="2:8" ht="20.25" customHeight="1" x14ac:dyDescent="0.25">
      <c r="B21" s="15" t="s">
        <v>37</v>
      </c>
      <c r="C21" s="7">
        <v>400</v>
      </c>
      <c r="D21" s="16"/>
      <c r="E21" s="7">
        <f>SUM($C$6:C20)</f>
        <v>-18600</v>
      </c>
      <c r="F21" s="7">
        <f>SUM($C$6:C21)</f>
        <v>-18200</v>
      </c>
      <c r="G21" s="7">
        <f t="shared" si="0"/>
        <v>-13800</v>
      </c>
    </row>
    <row r="22" spans="2:8" ht="20.25" customHeight="1" x14ac:dyDescent="0.25">
      <c r="B22" s="15" t="s">
        <v>24</v>
      </c>
      <c r="C22" s="7">
        <v>8000</v>
      </c>
      <c r="D22" s="16"/>
      <c r="E22" s="7">
        <f>SUM($C$6:C21)</f>
        <v>-18200</v>
      </c>
      <c r="F22" s="7">
        <f>SUM($C$6:C22)</f>
        <v>-10200</v>
      </c>
      <c r="G22" s="7">
        <f t="shared" si="0"/>
        <v>-13800</v>
      </c>
    </row>
    <row r="23" spans="2:8" ht="20.25" customHeight="1" x14ac:dyDescent="0.25">
      <c r="B23" s="15" t="s">
        <v>31</v>
      </c>
      <c r="C23" s="7">
        <f>D23</f>
        <v>-10200</v>
      </c>
      <c r="D23" s="16">
        <f>SUM(C6:C22)</f>
        <v>-10200</v>
      </c>
      <c r="E23" s="8"/>
      <c r="F23" s="8"/>
      <c r="G23" s="7">
        <f t="shared" si="0"/>
        <v>-13800</v>
      </c>
    </row>
    <row r="24" spans="2:8" ht="20.25" customHeight="1" x14ac:dyDescent="0.25">
      <c r="B24" s="15" t="s">
        <v>18</v>
      </c>
      <c r="C24" s="7">
        <v>-400</v>
      </c>
      <c r="D24" s="16"/>
      <c r="E24" s="7">
        <f>SUM($C$23:C23)</f>
        <v>-10200</v>
      </c>
      <c r="F24" s="7">
        <f>SUM($C$23:C24)</f>
        <v>-10600</v>
      </c>
      <c r="G24" s="7">
        <f t="shared" si="0"/>
        <v>-13800</v>
      </c>
    </row>
    <row r="25" spans="2:8" ht="20.25" customHeight="1" x14ac:dyDescent="0.25">
      <c r="B25" s="15" t="s">
        <v>32</v>
      </c>
      <c r="C25" s="7">
        <f>C23+C24</f>
        <v>-10600</v>
      </c>
      <c r="D25" s="16">
        <f>C25</f>
        <v>-10600</v>
      </c>
      <c r="E25" s="7"/>
      <c r="F25" s="7"/>
      <c r="G25" s="7">
        <f t="shared" si="0"/>
        <v>-13800</v>
      </c>
    </row>
    <row r="26" spans="2:8" ht="20.25" customHeight="1" x14ac:dyDescent="0.25"/>
    <row r="27" spans="2:8" ht="20.25" customHeight="1" x14ac:dyDescent="0.25"/>
    <row r="28" spans="2:8" ht="20.25" customHeight="1" x14ac:dyDescent="0.25"/>
    <row r="29" spans="2:8" ht="20.25" customHeight="1" x14ac:dyDescent="0.25"/>
    <row r="36" ht="17.25" customHeight="1" x14ac:dyDescent="0.25"/>
  </sheetData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baseType="lpstr" size="6">
      <vt:lpstr>INCOME</vt:lpstr>
      <vt:lpstr>EXPENDITURE</vt:lpstr>
      <vt:lpstr>POSITION</vt:lpstr>
      <vt:lpstr>EXPENDITURE!Print_Area</vt:lpstr>
      <vt:lpstr>INCOME!Print_Area</vt:lpstr>
      <vt:lpstr>POSITION!Print_Area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