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png" Extension="tmp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ml.chartshapes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/>
  </bookViews>
  <sheets>
    <sheet name="data_RotatedWaterfall_cross" sheetId="1" r:id="rId1"/>
    <sheet name="chart_RotatedWaterfall_cross" sheetId="2" r:id="rId2"/>
    <sheet name="chart_RotatedWaterfall_cros (2" sheetId="5" r:id="rId3"/>
  </sheets>
  <definedNames>
    <definedName name="_xlnm.Print_Area" localSheetId="2">'chart_RotatedWaterfall_cros (2'!$A$1:$N$125</definedName>
    <definedName name="_xlnm.Print_Area" localSheetId="1">chart_RotatedWaterfall_cross!$A$1:$N$125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F11" i="5"/>
  <c r="G11" i="5"/>
  <c r="H11" i="5"/>
  <c r="I11" i="5"/>
  <c r="J11" i="5" s="1"/>
  <c r="K11" i="5"/>
  <c r="E12" i="5"/>
  <c r="F12" i="5"/>
  <c r="G12" i="5"/>
  <c r="H12" i="5"/>
  <c r="I12" i="5"/>
  <c r="J12" i="5"/>
  <c r="K12" i="5"/>
  <c r="E13" i="5"/>
  <c r="F13" i="5"/>
  <c r="G13" i="5"/>
  <c r="H13" i="5"/>
  <c r="I13" i="5"/>
  <c r="J13" i="5"/>
  <c r="K13" i="5"/>
  <c r="E14" i="5"/>
  <c r="F14" i="5"/>
  <c r="G14" i="5"/>
  <c r="H14" i="5"/>
  <c r="I14" i="5"/>
  <c r="J14" i="5"/>
  <c r="K14" i="5"/>
  <c r="E15" i="5"/>
  <c r="F15" i="5"/>
  <c r="G15" i="5"/>
  <c r="H15" i="5"/>
  <c r="I15" i="5"/>
  <c r="J15" i="5"/>
  <c r="K15" i="5"/>
  <c r="E16" i="5"/>
  <c r="F16" i="5"/>
  <c r="G16" i="5"/>
  <c r="H16" i="5"/>
  <c r="I16" i="5"/>
  <c r="J16" i="5"/>
  <c r="K16" i="5"/>
  <c r="E17" i="5"/>
  <c r="I17" i="5"/>
  <c r="J17" i="5"/>
  <c r="K10" i="5"/>
  <c r="J10" i="5"/>
  <c r="I10" i="5"/>
  <c r="H10" i="5"/>
  <c r="E10" i="5"/>
  <c r="D17" i="5"/>
  <c r="D10" i="5"/>
  <c r="L72" i="5"/>
  <c r="K72" i="5"/>
  <c r="L70" i="5"/>
  <c r="K70" i="5"/>
  <c r="L69" i="5"/>
  <c r="K69" i="5"/>
  <c r="L68" i="5"/>
  <c r="K68" i="5"/>
  <c r="L67" i="5"/>
  <c r="K67" i="5"/>
  <c r="L66" i="5"/>
  <c r="K66" i="5"/>
  <c r="C15" i="5"/>
  <c r="L71" i="5" s="1"/>
  <c r="K71" i="5" s="1"/>
  <c r="E6" i="1"/>
  <c r="F6" i="1"/>
  <c r="G6" i="1"/>
  <c r="H6" i="1"/>
  <c r="I6" i="1"/>
  <c r="J6" i="1" s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H10" i="1" s="1"/>
  <c r="I9" i="1"/>
  <c r="J9" i="1"/>
  <c r="K9" i="1"/>
  <c r="E10" i="1"/>
  <c r="F10" i="1"/>
  <c r="G10" i="1"/>
  <c r="I10" i="1"/>
  <c r="J10" i="1"/>
  <c r="K10" i="1"/>
  <c r="E11" i="1"/>
  <c r="G11" i="1"/>
  <c r="I11" i="1"/>
  <c r="J11" i="1"/>
  <c r="E12" i="1"/>
  <c r="I12" i="1"/>
  <c r="J12" i="1"/>
  <c r="K5" i="1"/>
  <c r="J5" i="1"/>
  <c r="I5" i="1"/>
  <c r="H5" i="1"/>
  <c r="E5" i="1"/>
  <c r="D12" i="1"/>
  <c r="D5" i="1"/>
  <c r="C17" i="5" l="1"/>
  <c r="L73" i="5" s="1"/>
  <c r="K73" i="5" s="1"/>
  <c r="F11" i="1"/>
  <c r="H11" i="1"/>
  <c r="K11" i="1" s="1"/>
  <c r="I10" i="2"/>
  <c r="E11" i="2"/>
  <c r="F11" i="2"/>
  <c r="I11" i="2"/>
  <c r="J11" i="2" s="1"/>
  <c r="E12" i="2"/>
  <c r="F12" i="2"/>
  <c r="I12" i="2"/>
  <c r="J12" i="2"/>
  <c r="E13" i="2"/>
  <c r="F13" i="2"/>
  <c r="I13" i="2"/>
  <c r="J13" i="2"/>
  <c r="E14" i="2"/>
  <c r="F14" i="2"/>
  <c r="I14" i="2"/>
  <c r="J14" i="2"/>
  <c r="F15" i="2"/>
  <c r="I15" i="2"/>
  <c r="J15" i="2"/>
  <c r="E16" i="2"/>
  <c r="G16" i="2"/>
  <c r="I16" i="2"/>
  <c r="J16" i="2"/>
  <c r="I17" i="2"/>
  <c r="J17" i="2"/>
  <c r="J10" i="2"/>
  <c r="D17" i="2"/>
  <c r="D10" i="2"/>
  <c r="H10" i="2" s="1"/>
  <c r="H11" i="2" l="1"/>
  <c r="K10" i="2"/>
  <c r="K11" i="2"/>
  <c r="G11" i="2"/>
  <c r="E10" i="2"/>
  <c r="G12" i="2" l="1"/>
  <c r="K12" i="2"/>
  <c r="H12" i="2"/>
  <c r="G13" i="2" l="1"/>
  <c r="H13" i="2"/>
  <c r="K13" i="2"/>
  <c r="G15" i="2"/>
  <c r="L67" i="2"/>
  <c r="K67" i="2" s="1"/>
  <c r="L68" i="2"/>
  <c r="K68" i="2" s="1"/>
  <c r="L69" i="2"/>
  <c r="K69" i="2" s="1"/>
  <c r="L70" i="2"/>
  <c r="K70" i="2" s="1"/>
  <c r="L72" i="2"/>
  <c r="K72" i="2" s="1"/>
  <c r="L66" i="2"/>
  <c r="K66" i="2" s="1"/>
  <c r="K14" i="2" l="1"/>
  <c r="H14" i="2"/>
  <c r="G14" i="2"/>
  <c r="C10" i="1"/>
  <c r="C12" i="1" s="1"/>
  <c r="C15" i="2" l="1"/>
  <c r="L71" i="2" l="1"/>
  <c r="K71" i="2" s="1"/>
  <c r="H15" i="2"/>
  <c r="E15" i="2"/>
  <c r="K15" i="2"/>
  <c r="C17" i="2"/>
  <c r="E17" i="2" s="1"/>
  <c r="F16" i="2" l="1"/>
  <c r="H16" i="2"/>
  <c r="K16" i="2" s="1"/>
  <c r="L73" i="2"/>
  <c r="K73" i="2" s="1"/>
</calcChain>
</file>

<file path=xl/comments1.xml><?xml version="1.0" encoding="utf-8"?>
<comments xmlns="http://schemas.openxmlformats.org/spreadsheetml/2006/main">
  <authors>
    <author>thors</author>
  </authors>
  <commentList>
    <comment ref="D4" authorId="0" shapeId="0">
      <text>
        <r>
          <rPr>
            <sz val="9"/>
            <color indexed="81"/>
            <rFont val="Tahoma"/>
            <family val="2"/>
          </rPr>
          <t>Put a y (for yes) where the column is a total. It will sit on the x-axis._x000D_
The first and the last column are always totals.</t>
        </r>
      </text>
    </comment>
  </commentList>
</comments>
</file>

<file path=xl/comments2.xml><?xml version="1.0" encoding="utf-8"?>
<comments xmlns="http://schemas.openxmlformats.org/spreadsheetml/2006/main">
  <authors>
    <author>thors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>Put a y (for yes) where the column is a total. It will sit on the x-axis._x000D_
The first and the last column are always totals.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>Chose label position 'center' or 'above' the waterfall columns. Cave: you to run the 'redo labels' code after every change.</t>
        </r>
      </text>
    </comment>
  </commentList>
</comments>
</file>

<file path=xl/comments3.xml><?xml version="1.0" encoding="utf-8"?>
<comments xmlns="http://schemas.openxmlformats.org/spreadsheetml/2006/main">
  <authors>
    <author>thors</author>
  </authors>
  <commentList>
    <comment ref="D9" authorId="0" shapeId="0">
      <text>
        <r>
          <rPr>
            <sz val="9"/>
            <color indexed="81"/>
            <rFont val="Tahoma"/>
            <family val="2"/>
          </rPr>
          <t>Put a y (for yes) where the column is a total. It will sit on the x-axis._x000D_
The first and the last column are always totals.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>Chose label position 'center' or 'above' the waterfall columns. Cave: you to run the 'redo labels' code after every change.</t>
        </r>
      </text>
    </comment>
  </commentList>
</comments>
</file>

<file path=xl/sharedStrings.xml><?xml version="1.0" encoding="utf-8"?>
<sst xmlns="http://schemas.openxmlformats.org/spreadsheetml/2006/main" count="69" uniqueCount="25">
  <si>
    <t>start</t>
  </si>
  <si>
    <t>end</t>
  </si>
  <si>
    <t>is a total</t>
  </si>
  <si>
    <t>Sales</t>
  </si>
  <si>
    <t>COGS</t>
  </si>
  <si>
    <t>SG&amp;A</t>
  </si>
  <si>
    <t>D&amp;A</t>
  </si>
  <si>
    <t>Other exp.</t>
  </si>
  <si>
    <t>Non-op. income</t>
  </si>
  <si>
    <t>EBIT</t>
  </si>
  <si>
    <t>Op. result</t>
  </si>
  <si>
    <t>totals</t>
  </si>
  <si>
    <t>cumul.</t>
  </si>
  <si>
    <t>&lt;- new labels with</t>
  </si>
  <si>
    <t xml:space="preserve">   percentage values</t>
  </si>
  <si>
    <t>EBIT Bridge</t>
  </si>
  <si>
    <t>FY2018, USD m</t>
  </si>
  <si>
    <t>label 1</t>
  </si>
  <si>
    <t>connector</t>
  </si>
  <si>
    <t>label 2</t>
  </si>
  <si>
    <t>y</t>
  </si>
  <si>
    <t>up bar (line color)</t>
  </si>
  <si>
    <t>down bar (line color)</t>
  </si>
  <si>
    <t>=B10 &amp;" | "&amp;TEXT(L59;"0%")</t>
  </si>
  <si>
    <t>totals series (fill color)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</si>
</sst>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,"/>
    <numFmt numFmtId="165" formatCode="#,##0.0000,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5F5F5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25E5E"/>
        <bgColor indexed="64"/>
      </patternFill>
    </fill>
    <fill>
      <patternFill patternType="solid">
        <fgColor rgb="FFB0D858"/>
        <bgColor indexed="64"/>
      </patternFill>
    </fill>
    <fill>
      <patternFill patternType="solid">
        <fgColor rgb="FF44B5A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/>
    <xf numFmtId="0" fontId="5" fillId="4" borderId="1" xfId="0" applyFont="1" applyFill="1" applyBorder="1"/>
    <xf numFmtId="164" fontId="4" fillId="0" borderId="0" xfId="0" applyNumberFormat="1" applyFont="1" applyAlignment="1">
      <alignment horizontal="left"/>
    </xf>
    <xf numFmtId="0" fontId="0" fillId="5" borderId="0" xfId="0" applyFill="1"/>
    <xf numFmtId="9" fontId="0" fillId="5" borderId="0" xfId="1" applyFont="1" applyFill="1"/>
    <xf numFmtId="0" fontId="0" fillId="0" borderId="0" xfId="0" quotePrefix="1"/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5" fillId="2" borderId="0" xfId="0" applyFont="1" applyFill="1" applyBorder="1"/>
    <xf numFmtId="0" fontId="5" fillId="3" borderId="0" xfId="0" applyFont="1" applyFill="1" applyBorder="1"/>
    <xf numFmtId="0" fontId="5" fillId="6" borderId="2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4B5AD"/>
      <color rgb="FF5F6270"/>
      <color rgb="FFB0D858"/>
      <color rgb="FF32CD32"/>
      <color rgb="FFE25E5E"/>
      <color rgb="FFF2F2F2"/>
      <color rgb="FF70AC48"/>
      <color rgb="FF595959"/>
      <color rgb="FFFF5A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charts/_rels/chart6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chartUserShapes"/>
</Relationships>

</file>

<file path=xl/charts/_rels/chart9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data_RotatedWaterfall_cross!$E$4</c:f>
              <c:strCache>
                <c:ptCount val="1"/>
                <c:pt idx="0">
                  <c:v>totals</c:v>
                </c:pt>
              </c:strCache>
            </c:strRef>
          </c:tx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data_RotatedWaterfall_cross!$B$5:$B$12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data_RotatedWaterfall_cross!$E$5:$E$12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6168080"/>
        <c:axId val="1946170256"/>
      </c:barChart>
      <c:scatterChart>
        <c:scatterStyle val="lineMarker"/>
        <c:varyColors val="0"/>
        <c:ser>
          <c:idx val="4"/>
          <c:order val="1"/>
          <c:tx>
            <c:strRef>
              <c:f>data_RotatedWaterfall_cross!$I$4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data_RotatedWaterfall_cross!$C$5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{DC6B37E7-F34D-49B3-BC96-49162A6B56FF}</c15:txfldGUID>
                      <c15:f>data_RotatedWaterfall_cross!$C$5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data_RotatedWaterfall_cross!$C$6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{F85C85C1-5AFC-4996-92C3-42ED62926BFE}</c15:txfldGUID>
                      <c15:f>data_RotatedWaterfall_cross!$C$6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data_RotatedWaterfall_cross!$C$7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{33D91F1E-70EE-4C0D-9094-E5F447F3E371}</c15:txfldGUID>
                      <c15:f>data_RotatedWaterfall_cross!$C$7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data_RotatedWaterfall_cross!$C$8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{42A57DD0-7198-42BF-B25E-C09AB0A3FA99}</c15:txfldGUID>
                      <c15:f>data_RotatedWaterfall_cross!$C$8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data_RotatedWaterfall_cross!$C$9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{AF91EA45-8C19-4674-899C-B82BF9D75E47}</c15:txfldGUID>
                      <c15:f>data_RotatedWaterfall_cross!$C$9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data_RotatedWaterfall_cross!$C$10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{B1DDFF44-E225-441E-B2A5-AAE60CC68F11}</c15:txfldGUID>
                      <c15:f>data_RotatedWaterfall_cross!$C$10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data_RotatedWaterfall_cross!$C$11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{170EACE5-72CC-4017-82CA-7299F35E5C67}</c15:txfldGUID>
                      <c15:f>data_RotatedWaterfall_cross!$C$11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data_RotatedWaterfall_cross!$C$12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{783C4436-1920-4AD7-ABF3-164E9CFB10A8}</c15:txfldGUID>
                      <c15:f>data_RotatedWaterfall_cross!$C$12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data_RotatedWaterfall_cross!$K$5:$K$12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data_RotatedWaterfall_cross!$I$5:$I$12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data_RotatedWaterfall_cross!$H$4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data_RotatedWaterfall_cross!$J$5:$J$12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data_RotatedWaterfall_cross!$H$5:$H$12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data_RotatedWaterfall_cross!$I$5:$I$12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data_RotatedWaterfall_cross!$F$4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data_RotatedWaterfall_cross!$C$5:$C$12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data_RotatedWaterfall_cross!$F$5:$F$12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data_RotatedWaterfall_cross!$I$5:$I$12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data_RotatedWaterfall_cross!$G$4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data_RotatedWaterfall_cross!$C$5:$C$12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data_RotatedWaterfall_cross!$G$5:$G$12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data_RotatedWaterfall_cross!$I$5:$I$12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166992"/>
        <c:axId val="1946161552"/>
      </c:scatterChart>
      <c:catAx>
        <c:axId val="194616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46170256"/>
        <c:crosses val="autoZero"/>
        <c:auto val="1"/>
        <c:lblAlgn val="ctr"/>
        <c:lblOffset val="100"/>
        <c:noMultiLvlLbl val="0"/>
      </c:catAx>
      <c:valAx>
        <c:axId val="1946170256"/>
        <c:scaling>
          <c:orientation val="minMax"/>
        </c:scaling>
        <c:delete val="0"/>
        <c:axPos val="b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1946168080"/>
        <c:crosses val="max"/>
        <c:crossBetween val="between"/>
      </c:valAx>
      <c:valAx>
        <c:axId val="1946161552"/>
        <c:scaling>
          <c:orientation val="minMax"/>
          <c:max val="1"/>
          <c:min val="0"/>
        </c:scaling>
        <c:delete val="1"/>
        <c:axPos val="r"/>
        <c:numFmt formatCode="#,##0.0," sourceLinked="1"/>
        <c:majorTickMark val="out"/>
        <c:minorTickMark val="none"/>
        <c:tickLblPos val="nextTo"/>
        <c:crossAx val="1946166992"/>
        <c:crosses val="max"/>
        <c:crossBetween val="midCat"/>
      </c:valAx>
      <c:valAx>
        <c:axId val="1946166992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6161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'chart_RotatedWaterfall_cros (2'!$E$9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'chart_RotatedWaterfall_cros (2'!$K$66:$K$73</c:f>
              <c:strCache>
                <c:ptCount val="8"/>
                <c:pt idx="0">
                  <c:v>Sales | 100%</c:v>
                </c:pt>
                <c:pt idx="1">
                  <c:v>COGS | -88%</c:v>
                </c:pt>
                <c:pt idx="2">
                  <c:v>SG&amp;A | -40%</c:v>
                </c:pt>
                <c:pt idx="3">
                  <c:v>D&amp;A | -5%</c:v>
                </c:pt>
                <c:pt idx="4">
                  <c:v>Other exp. | -1%</c:v>
                </c:pt>
                <c:pt idx="5">
                  <c:v>Op. result | -33%</c:v>
                </c:pt>
                <c:pt idx="6">
                  <c:v>Non-op. income | 64%</c:v>
                </c:pt>
                <c:pt idx="7">
                  <c:v>EBIT | 30%</c:v>
                </c:pt>
              </c:strCache>
            </c:strRef>
          </c:cat>
          <c:val>
            <c:numRef>
              <c:f>'chart_RotatedWaterfall_cros (2'!$E$10:$E$17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941552"/>
        <c:axId val="1951925776"/>
      </c:barChart>
      <c:scatterChart>
        <c:scatterStyle val="lineMarker"/>
        <c:varyColors val="0"/>
        <c:ser>
          <c:idx val="4"/>
          <c:order val="1"/>
          <c:tx>
            <c:strRef>
              <c:f>'chart_RotatedWaterfall_cros (2'!$I$9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'chart_RotatedWaterfall_cros (2'!$C$10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{E547EFBE-6E68-4F66-A430-56F32E8D3723}</c15:txfldGUID>
                      <c15:f>'chart_RotatedWaterfall_cros (2'!$C$10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'chart_RotatedWaterfall_cros (2'!$C$11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{291FA1B0-436F-4147-A041-11F314F4B9E9}</c15:txfldGUID>
                      <c15:f>'chart_RotatedWaterfall_cros (2'!$C$11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'chart_RotatedWaterfall_cros (2'!$C$12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{2FAEF92F-099C-4E19-8BFB-5E23F5D8D4D8}</c15:txfldGUID>
                      <c15:f>'chart_RotatedWaterfall_cros (2'!$C$12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'chart_RotatedWaterfall_cros (2'!$C$13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{05DA2A8C-00DA-4C0A-AB14-6A665F68EF59}</c15:txfldGUID>
                      <c15:f>'chart_RotatedWaterfall_cros (2'!$C$13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'chart_RotatedWaterfall_cros (2'!$C$14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{95F7E90A-701E-4B3A-AA7D-9728C9117212}</c15:txfldGUID>
                      <c15:f>'chart_RotatedWaterfall_cros (2'!$C$14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>
                <c:manualLayout>
                  <c:x val="-8.5830116974873166E-2"/>
                  <c:y val="3.1104199066874028E-3"/>
                </c:manualLayout>
              </c:layout>
              <c:tx>
                <c:strRef>
                  <c:f>'chart_RotatedWaterfall_cros (2'!$C$15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{062B7846-399F-4E3F-8AFA-E262B83C4F53}</c15:txfldGUID>
                      <c15:f>'chart_RotatedWaterfall_cros (2'!$C$15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'chart_RotatedWaterfall_cros (2'!$C$16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{AE68A3BE-0085-4EA7-9415-2A87EDE2D46C}</c15:txfldGUID>
                      <c15:f>'chart_RotatedWaterfall_cros (2'!$C$16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'chart_RotatedWaterfall_cros (2'!$C$17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{1B4462AA-FF31-4CC4-BF50-E778C65CE352}</c15:txfldGUID>
                      <c15:f>'chart_RotatedWaterfall_cros (2'!$C$17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'chart_RotatedWaterfall_cros (2'!$K$10:$K$17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'chart_RotatedWaterfall_cros (2'!$H$9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'chart_RotatedWaterfall_cros (2'!$J$10:$J$17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'chart_RotatedWaterfall_cros (2'!$H$10:$H$17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'chart_RotatedWaterfall_cros (2'!$F$9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B0D858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'chart_RotatedWaterfall_cros (2'!$G$9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E25E5E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915984"/>
        <c:axId val="1951919792"/>
      </c:scatterChart>
      <c:catAx>
        <c:axId val="1951941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51925776"/>
        <c:crosses val="autoZero"/>
        <c:auto val="1"/>
        <c:lblAlgn val="ctr"/>
        <c:lblOffset val="100"/>
        <c:noMultiLvlLbl val="0"/>
      </c:catAx>
      <c:valAx>
        <c:axId val="1951925776"/>
        <c:scaling>
          <c:orientation val="minMax"/>
        </c:scaling>
        <c:delete val="0"/>
        <c:axPos val="b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1951941552"/>
        <c:crosses val="max"/>
        <c:crossBetween val="between"/>
      </c:valAx>
      <c:valAx>
        <c:axId val="1951919792"/>
        <c:scaling>
          <c:orientation val="minMax"/>
          <c:max val="1"/>
          <c:min val="0"/>
        </c:scaling>
        <c:delete val="1"/>
        <c:axPos val="r"/>
        <c:numFmt formatCode="#,##0.0," sourceLinked="1"/>
        <c:majorTickMark val="out"/>
        <c:minorTickMark val="none"/>
        <c:tickLblPos val="nextTo"/>
        <c:crossAx val="1951915984"/>
        <c:crosses val="max"/>
        <c:crossBetween val="midCat"/>
      </c:valAx>
      <c:valAx>
        <c:axId val="1951915984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19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chart_RotatedWaterfall_cross!$E$9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chart_RotatedWaterfall_cross!$B$10:$B$17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chart_RotatedWaterfall_cross!$E$10:$E$17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46162640"/>
        <c:axId val="1946163728"/>
      </c:barChart>
      <c:scatterChart>
        <c:scatterStyle val="lineMarker"/>
        <c:varyColors val="0"/>
        <c:ser>
          <c:idx val="4"/>
          <c:order val="1"/>
          <c:tx>
            <c:strRef>
              <c:f>chart_RotatedWaterfall_cross!$I$9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chart_RotatedWaterfall_cross!$C$10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{EBA1C585-2708-4C39-B740-70FF9B71A86E}</c15:txfldGUID>
                      <c15:f>chart_RotatedWaterfall_cross!$C$10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chart_RotatedWaterfall_cross!$C$11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{64787AC1-CB93-4A0E-80B0-CFE41AF07273}</c15:txfldGUID>
                      <c15:f>chart_RotatedWaterfall_cross!$C$11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chart_RotatedWaterfall_cross!$C$12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{913045B1-F05C-403D-92A2-91702B27B9DB}</c15:txfldGUID>
                      <c15:f>chart_RotatedWaterfall_cross!$C$12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chart_RotatedWaterfall_cross!$C$13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{02C91DB8-D139-454D-8C96-263F96726961}</c15:txfldGUID>
                      <c15:f>chart_RotatedWaterfall_cross!$C$13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chart_RotatedWaterfall_cross!$C$14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{C5C2E24C-DB53-41A7-93F7-A3FFF553AFA9}</c15:txfldGUID>
                      <c15:f>chart_RotatedWaterfall_cross!$C$14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chart_RotatedWaterfall_cross!$C$15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{41B85C3B-E480-4DF4-BD15-1946734FFD19}</c15:txfldGUID>
                      <c15:f>chart_RotatedWaterfall_cross!$C$15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chart_RotatedWaterfall_cross!$C$16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{DAE5439F-B63B-4D2A-9571-7E9697EF0FEB}</c15:txfldGUID>
                      <c15:f>chart_RotatedWaterfall_cross!$C$16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chart_RotatedWaterfall_cross!$C$17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{C26A9B41-6EF3-4489-84A1-987C5A99D068}</c15:txfldGUID>
                      <c15:f>chart_RotatedWaterfall_cross!$C$17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chart_RotatedWaterfall_cross!$K$10:$K$17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chart_RotatedWaterfall_cross!$H$9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chart_RotatedWaterfall_cross!$J$10:$J$17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chart_RotatedWaterfall_cross!$H$10:$H$17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chart_RotatedWaterfall_cross!$F$9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chart_RotatedWaterfall_cross!$G$9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167536"/>
        <c:axId val="1946169168"/>
      </c:scatterChart>
      <c:catAx>
        <c:axId val="1946162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946163728"/>
        <c:crosses val="autoZero"/>
        <c:auto val="1"/>
        <c:lblAlgn val="ctr"/>
        <c:lblOffset val="100"/>
        <c:noMultiLvlLbl val="0"/>
      </c:catAx>
      <c:valAx>
        <c:axId val="1946163728"/>
        <c:scaling>
          <c:orientation val="minMax"/>
        </c:scaling>
        <c:delete val="0"/>
        <c:axPos val="b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1946162640"/>
        <c:crosses val="max"/>
        <c:crossBetween val="between"/>
      </c:valAx>
      <c:valAx>
        <c:axId val="1946169168"/>
        <c:scaling>
          <c:orientation val="minMax"/>
        </c:scaling>
        <c:delete val="1"/>
        <c:axPos val="r"/>
        <c:numFmt formatCode="#,##0.0000," sourceLinked="1"/>
        <c:majorTickMark val="out"/>
        <c:minorTickMark val="none"/>
        <c:tickLblPos val="nextTo"/>
        <c:crossAx val="1946167536"/>
        <c:crosses val="max"/>
        <c:crossBetween val="midCat"/>
      </c:valAx>
      <c:valAx>
        <c:axId val="1946167536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6169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chart_RotatedWaterfall_cross!$E$9</c:f>
              <c:strCache>
                <c:ptCount val="1"/>
                <c:pt idx="0">
                  <c:v>totals</c:v>
                </c:pt>
              </c:strCache>
            </c:strRef>
          </c:tx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chart_RotatedWaterfall_cross!$B$10:$B$17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chart_RotatedWaterfall_cross!$E$10:$E$17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946164816"/>
        <c:axId val="1946155024"/>
      </c:barChart>
      <c:scatterChart>
        <c:scatterStyle val="lineMarker"/>
        <c:varyColors val="0"/>
        <c:ser>
          <c:idx val="4"/>
          <c:order val="1"/>
          <c:tx>
            <c:strRef>
              <c:f>chart_RotatedWaterfall_cross!$I$9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chart_RotatedWaterfall_cross!$C$10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{00B40D6A-BE1A-4D3C-A5B9-7D6B7DD6E8EC}</c15:txfldGUID>
                      <c15:f>chart_RotatedWaterfall_cross!$C$10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chart_RotatedWaterfall_cross!$C$11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{79FF754B-74E2-405B-BB7F-4B71589E074A}</c15:txfldGUID>
                      <c15:f>chart_RotatedWaterfall_cross!$C$11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chart_RotatedWaterfall_cross!$C$12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{0F656FBB-8A04-4EB7-8E99-27F6DE751C15}</c15:txfldGUID>
                      <c15:f>chart_RotatedWaterfall_cross!$C$12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chart_RotatedWaterfall_cross!$C$13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{A45F8F0F-B20D-40E4-9BF2-F5E7AFE07897}</c15:txfldGUID>
                      <c15:f>chart_RotatedWaterfall_cross!$C$13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chart_RotatedWaterfall_cross!$C$14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{4D9F5284-1D79-4344-855B-3AF605175536}</c15:txfldGUID>
                      <c15:f>chart_RotatedWaterfall_cross!$C$14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chart_RotatedWaterfall_cross!$C$15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{2F599FCB-692E-4639-94B8-FB265206BA0F}</c15:txfldGUID>
                      <c15:f>chart_RotatedWaterfall_cross!$C$15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chart_RotatedWaterfall_cross!$C$16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{C52A2167-4276-4686-85D0-DA5F7C8E470B}</c15:txfldGUID>
                      <c15:f>chart_RotatedWaterfall_cross!$C$16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chart_RotatedWaterfall_cross!$C$17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{F9E8FC4D-F853-4148-B52B-0531B368FCE5}</c15:txfldGUID>
                      <c15:f>chart_RotatedWaterfall_cross!$C$17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chart_RotatedWaterfall_cross!$K$10:$K$17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chart_RotatedWaterfall_cross!$H$9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chart_RotatedWaterfall_cross!$J$10:$J$17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chart_RotatedWaterfall_cross!$H$10:$H$17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chart_RotatedWaterfall_cross!$F$9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chart_RotatedWaterfall_cross!$G$9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2032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6156112"/>
        <c:axId val="1946155568"/>
      </c:scatterChart>
      <c:catAx>
        <c:axId val="1946164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46155024"/>
        <c:crosses val="autoZero"/>
        <c:auto val="1"/>
        <c:lblAlgn val="ctr"/>
        <c:lblOffset val="100"/>
        <c:noMultiLvlLbl val="0"/>
      </c:catAx>
      <c:valAx>
        <c:axId val="1946155024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6164816"/>
        <c:crosses val="max"/>
        <c:crossBetween val="between"/>
      </c:valAx>
      <c:valAx>
        <c:axId val="1946155568"/>
        <c:scaling>
          <c:orientation val="minMax"/>
        </c:scaling>
        <c:delete val="1"/>
        <c:axPos val="r"/>
        <c:numFmt formatCode="#,##0.0000," sourceLinked="1"/>
        <c:majorTickMark val="out"/>
        <c:minorTickMark val="none"/>
        <c:tickLblPos val="nextTo"/>
        <c:crossAx val="1946156112"/>
        <c:crosses val="max"/>
        <c:crossBetween val="midCat"/>
      </c:valAx>
      <c:valAx>
        <c:axId val="1946156112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615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chart_RotatedWaterfall_cross!$E$9</c:f>
              <c:strCache>
                <c:ptCount val="1"/>
                <c:pt idx="0">
                  <c:v>totals</c:v>
                </c:pt>
              </c:strCache>
            </c:strRef>
          </c:tx>
          <c:invertIfNegative val="0"/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chart_RotatedWaterfall_cross!$K$66:$K$73</c:f>
              <c:strCache>
                <c:ptCount val="8"/>
                <c:pt idx="0">
                  <c:v>Sales | 100%</c:v>
                </c:pt>
                <c:pt idx="1">
                  <c:v>COGS | -88%</c:v>
                </c:pt>
                <c:pt idx="2">
                  <c:v>SG&amp;A | -40%</c:v>
                </c:pt>
                <c:pt idx="3">
                  <c:v>D&amp;A | -5%</c:v>
                </c:pt>
                <c:pt idx="4">
                  <c:v>Other exp. | -1%</c:v>
                </c:pt>
                <c:pt idx="5">
                  <c:v>Op. result | -33%</c:v>
                </c:pt>
                <c:pt idx="6">
                  <c:v>Non-op. income | 64%</c:v>
                </c:pt>
                <c:pt idx="7">
                  <c:v>EBIT | 30%</c:v>
                </c:pt>
              </c:strCache>
            </c:strRef>
          </c:cat>
          <c:val>
            <c:numRef>
              <c:f>chart_RotatedWaterfall_cross!$E$10:$E$17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946156656"/>
        <c:axId val="1946157200"/>
      </c:barChart>
      <c:scatterChart>
        <c:scatterStyle val="lineMarker"/>
        <c:varyColors val="0"/>
        <c:ser>
          <c:idx val="4"/>
          <c:order val="1"/>
          <c:tx>
            <c:strRef>
              <c:f>chart_RotatedWaterfall_cross!$I$9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chart_RotatedWaterfall_cross!$C$10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{9D0C7A70-87AC-48DA-80D6-0571BDD72685}</c15:txfldGUID>
                      <c15:f>chart_RotatedWaterfall_cross!$C$10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chart_RotatedWaterfall_cross!$C$11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{B1BA0148-B9BB-4145-B82F-9931AD6DF3F5}</c15:txfldGUID>
                      <c15:f>chart_RotatedWaterfall_cross!$C$11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chart_RotatedWaterfall_cross!$C$12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{96FFC8D9-79BB-47C3-AF6E-BBD580315913}</c15:txfldGUID>
                      <c15:f>chart_RotatedWaterfall_cross!$C$12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chart_RotatedWaterfall_cross!$C$13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{57395F0D-96B2-4792-8C5C-A7778816FBDC}</c15:txfldGUID>
                      <c15:f>chart_RotatedWaterfall_cross!$C$13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chart_RotatedWaterfall_cross!$C$14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{74E31174-A9C8-4167-BBE6-A92106298F87}</c15:txfldGUID>
                      <c15:f>chart_RotatedWaterfall_cross!$C$14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chart_RotatedWaterfall_cross!$C$15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{C689CB68-F73C-4879-8107-55EB080182A4}</c15:txfldGUID>
                      <c15:f>chart_RotatedWaterfall_cross!$C$15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chart_RotatedWaterfall_cross!$C$16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{E16467D1-43F6-413A-9E0E-9386BB1D0F27}</c15:txfldGUID>
                      <c15:f>chart_RotatedWaterfall_cross!$C$16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chart_RotatedWaterfall_cross!$C$17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{5D46E1D9-5396-4795-970A-D5BCD222EE8E}</c15:txfldGUID>
                      <c15:f>chart_RotatedWaterfall_cross!$C$17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chart_RotatedWaterfall_cross!$K$10:$K$17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chart_RotatedWaterfall_cross!$H$9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chart_RotatedWaterfall_cross!$J$10:$J$17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chart_RotatedWaterfall_cross!$H$10:$H$17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chart_RotatedWaterfall_cross!$F$9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chart_RotatedWaterfall_cross!$G$9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2032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268656"/>
        <c:axId val="1940258320"/>
      </c:scatterChart>
      <c:catAx>
        <c:axId val="194615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46157200"/>
        <c:crosses val="autoZero"/>
        <c:auto val="1"/>
        <c:lblAlgn val="ctr"/>
        <c:lblOffset val="100"/>
        <c:noMultiLvlLbl val="0"/>
      </c:catAx>
      <c:valAx>
        <c:axId val="1946157200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6156656"/>
        <c:crosses val="max"/>
        <c:crossBetween val="between"/>
      </c:valAx>
      <c:valAx>
        <c:axId val="1940258320"/>
        <c:scaling>
          <c:orientation val="minMax"/>
        </c:scaling>
        <c:delete val="1"/>
        <c:axPos val="r"/>
        <c:numFmt formatCode="#,##0.0000," sourceLinked="1"/>
        <c:majorTickMark val="out"/>
        <c:minorTickMark val="none"/>
        <c:tickLblPos val="nextTo"/>
        <c:crossAx val="1940268656"/>
        <c:crosses val="max"/>
        <c:crossBetween val="midCat"/>
      </c:valAx>
      <c:valAx>
        <c:axId val="1940268656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0258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chart_RotatedWaterfall_cross!$E$9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/>
              </a:solidFill>
            </a:ln>
          </c:spPr>
          <c:invertIfNegative val="0"/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chart_RotatedWaterfall_cross!$K$66:$K$73</c:f>
              <c:strCache>
                <c:ptCount val="8"/>
                <c:pt idx="0">
                  <c:v>Sales | 100%</c:v>
                </c:pt>
                <c:pt idx="1">
                  <c:v>COGS | -88%</c:v>
                </c:pt>
                <c:pt idx="2">
                  <c:v>SG&amp;A | -40%</c:v>
                </c:pt>
                <c:pt idx="3">
                  <c:v>D&amp;A | -5%</c:v>
                </c:pt>
                <c:pt idx="4">
                  <c:v>Other exp. | -1%</c:v>
                </c:pt>
                <c:pt idx="5">
                  <c:v>Op. result | -33%</c:v>
                </c:pt>
                <c:pt idx="6">
                  <c:v>Non-op. income | 64%</c:v>
                </c:pt>
                <c:pt idx="7">
                  <c:v>EBIT | 30%</c:v>
                </c:pt>
              </c:strCache>
            </c:strRef>
          </c:cat>
          <c:val>
            <c:numRef>
              <c:f>chart_RotatedWaterfall_cross!$E$10:$E$17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940267024"/>
        <c:axId val="1940258864"/>
      </c:barChart>
      <c:scatterChart>
        <c:scatterStyle val="lineMarker"/>
        <c:varyColors val="0"/>
        <c:ser>
          <c:idx val="4"/>
          <c:order val="1"/>
          <c:tx>
            <c:strRef>
              <c:f>chart_RotatedWaterfall_cross!$I$9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chart_RotatedWaterfall_cross!$C$10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{5DA8AA71-AA78-4475-A94E-244F8A94906E}</c15:txfldGUID>
                      <c15:f>chart_RotatedWaterfall_cross!$C$10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chart_RotatedWaterfall_cross!$C$11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{015B3DB6-B8E7-4C19-B516-B28322B93A9B}</c15:txfldGUID>
                      <c15:f>chart_RotatedWaterfall_cross!$C$11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chart_RotatedWaterfall_cross!$C$12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{A0A226BB-5F96-44C6-BA97-B8CD09A730FD}</c15:txfldGUID>
                      <c15:f>chart_RotatedWaterfall_cross!$C$12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chart_RotatedWaterfall_cross!$C$13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{894AF4B1-A9E0-4DD1-94B9-4C0505B2098B}</c15:txfldGUID>
                      <c15:f>chart_RotatedWaterfall_cross!$C$13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chart_RotatedWaterfall_cross!$C$14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{7B169803-0896-47D0-B489-E0EA588B636B}</c15:txfldGUID>
                      <c15:f>chart_RotatedWaterfall_cross!$C$14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chart_RotatedWaterfall_cross!$C$15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{7967015C-9129-4BE9-90D4-A2FB789A0F79}</c15:txfldGUID>
                      <c15:f>chart_RotatedWaterfall_cross!$C$15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chart_RotatedWaterfall_cross!$C$16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{AB291021-9FD8-4859-82F1-ECBB279FC726}</c15:txfldGUID>
                      <c15:f>chart_RotatedWaterfall_cross!$C$16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chart_RotatedWaterfall_cross!$C$17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{797E48F8-C189-493E-9540-D4599E448D7D}</c15:txfldGUID>
                      <c15:f>chart_RotatedWaterfall_cross!$C$17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chart_RotatedWaterfall_cross!$K$10:$K$17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chart_RotatedWaterfall_cross!$H$9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chart_RotatedWaterfall_cross!$J$10:$J$17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chart_RotatedWaterfall_cross!$H$10:$H$17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chart_RotatedWaterfall_cross!$F$9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B0D858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chart_RotatedWaterfall_cross!$G$9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203200">
                <a:solidFill>
                  <a:srgbClr val="E25E5E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010048"/>
        <c:axId val="1940033568"/>
      </c:scatterChart>
      <c:catAx>
        <c:axId val="194026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40258864"/>
        <c:crosses val="autoZero"/>
        <c:auto val="1"/>
        <c:lblAlgn val="ctr"/>
        <c:lblOffset val="100"/>
        <c:noMultiLvlLbl val="0"/>
      </c:catAx>
      <c:valAx>
        <c:axId val="1940258864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0267024"/>
        <c:crosses val="max"/>
        <c:crossBetween val="between"/>
      </c:valAx>
      <c:valAx>
        <c:axId val="1940033568"/>
        <c:scaling>
          <c:orientation val="minMax"/>
        </c:scaling>
        <c:delete val="1"/>
        <c:axPos val="r"/>
        <c:numFmt formatCode="#,##0.0000," sourceLinked="1"/>
        <c:majorTickMark val="out"/>
        <c:minorTickMark val="none"/>
        <c:tickLblPos val="nextTo"/>
        <c:crossAx val="1940010048"/>
        <c:crosses val="max"/>
        <c:crossBetween val="midCat"/>
      </c:valAx>
      <c:valAx>
        <c:axId val="1940010048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40033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98772184918522"/>
          <c:y val="0.23917754217043408"/>
          <c:w val="0.72004005337227117"/>
          <c:h val="0.720346258385338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chart_RotatedWaterfall_cross!$E$9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chart_RotatedWaterfall_cross!$K$66:$K$73</c:f>
              <c:strCache>
                <c:ptCount val="8"/>
                <c:pt idx="0">
                  <c:v>Sales | 100%</c:v>
                </c:pt>
                <c:pt idx="1">
                  <c:v>COGS | -88%</c:v>
                </c:pt>
                <c:pt idx="2">
                  <c:v>SG&amp;A | -40%</c:v>
                </c:pt>
                <c:pt idx="3">
                  <c:v>D&amp;A | -5%</c:v>
                </c:pt>
                <c:pt idx="4">
                  <c:v>Other exp. | -1%</c:v>
                </c:pt>
                <c:pt idx="5">
                  <c:v>Op. result | -33%</c:v>
                </c:pt>
                <c:pt idx="6">
                  <c:v>Non-op. income | 64%</c:v>
                </c:pt>
                <c:pt idx="7">
                  <c:v>EBIT | 30%</c:v>
                </c:pt>
              </c:strCache>
            </c:strRef>
          </c:cat>
          <c:val>
            <c:numRef>
              <c:f>chart_RotatedWaterfall_cross!$E$10:$E$17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951913264"/>
        <c:axId val="1951912176"/>
      </c:barChart>
      <c:scatterChart>
        <c:scatterStyle val="lineMarker"/>
        <c:varyColors val="0"/>
        <c:ser>
          <c:idx val="4"/>
          <c:order val="1"/>
          <c:tx>
            <c:strRef>
              <c:f>chart_RotatedWaterfall_cross!$I$9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chart_RotatedWaterfall_cross!$C$10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{55A1C5E0-7B71-4299-926D-0F8F51BFF153}</c15:txfldGUID>
                      <c15:f>chart_RotatedWaterfall_cross!$C$10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chart_RotatedWaterfall_cross!$C$11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{189E0EB1-ED24-4428-B399-0A3EB86FCFB3}</c15:txfldGUID>
                      <c15:f>chart_RotatedWaterfall_cross!$C$11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chart_RotatedWaterfall_cross!$C$12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{494EA78D-9904-4A7C-9F5E-BC4CD1F03079}</c15:txfldGUID>
                      <c15:f>chart_RotatedWaterfall_cross!$C$12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chart_RotatedWaterfall_cross!$C$13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{254BC842-BC0D-424F-AC83-377BE44FA049}</c15:txfldGUID>
                      <c15:f>chart_RotatedWaterfall_cross!$C$13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chart_RotatedWaterfall_cross!$C$14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{F772160D-1CD5-4157-823B-421687549549}</c15:txfldGUID>
                      <c15:f>chart_RotatedWaterfall_cross!$C$14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chart_RotatedWaterfall_cross!$C$15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{1D1EDE06-0BF4-4FF0-9181-D217532FAB17}</c15:txfldGUID>
                      <c15:f>chart_RotatedWaterfall_cross!$C$15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chart_RotatedWaterfall_cross!$C$16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{0F165537-1DFF-43C2-84DD-21D567D4C0EF}</c15:txfldGUID>
                      <c15:f>chart_RotatedWaterfall_cross!$C$16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chart_RotatedWaterfall_cross!$C$17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{EAC41755-6355-4497-9A1D-BF96DF4BE18B}</c15:txfldGUID>
                      <c15:f>chart_RotatedWaterfall_cross!$C$17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chart_RotatedWaterfall_cross!$K$10:$K$17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chart_RotatedWaterfall_cross!$H$9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chart_RotatedWaterfall_cross!$J$10:$J$17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chart_RotatedWaterfall_cross!$H$10:$H$17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chart_RotatedWaterfall_cross!$F$9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B0D858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chart_RotatedWaterfall_cross!$G$9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chart_RotatedWaterfall_cross!$C$10:$C$17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203200">
                <a:solidFill>
                  <a:srgbClr val="E25E5E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chart_RotatedWaterfall_cross!$G$10:$G$17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chart_RotatedWaterfall_cross!$I$10:$I$17</c:f>
              <c:numCache>
                <c:formatCode>#,##0.0000,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926320"/>
        <c:axId val="1951916528"/>
      </c:scatterChart>
      <c:catAx>
        <c:axId val="1951913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51912176"/>
        <c:crosses val="autoZero"/>
        <c:auto val="1"/>
        <c:lblAlgn val="ctr"/>
        <c:lblOffset val="100"/>
        <c:noMultiLvlLbl val="0"/>
      </c:catAx>
      <c:valAx>
        <c:axId val="1951912176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13264"/>
        <c:crosses val="max"/>
        <c:crossBetween val="between"/>
      </c:valAx>
      <c:valAx>
        <c:axId val="1951916528"/>
        <c:scaling>
          <c:orientation val="minMax"/>
        </c:scaling>
        <c:delete val="1"/>
        <c:axPos val="r"/>
        <c:numFmt formatCode="#,##0.0000," sourceLinked="1"/>
        <c:majorTickMark val="out"/>
        <c:minorTickMark val="none"/>
        <c:tickLblPos val="nextTo"/>
        <c:crossAx val="1951926320"/>
        <c:crosses val="max"/>
        <c:crossBetween val="midCat"/>
      </c:valAx>
      <c:valAx>
        <c:axId val="1951926320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165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'chart_RotatedWaterfall_cros (2'!$E$9</c:f>
              <c:strCache>
                <c:ptCount val="1"/>
                <c:pt idx="0">
                  <c:v>totals</c:v>
                </c:pt>
              </c:strCache>
            </c:strRef>
          </c:tx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'chart_RotatedWaterfall_cros (2'!$B$10:$B$17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'chart_RotatedWaterfall_cros (2'!$E$10:$E$17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924688"/>
        <c:axId val="1951930672"/>
      </c:barChart>
      <c:scatterChart>
        <c:scatterStyle val="lineMarker"/>
        <c:varyColors val="0"/>
        <c:ser>
          <c:idx val="4"/>
          <c:order val="1"/>
          <c:tx>
            <c:strRef>
              <c:f>'chart_RotatedWaterfall_cros (2'!$I$9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'chart_RotatedWaterfall_cros (2'!$C$10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{CC7DC1F6-4480-4D8A-882E-AD48C1315C10}</c15:txfldGUID>
                      <c15:f>'chart_RotatedWaterfall_cros (2'!$C$10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'chart_RotatedWaterfall_cros (2'!$C$11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{D01D7066-242C-4AFF-874E-0A42751FA742}</c15:txfldGUID>
                      <c15:f>'chart_RotatedWaterfall_cros (2'!$C$11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'chart_RotatedWaterfall_cros (2'!$C$12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{F75D77AC-2974-4AC9-B07A-0B17AAE7257E}</c15:txfldGUID>
                      <c15:f>'chart_RotatedWaterfall_cros (2'!$C$12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'chart_RotatedWaterfall_cros (2'!$C$13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{94027F01-B1FC-441C-A7A0-98E149ABE029}</c15:txfldGUID>
                      <c15:f>'chart_RotatedWaterfall_cros (2'!$C$13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'chart_RotatedWaterfall_cros (2'!$C$14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{D95683A3-A84F-432F-8B5E-5F1F9E387A28}</c15:txfldGUID>
                      <c15:f>'chart_RotatedWaterfall_cros (2'!$C$14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'chart_RotatedWaterfall_cros (2'!$C$15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{78BE4AAC-B762-4228-9CE4-63DFFEB79961}</c15:txfldGUID>
                      <c15:f>'chart_RotatedWaterfall_cros (2'!$C$15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'chart_RotatedWaterfall_cros (2'!$C$16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{7B326F0C-FD65-4149-8FB4-84FECC24C192}</c15:txfldGUID>
                      <c15:f>'chart_RotatedWaterfall_cros (2'!$C$16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'chart_RotatedWaterfall_cros (2'!$C$17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{323A18E8-67D7-4A37-AB27-CD4612FA7544}</c15:txfldGUID>
                      <c15:f>'chart_RotatedWaterfall_cros (2'!$C$17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'chart_RotatedWaterfall_cros (2'!$K$10:$K$17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'chart_RotatedWaterfall_cros (2'!$H$9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'chart_RotatedWaterfall_cros (2'!$J$10:$J$17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'chart_RotatedWaterfall_cros (2'!$H$10:$H$17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'chart_RotatedWaterfall_cros (2'!$F$9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'chart_RotatedWaterfall_cros (2'!$G$9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943184"/>
        <c:axId val="1951925232"/>
      </c:scatterChart>
      <c:catAx>
        <c:axId val="1951924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951930672"/>
        <c:crosses val="autoZero"/>
        <c:auto val="1"/>
        <c:lblAlgn val="ctr"/>
        <c:lblOffset val="100"/>
        <c:noMultiLvlLbl val="0"/>
      </c:catAx>
      <c:valAx>
        <c:axId val="1951930672"/>
        <c:scaling>
          <c:orientation val="minMax"/>
        </c:scaling>
        <c:delete val="0"/>
        <c:axPos val="b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1951924688"/>
        <c:crosses val="max"/>
        <c:crossBetween val="between"/>
      </c:valAx>
      <c:valAx>
        <c:axId val="1951925232"/>
        <c:scaling>
          <c:orientation val="minMax"/>
          <c:max val="1"/>
          <c:min val="0"/>
        </c:scaling>
        <c:delete val="1"/>
        <c:axPos val="r"/>
        <c:numFmt formatCode="#,##0.0," sourceLinked="1"/>
        <c:majorTickMark val="out"/>
        <c:minorTickMark val="none"/>
        <c:tickLblPos val="nextTo"/>
        <c:crossAx val="1951943184"/>
        <c:crosses val="max"/>
        <c:crossBetween val="midCat"/>
      </c:valAx>
      <c:valAx>
        <c:axId val="1951943184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25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'chart_RotatedWaterfall_cros (2'!$E$9</c:f>
              <c:strCache>
                <c:ptCount val="1"/>
                <c:pt idx="0">
                  <c:v>totals</c:v>
                </c:pt>
              </c:strCache>
            </c:strRef>
          </c:tx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'chart_RotatedWaterfall_cros (2'!$B$10:$B$17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'chart_RotatedWaterfall_cros (2'!$E$10:$E$17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937200"/>
        <c:axId val="1951931760"/>
      </c:barChart>
      <c:scatterChart>
        <c:scatterStyle val="lineMarker"/>
        <c:varyColors val="0"/>
        <c:ser>
          <c:idx val="4"/>
          <c:order val="1"/>
          <c:tx>
            <c:strRef>
              <c:f>'chart_RotatedWaterfall_cros (2'!$I$9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'chart_RotatedWaterfall_cros (2'!$C$10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{6E2DEB9B-F1AD-403B-BBAA-48E335554DA5}</c15:txfldGUID>
                      <c15:f>'chart_RotatedWaterfall_cros (2'!$C$10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'chart_RotatedWaterfall_cros (2'!$C$11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{53841768-6A63-4CB9-9E94-813D3ACEE559}</c15:txfldGUID>
                      <c15:f>'chart_RotatedWaterfall_cros (2'!$C$11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'chart_RotatedWaterfall_cros (2'!$C$12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{FCE2846A-2F6C-4632-A4BC-964C37C720B6}</c15:txfldGUID>
                      <c15:f>'chart_RotatedWaterfall_cros (2'!$C$12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'chart_RotatedWaterfall_cros (2'!$C$13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{47DA10E4-8C8B-40A0-B21C-28A09F11CE20}</c15:txfldGUID>
                      <c15:f>'chart_RotatedWaterfall_cros (2'!$C$13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'chart_RotatedWaterfall_cros (2'!$C$14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{233A9A27-0FAE-4CD8-9D8B-77D9E8626A41}</c15:txfldGUID>
                      <c15:f>'chart_RotatedWaterfall_cros (2'!$C$14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'chart_RotatedWaterfall_cros (2'!$C$15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{0611B4B1-36D0-499C-8C26-9EECC2B4BB5A}</c15:txfldGUID>
                      <c15:f>'chart_RotatedWaterfall_cros (2'!$C$15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'chart_RotatedWaterfall_cros (2'!$C$16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{304DF1A0-B5C5-41D3-8551-FC0F1D766683}</c15:txfldGUID>
                      <c15:f>'chart_RotatedWaterfall_cros (2'!$C$16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'chart_RotatedWaterfall_cros (2'!$C$17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{8E169266-4A17-476E-857F-2ED9E620AA60}</c15:txfldGUID>
                      <c15:f>'chart_RotatedWaterfall_cros (2'!$C$17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'chart_RotatedWaterfall_cros (2'!$K$10:$K$17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'chart_RotatedWaterfall_cros (2'!$H$9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'chart_RotatedWaterfall_cros (2'!$J$10:$J$17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'chart_RotatedWaterfall_cros (2'!$H$10:$H$17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'chart_RotatedWaterfall_cros (2'!$F$9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'chart_RotatedWaterfall_cros (2'!$G$9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914896"/>
        <c:axId val="1951938288"/>
      </c:scatterChart>
      <c:catAx>
        <c:axId val="1951937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51931760"/>
        <c:crosses val="autoZero"/>
        <c:auto val="1"/>
        <c:lblAlgn val="ctr"/>
        <c:lblOffset val="100"/>
        <c:noMultiLvlLbl val="0"/>
      </c:catAx>
      <c:valAx>
        <c:axId val="1951931760"/>
        <c:scaling>
          <c:orientation val="minMax"/>
        </c:scaling>
        <c:delete val="0"/>
        <c:axPos val="b"/>
        <c:title>
          <c:layout/>
          <c:overlay val="0"/>
        </c:title>
        <c:numFmt formatCode="#,##0.0," sourceLinked="1"/>
        <c:majorTickMark val="out"/>
        <c:minorTickMark val="none"/>
        <c:tickLblPos val="nextTo"/>
        <c:crossAx val="1951937200"/>
        <c:crosses val="max"/>
        <c:crossBetween val="between"/>
      </c:valAx>
      <c:valAx>
        <c:axId val="1951938288"/>
        <c:scaling>
          <c:orientation val="minMax"/>
          <c:max val="1"/>
          <c:min val="0"/>
        </c:scaling>
        <c:delete val="1"/>
        <c:axPos val="r"/>
        <c:numFmt formatCode="#,##0.0," sourceLinked="1"/>
        <c:majorTickMark val="out"/>
        <c:minorTickMark val="none"/>
        <c:tickLblPos val="nextTo"/>
        <c:crossAx val="1951914896"/>
        <c:crosses val="max"/>
        <c:crossBetween val="midCat"/>
      </c:valAx>
      <c:valAx>
        <c:axId val="1951914896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38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1031527709937"/>
          <c:y val="0.23917754217043408"/>
          <c:w val="0.69492450915182746"/>
          <c:h val="0.720346258385338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'chart_RotatedWaterfall_cros (2'!$E$9</c:f>
              <c:strCache>
                <c:ptCount val="1"/>
                <c:pt idx="0">
                  <c:v>totals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'chart_RotatedWaterfall_cros (2'!$B$10:$B$17</c:f>
              <c:strCache>
                <c:ptCount val="8"/>
                <c:pt idx="0">
                  <c:v>Sales</c:v>
                </c:pt>
                <c:pt idx="1">
                  <c:v>COGS</c:v>
                </c:pt>
                <c:pt idx="2">
                  <c:v>SG&amp;A</c:v>
                </c:pt>
                <c:pt idx="3">
                  <c:v>D&amp;A</c:v>
                </c:pt>
                <c:pt idx="4">
                  <c:v>Other exp.</c:v>
                </c:pt>
                <c:pt idx="5">
                  <c:v>Op. result</c:v>
                </c:pt>
                <c:pt idx="6">
                  <c:v>Non-op. income</c:v>
                </c:pt>
                <c:pt idx="7">
                  <c:v>EBIT</c:v>
                </c:pt>
              </c:strCache>
            </c:strRef>
          </c:cat>
          <c:val>
            <c:numRef>
              <c:f>'chart_RotatedWaterfall_cros (2'!$E$10:$E$17</c:f>
              <c:numCache>
                <c:formatCode>#,##0.0,</c:formatCode>
                <c:ptCount val="8"/>
                <c:pt idx="0">
                  <c:v>20438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-6775</c:v>
                </c:pt>
                <c:pt idx="6">
                  <c:v>0</c:v>
                </c:pt>
                <c:pt idx="7">
                  <c:v>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axId val="1951920880"/>
        <c:axId val="1951930128"/>
      </c:barChart>
      <c:scatterChart>
        <c:scatterStyle val="lineMarker"/>
        <c:varyColors val="0"/>
        <c:ser>
          <c:idx val="4"/>
          <c:order val="1"/>
          <c:tx>
            <c:strRef>
              <c:f>'chart_RotatedWaterfall_cros (2'!$I$9</c:f>
              <c:strCache>
                <c:ptCount val="1"/>
                <c:pt idx="0">
                  <c:v>label 1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'chart_RotatedWaterfall_cros (2'!$C$10</c:f>
                  <c:strCache>
                    <c:ptCount val="1"/>
                    <c:pt idx="0">
                      <c:v>20.4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{5F0501B4-75B7-474D-87D4-5850F5E260FF}</c15:txfldGUID>
                      <c15:f>'chart_RotatedWaterfall_cros (2'!$C$10</c15:f>
                      <c15:dlblFieldTableCache>
                        <c:ptCount val="1"/>
                        <c:pt idx="0">
                          <c:v>20.4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'chart_RotatedWaterfall_cros (2'!$C$11</c:f>
                  <c:strCache>
                    <c:ptCount val="1"/>
                    <c:pt idx="0">
                      <c:v>-17.9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{FA77C4F0-1EF7-4022-B5EB-F12537C7E49E}</c15:txfldGUID>
                      <c15:f>'chart_RotatedWaterfall_cros (2'!$C$11</c15:f>
                      <c15:dlblFieldTableCache>
                        <c:ptCount val="1"/>
                        <c:pt idx="0">
                          <c:v>-17.9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'chart_RotatedWaterfall_cros (2'!$C$12</c:f>
                  <c:strCache>
                    <c:ptCount val="1"/>
                    <c:pt idx="0">
                      <c:v>-8.2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{04ECBF0E-D972-4EF3-8F1E-DBBC28EF921A}</c15:txfldGUID>
                      <c15:f>'chart_RotatedWaterfall_cros (2'!$C$12</c15:f>
                      <c15:dlblFieldTableCache>
                        <c:ptCount val="1"/>
                        <c:pt idx="0">
                          <c:v>-8.2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'chart_RotatedWaterfall_cros (2'!$C$13</c:f>
                  <c:strCache>
                    <c:ptCount val="1"/>
                    <c:pt idx="0">
                      <c:v>-1.0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{DD761FB2-BE82-4E57-A7B0-051CB9089CB0}</c15:txfldGUID>
                      <c15:f>'chart_RotatedWaterfall_cros (2'!$C$13</c15:f>
                      <c15:dlblFieldTableCache>
                        <c:ptCount val="1"/>
                        <c:pt idx="0">
                          <c:v>-1.0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'chart_RotatedWaterfall_cros (2'!$C$14</c:f>
                  <c:strCache>
                    <c:ptCount val="1"/>
                    <c:pt idx="0">
                      <c:v>-0.1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{0A4BAC33-AF34-44B3-AA16-2A10326E6C35}</c15:txfldGUID>
                      <c15:f>'chart_RotatedWaterfall_cros (2'!$C$14</c15:f>
                      <c15:dlblFieldTableCache>
                        <c:ptCount val="1"/>
                        <c:pt idx="0">
                          <c:v>-0.1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'chart_RotatedWaterfall_cros (2'!$C$15</c:f>
                  <c:strCache>
                    <c:ptCount val="1"/>
                    <c:pt idx="0">
                      <c:v>-6.8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{0AF655EE-AB5A-4C17-97A8-B2CDF463E8DF}</c15:txfldGUID>
                      <c15:f>'chart_RotatedWaterfall_cros (2'!$C$15</c15:f>
                      <c15:dlblFieldTableCache>
                        <c:ptCount val="1"/>
                        <c:pt idx="0">
                          <c:v>-6.8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'chart_RotatedWaterfall_cros (2'!$C$16</c:f>
                  <c:strCache>
                    <c:ptCount val="1"/>
                    <c:pt idx="0">
                      <c:v>13.0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{00072839-ED5D-4DF1-80CB-A283D316B1FC}</c15:txfldGUID>
                      <c15:f>'chart_RotatedWaterfall_cros (2'!$C$16</c15:f>
                      <c15:dlblFieldTableCache>
                        <c:ptCount val="1"/>
                        <c:pt idx="0">
                          <c:v>13.0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'chart_RotatedWaterfall_cros (2'!$C$17</c:f>
                  <c:strCache>
                    <c:ptCount val="1"/>
                    <c:pt idx="0">
                      <c:v>6.2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{C373924F-EFDD-49B1-80B9-B97280F23156}</c15:txfldGUID>
                      <c15:f>'chart_RotatedWaterfall_cros (2'!$C$17</c15:f>
                      <c15:dlblFieldTableCache>
                        <c:ptCount val="1"/>
                        <c:pt idx="0">
                          <c:v>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'chart_RotatedWaterfall_cros (2'!$K$10:$K$17</c:f>
              <c:numCache>
                <c:formatCode>#,##0.0,</c:formatCode>
                <c:ptCount val="8"/>
                <c:pt idx="0">
                  <c:v>20438</c:v>
                </c:pt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'chart_RotatedWaterfall_cros (2'!$H$9</c:f>
              <c:strCache>
                <c:ptCount val="1"/>
                <c:pt idx="0">
                  <c:v>cumul.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minus>
              <c:numRef>
                <c:f>'chart_RotatedWaterfall_cros (2'!$J$10:$J$17</c:f>
                <c:numCache>
                  <c:formatCode>General</c:formatCode>
                  <c:ptCount val="8"/>
                  <c:pt idx="0">
                    <c:v>0.125</c:v>
                  </c:pt>
                  <c:pt idx="1">
                    <c:v>0.125</c:v>
                  </c:pt>
                  <c:pt idx="2">
                    <c:v>0.125</c:v>
                  </c:pt>
                  <c:pt idx="3">
                    <c:v>0.125</c:v>
                  </c:pt>
                  <c:pt idx="4">
                    <c:v>0.125</c:v>
                  </c:pt>
                  <c:pt idx="5">
                    <c:v>0.125</c:v>
                  </c:pt>
                  <c:pt idx="6">
                    <c:v>0.125</c:v>
                  </c:pt>
                  <c:pt idx="7">
                    <c:v>0.125</c:v>
                  </c:pt>
                </c:numCache>
              </c:numRef>
            </c:minus>
            <c:spPr>
              <a:ln w="12700">
                <a:solidFill>
                  <a:srgbClr val="7F7F7F"/>
                </a:solidFill>
              </a:ln>
            </c:spPr>
          </c:errBars>
          <c:errBars>
            <c:errDir val="x"/>
            <c:errBarType val="plus"/>
            <c:errValType val="fixedVal"/>
            <c:noEndCap val="1"/>
            <c:val val="0"/>
          </c:errBars>
          <c:xVal>
            <c:numRef>
              <c:f>'chart_RotatedWaterfall_cros (2'!$H$10:$H$17</c:f>
              <c:numCache>
                <c:formatCode>#,##0.0,</c:formatCode>
                <c:ptCount val="8"/>
                <c:pt idx="0">
                  <c:v>20438</c:v>
                </c:pt>
                <c:pt idx="1">
                  <c:v>2495</c:v>
                </c:pt>
                <c:pt idx="2">
                  <c:v>-5677</c:v>
                </c:pt>
                <c:pt idx="3">
                  <c:v>-6637</c:v>
                </c:pt>
                <c:pt idx="4">
                  <c:v>-6775</c:v>
                </c:pt>
                <c:pt idx="5">
                  <c:v>-6775</c:v>
                </c:pt>
                <c:pt idx="6">
                  <c:v>6225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'chart_RotatedWaterfall_cros (2'!$F$9</c:f>
              <c:strCache>
                <c:ptCount val="1"/>
                <c:pt idx="0">
                  <c:v>start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00B05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(2'!$F$10:$F$17</c:f>
              <c:numCache>
                <c:formatCode>#,##0.0,</c:formatCode>
                <c:ptCount val="8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-6775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ser>
          <c:idx val="2"/>
          <c:order val="4"/>
          <c:tx>
            <c:strRef>
              <c:f>'chart_RotatedWaterfall_cros (2'!$G$9</c:f>
              <c:strCache>
                <c:ptCount val="1"/>
                <c:pt idx="0">
                  <c:v>end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'chart_RotatedWaterfall_cros (2'!$C$10:$C$17</c:f>
                <c:numCache>
                  <c:formatCode>General</c:formatCode>
                  <c:ptCount val="8"/>
                  <c:pt idx="0">
                    <c:v>20438</c:v>
                  </c:pt>
                  <c:pt idx="1">
                    <c:v>-17943</c:v>
                  </c:pt>
                  <c:pt idx="2">
                    <c:v>-8172</c:v>
                  </c:pt>
                  <c:pt idx="3">
                    <c:v>-960</c:v>
                  </c:pt>
                  <c:pt idx="4">
                    <c:v>-138</c:v>
                  </c:pt>
                  <c:pt idx="5">
                    <c:v>-6775</c:v>
                  </c:pt>
                  <c:pt idx="6">
                    <c:v>13000</c:v>
                  </c:pt>
                  <c:pt idx="7">
                    <c:v>6225</c:v>
                  </c:pt>
                </c:numCache>
              </c:numRef>
            </c:plus>
            <c:spPr>
              <a:ln w="152400">
                <a:solidFill>
                  <a:srgbClr val="C00000"/>
                </a:solidFill>
              </a:ln>
            </c:spPr>
          </c:errBars>
          <c:errBars>
            <c:errDir val="y"/>
            <c:errBarType val="plus"/>
            <c:errValType val="fixedVal"/>
            <c:noEndCap val="1"/>
            <c:val val="0"/>
          </c:errBars>
          <c:xVal>
            <c:numRef>
              <c:f>'chart_RotatedWaterfall_cros (2'!$G$10:$G$17</c:f>
              <c:numCache>
                <c:formatCode>#,##0.0,</c:formatCode>
                <c:ptCount val="8"/>
                <c:pt idx="1">
                  <c:v>20438</c:v>
                </c:pt>
                <c:pt idx="2">
                  <c:v>2495</c:v>
                </c:pt>
                <c:pt idx="3">
                  <c:v>-5677</c:v>
                </c:pt>
                <c:pt idx="4">
                  <c:v>-6637</c:v>
                </c:pt>
                <c:pt idx="5">
                  <c:v>#N/A</c:v>
                </c:pt>
                <c:pt idx="6">
                  <c:v>#N/A</c:v>
                </c:pt>
              </c:numCache>
            </c:numRef>
          </c:xVal>
          <c:yVal>
            <c:numRef>
              <c:f>'chart_RotatedWaterfall_cros (2'!$I$10:$I$17</c:f>
              <c:numCache>
                <c:formatCode>#,##0.0,</c:formatCode>
                <c:ptCount val="8"/>
                <c:pt idx="0">
                  <c:v>0.9375</c:v>
                </c:pt>
                <c:pt idx="1">
                  <c:v>0.8125</c:v>
                </c:pt>
                <c:pt idx="2">
                  <c:v>0.6875</c:v>
                </c:pt>
                <c:pt idx="3">
                  <c:v>0.5625</c:v>
                </c:pt>
                <c:pt idx="4">
                  <c:v>0.4375</c:v>
                </c:pt>
                <c:pt idx="5">
                  <c:v>0.3125</c:v>
                </c:pt>
                <c:pt idx="6">
                  <c:v>0.1875</c:v>
                </c:pt>
                <c:pt idx="7">
                  <c:v>6.25E-2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936656"/>
        <c:axId val="1951915440"/>
      </c:scatterChart>
      <c:catAx>
        <c:axId val="1951920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951930128"/>
        <c:crosses val="autoZero"/>
        <c:auto val="1"/>
        <c:lblAlgn val="ctr"/>
        <c:lblOffset val="100"/>
        <c:noMultiLvlLbl val="0"/>
      </c:catAx>
      <c:valAx>
        <c:axId val="1951930128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20880"/>
        <c:crosses val="max"/>
        <c:crossBetween val="between"/>
      </c:valAx>
      <c:valAx>
        <c:axId val="1951915440"/>
        <c:scaling>
          <c:orientation val="minMax"/>
        </c:scaling>
        <c:delete val="1"/>
        <c:axPos val="r"/>
        <c:numFmt formatCode="#,##0.0," sourceLinked="1"/>
        <c:majorTickMark val="out"/>
        <c:minorTickMark val="none"/>
        <c:tickLblPos val="nextTo"/>
        <c:crossAx val="1951936656"/>
        <c:crosses val="max"/>
        <c:crossBetween val="midCat"/>
      </c:valAx>
      <c:valAx>
        <c:axId val="1951936656"/>
        <c:scaling>
          <c:orientation val="minMax"/>
        </c:scaling>
        <c:delete val="1"/>
        <c:axPos val="b"/>
        <c:numFmt formatCode="#,##0.0," sourceLinked="1"/>
        <c:majorTickMark val="out"/>
        <c:minorTickMark val="none"/>
        <c:tickLblPos val="nextTo"/>
        <c:crossAx val="195191544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media/image1.tmp" Type="http://schemas.openxmlformats.org/officeDocument/2006/relationships/image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../charts/chart5.xml" Type="http://schemas.openxmlformats.org/officeDocument/2006/relationships/chart"/>
<Relationship Id="rId6" Target="../charts/chart6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media/image1.tmp" Type="http://schemas.openxmlformats.org/officeDocument/2006/relationships/image"/>
<Relationship Id="rId2" Target="../charts/chart7.xml" Type="http://schemas.openxmlformats.org/officeDocument/2006/relationships/chart"/>
<Relationship Id="rId3" Target="../charts/chart8.xml" Type="http://schemas.openxmlformats.org/officeDocument/2006/relationships/chart"/>
<Relationship Id="rId4" Target="../charts/chart9.xml" Type="http://schemas.openxmlformats.org/officeDocument/2006/relationships/chart"/>
<Relationship Id="rId5" Target="../charts/chart10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4</xdr:row>
      <xdr:rowOff>185737</xdr:rowOff>
    </xdr:from>
    <xdr:to>
      <xdr:col>14</xdr:col>
      <xdr:colOff>266700</xdr:colOff>
      <xdr:row>26</xdr:row>
      <xdr:rowOff>77787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41</xdr:row>
      <xdr:rowOff>0</xdr:rowOff>
    </xdr:from>
    <xdr:to>
      <xdr:col>12</xdr:col>
      <xdr:colOff>380624</xdr:colOff>
      <xdr:row>46</xdr:row>
      <xdr:rowOff>19049</xdr:rowOff>
    </xdr:to>
    <xdr:sp macro="" textlink="">
      <xdr:nvSpPr>
        <xdr:cNvPr id="9" name="Rectangular Callout 8"/>
        <xdr:cNvSpPr/>
      </xdr:nvSpPr>
      <xdr:spPr>
        <a:xfrm>
          <a:off x="6423931" y="6490607"/>
          <a:ext cx="1944086" cy="971549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>
              <a:solidFill>
                <a:srgbClr val="595959"/>
              </a:solidFill>
            </a:rPr>
            <a:t>Changed</a:t>
          </a:r>
          <a:r>
            <a:rPr lang="en-US" sz="1100" baseline="0">
              <a:solidFill>
                <a:srgbClr val="595959"/>
              </a:solidFill>
            </a:rPr>
            <a:t> axis label from "near axis" to "low"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 baseline="0">
              <a:solidFill>
                <a:srgbClr val="595959"/>
              </a:solidFill>
            </a:rPr>
            <a:t>Deleted title and axis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 baseline="0">
              <a:solidFill>
                <a:srgbClr val="595959"/>
              </a:solidFill>
            </a:rPr>
            <a:t>Make gap width match line weight of error bars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 editAs="oneCell">
    <xdr:from>
      <xdr:col>10</xdr:col>
      <xdr:colOff>139410</xdr:colOff>
      <xdr:row>46</xdr:row>
      <xdr:rowOff>79966</xdr:rowOff>
    </xdr:from>
    <xdr:to>
      <xdr:col>14</xdr:col>
      <xdr:colOff>141265</xdr:colOff>
      <xdr:row>49</xdr:row>
      <xdr:rowOff>32341</xdr:rowOff>
    </xdr:to>
    <xdr:pic>
      <xdr:nvPicPr>
        <xdr:cNvPr id="11" name="Picture 10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" t="34151" r="5396" b="50402"/>
        <a:stretch/>
      </xdr:blipFill>
      <xdr:spPr>
        <a:xfrm>
          <a:off x="5921645" y="7520672"/>
          <a:ext cx="2890935" cy="523875"/>
        </a:xfrm>
        <a:prstGeom prst="rect">
          <a:avLst/>
        </a:prstGeom>
      </xdr:spPr>
    </xdr:pic>
    <xdr:clientData/>
  </xdr:twoCellAnchor>
  <xdr:twoCellAnchor>
    <xdr:from>
      <xdr:col>11</xdr:col>
      <xdr:colOff>95249</xdr:colOff>
      <xdr:row>8</xdr:row>
      <xdr:rowOff>158955</xdr:rowOff>
    </xdr:from>
    <xdr:to>
      <xdr:col>13</xdr:col>
      <xdr:colOff>352049</xdr:colOff>
      <xdr:row>12</xdr:row>
      <xdr:rowOff>44955</xdr:rowOff>
    </xdr:to>
    <xdr:sp macro="" textlink="">
      <xdr:nvSpPr>
        <xdr:cNvPr id="12" name="Rectangular Callout 11"/>
        <xdr:cNvSpPr/>
      </xdr:nvSpPr>
      <xdr:spPr>
        <a:xfrm>
          <a:off x="6981824" y="1692480"/>
          <a:ext cx="16284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Greyed data are</a:t>
          </a:r>
          <a:r>
            <a:rPr lang="en-US" sz="1100" baseline="0">
              <a:solidFill>
                <a:srgbClr val="595959"/>
              </a:solidFill>
            </a:rPr>
            <a:t> the formulas created by the Planning Helper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11</xdr:col>
      <xdr:colOff>95249</xdr:colOff>
      <xdr:row>12</xdr:row>
      <xdr:rowOff>123452</xdr:rowOff>
    </xdr:from>
    <xdr:to>
      <xdr:col>13</xdr:col>
      <xdr:colOff>352049</xdr:colOff>
      <xdr:row>16</xdr:row>
      <xdr:rowOff>176646</xdr:rowOff>
    </xdr:to>
    <xdr:sp macro="" textlink="">
      <xdr:nvSpPr>
        <xdr:cNvPr id="16" name="Rectangular Callout 15"/>
        <xdr:cNvSpPr/>
      </xdr:nvSpPr>
      <xdr:spPr>
        <a:xfrm>
          <a:off x="6981824" y="2418977"/>
          <a:ext cx="1628400" cy="815194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Blue "y" are input cells where the user marks,</a:t>
          </a:r>
          <a:r>
            <a:rPr lang="en-US" sz="1100" baseline="0">
              <a:solidFill>
                <a:srgbClr val="595959"/>
              </a:solidFill>
            </a:rPr>
            <a:t> where a row contains a (sub) total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9</xdr:col>
      <xdr:colOff>572059</xdr:colOff>
      <xdr:row>58</xdr:row>
      <xdr:rowOff>189068</xdr:rowOff>
    </xdr:from>
    <xdr:to>
      <xdr:col>12</xdr:col>
      <xdr:colOff>246153</xdr:colOff>
      <xdr:row>62</xdr:row>
      <xdr:rowOff>75068</xdr:rowOff>
    </xdr:to>
    <xdr:sp macro="" textlink="">
      <xdr:nvSpPr>
        <xdr:cNvPr id="17" name="Rectangular Callout 16"/>
        <xdr:cNvSpPr/>
      </xdr:nvSpPr>
      <xdr:spPr>
        <a:xfrm>
          <a:off x="6242235" y="9915774"/>
          <a:ext cx="1937683" cy="648000"/>
        </a:xfrm>
        <a:prstGeom prst="wedgeRectCallout">
          <a:avLst>
            <a:gd name="adj1" fmla="val -33581"/>
            <a:gd name="adj2" fmla="val 77523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Rotated Waterfalls</a:t>
          </a:r>
          <a:r>
            <a:rPr lang="en-US" sz="1100" baseline="0">
              <a:solidFill>
                <a:srgbClr val="595959"/>
              </a:solidFill>
            </a:rPr>
            <a:t> require a formula workaround to add values to category labels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246530</xdr:colOff>
      <xdr:row>96</xdr:row>
      <xdr:rowOff>141194</xdr:rowOff>
    </xdr:from>
    <xdr:to>
      <xdr:col>12</xdr:col>
      <xdr:colOff>503330</xdr:colOff>
      <xdr:row>100</xdr:row>
      <xdr:rowOff>27194</xdr:rowOff>
    </xdr:to>
    <xdr:sp macro="" textlink="">
      <xdr:nvSpPr>
        <xdr:cNvPr id="20" name="Rectangular Callout 19"/>
        <xdr:cNvSpPr/>
      </xdr:nvSpPr>
      <xdr:spPr>
        <a:xfrm>
          <a:off x="6075830" y="20143694"/>
          <a:ext cx="1476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2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0</xdr:colOff>
      <xdr:row>107</xdr:row>
      <xdr:rowOff>163286</xdr:rowOff>
    </xdr:from>
    <xdr:to>
      <xdr:col>7</xdr:col>
      <xdr:colOff>481220</xdr:colOff>
      <xdr:row>118</xdr:row>
      <xdr:rowOff>0</xdr:rowOff>
    </xdr:to>
    <xdr:sp macro="" textlink="">
      <xdr:nvSpPr>
        <xdr:cNvPr id="21" name="TextBox 20"/>
        <xdr:cNvSpPr txBox="1"/>
      </xdr:nvSpPr>
      <xdr:spPr>
        <a:xfrm>
          <a:off x="285750" y="19798393"/>
          <a:ext cx="4685827" cy="200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start series set to blue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"up bar" set to green background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"down bar" set to red background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color &gt; white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41621</xdr:colOff>
      <xdr:row>74</xdr:row>
      <xdr:rowOff>140874</xdr:rowOff>
    </xdr:from>
    <xdr:to>
      <xdr:col>12</xdr:col>
      <xdr:colOff>298421</xdr:colOff>
      <xdr:row>78</xdr:row>
      <xdr:rowOff>26874</xdr:rowOff>
    </xdr:to>
    <xdr:sp macro="" textlink="">
      <xdr:nvSpPr>
        <xdr:cNvPr id="43" name="Rectangular Callout 42"/>
        <xdr:cNvSpPr/>
      </xdr:nvSpPr>
      <xdr:spPr>
        <a:xfrm>
          <a:off x="6294503" y="12915580"/>
          <a:ext cx="1937683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1</a:t>
          </a:r>
        </a:p>
      </xdr:txBody>
    </xdr:sp>
    <xdr:clientData/>
  </xdr:twoCellAnchor>
  <xdr:twoCellAnchor>
    <xdr:from>
      <xdr:col>10</xdr:col>
      <xdr:colOff>66676</xdr:colOff>
      <xdr:row>85</xdr:row>
      <xdr:rowOff>76201</xdr:rowOff>
    </xdr:from>
    <xdr:to>
      <xdr:col>13</xdr:col>
      <xdr:colOff>571501</xdr:colOff>
      <xdr:row>90</xdr:row>
      <xdr:rowOff>40823</xdr:rowOff>
    </xdr:to>
    <xdr:sp macro="" textlink="">
      <xdr:nvSpPr>
        <xdr:cNvPr id="44" name="TextBox 43"/>
        <xdr:cNvSpPr txBox="1"/>
      </xdr:nvSpPr>
      <xdr:spPr>
        <a:xfrm>
          <a:off x="5890533" y="17996808"/>
          <a:ext cx="2491468" cy="91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Note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that only the columns touching the x-axis are chart colums. The foloating columns are acutally up-bars and downbars. They can be selected and formated in a regular way, but only as a group. A single up bar cannot be individually formatted.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8</xdr:col>
      <xdr:colOff>583071</xdr:colOff>
      <xdr:row>39</xdr:row>
      <xdr:rowOff>84000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8</xdr:col>
      <xdr:colOff>583071</xdr:colOff>
      <xdr:row>56</xdr:row>
      <xdr:rowOff>84000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8</xdr:col>
      <xdr:colOff>583071</xdr:colOff>
      <xdr:row>73</xdr:row>
      <xdr:rowOff>84000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583071</xdr:colOff>
      <xdr:row>90</xdr:row>
      <xdr:rowOff>84000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91</xdr:row>
      <xdr:rowOff>0</xdr:rowOff>
    </xdr:from>
    <xdr:to>
      <xdr:col>8</xdr:col>
      <xdr:colOff>583071</xdr:colOff>
      <xdr:row>107</xdr:row>
      <xdr:rowOff>84000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0.17532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5378823" cy="60510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0.01259</cdr:x>
      <cdr:y>0.01472</cdr:y>
    </cdr:from>
    <cdr:to>
      <cdr:x>0.81311</cdr:x>
      <cdr:y>0.11537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7719" y="50800"/>
          <a:ext cx="4305829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413452-DDF2-4634-9FA0-72E2490DE0F4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EBIT Bridge</a:t>
          </a:fld>
          <a:endParaRPr lang="en-US" sz="1600" b="1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0.016</cdr:x>
      <cdr:y>0.09935</cdr:y>
    </cdr:from>
    <cdr:to>
      <cdr:x>0.52599</cdr:x>
      <cdr:y>0.18609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86040" y="342894"/>
          <a:ext cx="2743154" cy="299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1E716E7-50F7-43A0-B8FF-026F60D661DF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FY2018, USD m</a:t>
          </a:fld>
          <a:endParaRPr lang="en-US" sz="1100" b="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41</xdr:row>
      <xdr:rowOff>0</xdr:rowOff>
    </xdr:from>
    <xdr:to>
      <xdr:col>12</xdr:col>
      <xdr:colOff>380624</xdr:colOff>
      <xdr:row>46</xdr:row>
      <xdr:rowOff>19049</xdr:rowOff>
    </xdr:to>
    <xdr:sp macro="" textlink="">
      <xdr:nvSpPr>
        <xdr:cNvPr id="2" name="Rectangular Callout 1"/>
        <xdr:cNvSpPr/>
      </xdr:nvSpPr>
      <xdr:spPr>
        <a:xfrm>
          <a:off x="6400799" y="7820025"/>
          <a:ext cx="1942725" cy="971549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>
              <a:solidFill>
                <a:srgbClr val="595959"/>
              </a:solidFill>
            </a:rPr>
            <a:t>Changed</a:t>
          </a:r>
          <a:r>
            <a:rPr lang="en-US" sz="1100" baseline="0">
              <a:solidFill>
                <a:srgbClr val="595959"/>
              </a:solidFill>
            </a:rPr>
            <a:t> axis label from "near axis" to "low"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 baseline="0">
              <a:solidFill>
                <a:srgbClr val="595959"/>
              </a:solidFill>
            </a:rPr>
            <a:t>Deleted title and axis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100" baseline="0">
              <a:solidFill>
                <a:srgbClr val="595959"/>
              </a:solidFill>
            </a:rPr>
            <a:t>Make gap width match line weight of error bars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 editAs="oneCell">
    <xdr:from>
      <xdr:col>10</xdr:col>
      <xdr:colOff>139410</xdr:colOff>
      <xdr:row>46</xdr:row>
      <xdr:rowOff>79966</xdr:rowOff>
    </xdr:from>
    <xdr:to>
      <xdr:col>14</xdr:col>
      <xdr:colOff>141265</xdr:colOff>
      <xdr:row>49</xdr:row>
      <xdr:rowOff>32341</xdr:rowOff>
    </xdr:to>
    <xdr:pic>
      <xdr:nvPicPr>
        <xdr:cNvPr id="3" name="Picture 2" descr="Screen Clippi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" t="34151" r="5396" b="50402"/>
        <a:stretch/>
      </xdr:blipFill>
      <xdr:spPr>
        <a:xfrm>
          <a:off x="6416385" y="8852491"/>
          <a:ext cx="2906980" cy="523875"/>
        </a:xfrm>
        <a:prstGeom prst="rect">
          <a:avLst/>
        </a:prstGeom>
      </xdr:spPr>
    </xdr:pic>
    <xdr:clientData/>
  </xdr:twoCellAnchor>
  <xdr:twoCellAnchor>
    <xdr:from>
      <xdr:col>11</xdr:col>
      <xdr:colOff>95249</xdr:colOff>
      <xdr:row>8</xdr:row>
      <xdr:rowOff>158955</xdr:rowOff>
    </xdr:from>
    <xdr:to>
      <xdr:col>13</xdr:col>
      <xdr:colOff>352049</xdr:colOff>
      <xdr:row>12</xdr:row>
      <xdr:rowOff>44955</xdr:rowOff>
    </xdr:to>
    <xdr:sp macro="" textlink="">
      <xdr:nvSpPr>
        <xdr:cNvPr id="4" name="Rectangular Callout 3"/>
        <xdr:cNvSpPr/>
      </xdr:nvSpPr>
      <xdr:spPr>
        <a:xfrm>
          <a:off x="7296149" y="1692480"/>
          <a:ext cx="16284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Greyed data are</a:t>
          </a:r>
          <a:r>
            <a:rPr lang="en-US" sz="1100" baseline="0">
              <a:solidFill>
                <a:srgbClr val="595959"/>
              </a:solidFill>
            </a:rPr>
            <a:t> the formulas created by the Planning Helper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11</xdr:col>
      <xdr:colOff>95249</xdr:colOff>
      <xdr:row>12</xdr:row>
      <xdr:rowOff>123452</xdr:rowOff>
    </xdr:from>
    <xdr:to>
      <xdr:col>13</xdr:col>
      <xdr:colOff>352049</xdr:colOff>
      <xdr:row>16</xdr:row>
      <xdr:rowOff>176646</xdr:rowOff>
    </xdr:to>
    <xdr:sp macro="" textlink="">
      <xdr:nvSpPr>
        <xdr:cNvPr id="5" name="Rectangular Callout 4"/>
        <xdr:cNvSpPr/>
      </xdr:nvSpPr>
      <xdr:spPr>
        <a:xfrm>
          <a:off x="7296149" y="2418977"/>
          <a:ext cx="1628400" cy="815194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Blue "y" are input cells where the user marks,</a:t>
          </a:r>
          <a:r>
            <a:rPr lang="en-US" sz="1100" baseline="0">
              <a:solidFill>
                <a:srgbClr val="595959"/>
              </a:solidFill>
            </a:rPr>
            <a:t> where a row contains a (sub) total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9</xdr:col>
      <xdr:colOff>572059</xdr:colOff>
      <xdr:row>58</xdr:row>
      <xdr:rowOff>189068</xdr:rowOff>
    </xdr:from>
    <xdr:to>
      <xdr:col>12</xdr:col>
      <xdr:colOff>246153</xdr:colOff>
      <xdr:row>62</xdr:row>
      <xdr:rowOff>75068</xdr:rowOff>
    </xdr:to>
    <xdr:sp macro="" textlink="">
      <xdr:nvSpPr>
        <xdr:cNvPr id="6" name="Rectangular Callout 5"/>
        <xdr:cNvSpPr/>
      </xdr:nvSpPr>
      <xdr:spPr>
        <a:xfrm>
          <a:off x="6268009" y="11247593"/>
          <a:ext cx="1941044" cy="648000"/>
        </a:xfrm>
        <a:prstGeom prst="wedgeRectCallout">
          <a:avLst>
            <a:gd name="adj1" fmla="val -33581"/>
            <a:gd name="adj2" fmla="val 77523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Rotated Waterfalls</a:t>
          </a:r>
          <a:r>
            <a:rPr lang="en-US" sz="1100" baseline="0">
              <a:solidFill>
                <a:srgbClr val="595959"/>
              </a:solidFill>
            </a:rPr>
            <a:t> require a formula workaround to add values to category labels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246530</xdr:colOff>
      <xdr:row>96</xdr:row>
      <xdr:rowOff>141194</xdr:rowOff>
    </xdr:from>
    <xdr:to>
      <xdr:col>12</xdr:col>
      <xdr:colOff>503330</xdr:colOff>
      <xdr:row>100</xdr:row>
      <xdr:rowOff>27194</xdr:rowOff>
    </xdr:to>
    <xdr:sp macro="" textlink="">
      <xdr:nvSpPr>
        <xdr:cNvPr id="7" name="Rectangular Callout 6"/>
        <xdr:cNvSpPr/>
      </xdr:nvSpPr>
      <xdr:spPr>
        <a:xfrm>
          <a:off x="6523505" y="18438719"/>
          <a:ext cx="1942725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2 (using native</a:t>
          </a:r>
          <a:r>
            <a:rPr lang="en-US" sz="1100" baseline="0">
              <a:solidFill>
                <a:srgbClr val="595959"/>
              </a:solidFill>
            </a:rPr>
            <a:t> 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0</xdr:colOff>
      <xdr:row>107</xdr:row>
      <xdr:rowOff>163286</xdr:rowOff>
    </xdr:from>
    <xdr:to>
      <xdr:col>7</xdr:col>
      <xdr:colOff>481220</xdr:colOff>
      <xdr:row>118</xdr:row>
      <xdr:rowOff>0</xdr:rowOff>
    </xdr:to>
    <xdr:sp macro="" textlink="">
      <xdr:nvSpPr>
        <xdr:cNvPr id="8" name="TextBox 7"/>
        <xdr:cNvSpPr txBox="1"/>
      </xdr:nvSpPr>
      <xdr:spPr>
        <a:xfrm>
          <a:off x="285750" y="20556311"/>
          <a:ext cx="4672220" cy="1932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start series set to blue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"up bar" set to green background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"down bar" set to red background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color &gt; white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10</xdr:col>
      <xdr:colOff>41621</xdr:colOff>
      <xdr:row>74</xdr:row>
      <xdr:rowOff>140874</xdr:rowOff>
    </xdr:from>
    <xdr:to>
      <xdr:col>12</xdr:col>
      <xdr:colOff>298421</xdr:colOff>
      <xdr:row>78</xdr:row>
      <xdr:rowOff>26874</xdr:rowOff>
    </xdr:to>
    <xdr:sp macro="" textlink="">
      <xdr:nvSpPr>
        <xdr:cNvPr id="16" name="Rectangular Callout 15"/>
        <xdr:cNvSpPr/>
      </xdr:nvSpPr>
      <xdr:spPr>
        <a:xfrm>
          <a:off x="6318596" y="14247399"/>
          <a:ext cx="1942725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1</a:t>
          </a:r>
        </a:p>
      </xdr:txBody>
    </xdr:sp>
    <xdr:clientData/>
  </xdr:twoCellAnchor>
  <xdr:twoCellAnchor>
    <xdr:from>
      <xdr:col>10</xdr:col>
      <xdr:colOff>66676</xdr:colOff>
      <xdr:row>85</xdr:row>
      <xdr:rowOff>76201</xdr:rowOff>
    </xdr:from>
    <xdr:to>
      <xdr:col>13</xdr:col>
      <xdr:colOff>571501</xdr:colOff>
      <xdr:row>90</xdr:row>
      <xdr:rowOff>40823</xdr:rowOff>
    </xdr:to>
    <xdr:sp macro="" textlink="">
      <xdr:nvSpPr>
        <xdr:cNvPr id="17" name="TextBox 16"/>
        <xdr:cNvSpPr txBox="1"/>
      </xdr:nvSpPr>
      <xdr:spPr>
        <a:xfrm>
          <a:off x="6343651" y="16278226"/>
          <a:ext cx="2800350" cy="91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Note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that only the columns touching the x-axis are chart colums. The foloating columns are acutally up-bars and downbars. They can be selected and formated in a regular way, but only as a group. A single up bar cannot be individually formatted.</a:t>
          </a:r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13607</xdr:colOff>
      <xdr:row>18</xdr:row>
      <xdr:rowOff>79601</xdr:rowOff>
    </xdr:from>
    <xdr:to>
      <xdr:col>7</xdr:col>
      <xdr:colOff>395968</xdr:colOff>
      <xdr:row>39</xdr:row>
      <xdr:rowOff>162151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7</xdr:col>
      <xdr:colOff>382361</xdr:colOff>
      <xdr:row>62</xdr:row>
      <xdr:rowOff>82550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7</xdr:col>
      <xdr:colOff>382361</xdr:colOff>
      <xdr:row>104</xdr:row>
      <xdr:rowOff>115956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378218</xdr:colOff>
      <xdr:row>84</xdr:row>
      <xdr:rowOff>82550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0.01244</cdr:y>
    </cdr:from>
    <cdr:to>
      <cdr:x>1</cdr:x>
      <cdr:y>0.14692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0800" y="50800"/>
          <a:ext cx="5400000" cy="549102"/>
        </a:xfrm>
        <a:prstGeom xmlns:a="http://schemas.openxmlformats.org/drawingml/2006/main" prst="rect">
          <a:avLst/>
        </a:prstGeom>
        <a:solidFill xmlns:a="http://schemas.openxmlformats.org/drawingml/2006/main">
          <a:srgbClr val="5B9BD5">
            <a:lumMod val="75000"/>
          </a:srgb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 panose="020F0502020204030204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 panose="020F0502020204030204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 panose="020F0502020204030204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0.17532</cdr:y>
    </cdr:to>
    <cdr:sp macro="" textlink="">
      <cdr:nvSpPr>
        <cdr:cNvPr id="3" name="Rectangle 1"/>
        <cdr:cNvSpPr/>
      </cdr:nvSpPr>
      <cdr:spPr>
        <a:xfrm xmlns:a="http://schemas.openxmlformats.org/drawingml/2006/main">
          <a:off x="0" y="0"/>
          <a:ext cx="5378823" cy="605104"/>
        </a:xfrm>
        <a:prstGeom xmlns:a="http://schemas.openxmlformats.org/drawingml/2006/main" prst="rect">
          <a:avLst/>
        </a:prstGeom>
        <a:solidFill xmlns:a="http://schemas.openxmlformats.org/drawingml/2006/main">
          <a:srgbClr val="44B5AD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0.01259</cdr:x>
      <cdr:y>0.01472</cdr:y>
    </cdr:from>
    <cdr:to>
      <cdr:x>0.81311</cdr:x>
      <cdr:y>0.11537</cdr:y>
    </cdr:to>
    <cdr:sp macro="" textlink="">
      <cdr:nvSpPr>
        <cdr:cNvPr id="4" name="Rectangle 2"/>
        <cdr:cNvSpPr/>
      </cdr:nvSpPr>
      <cdr:spPr>
        <a:xfrm xmlns:a="http://schemas.openxmlformats.org/drawingml/2006/main">
          <a:off x="67719" y="50800"/>
          <a:ext cx="4305829" cy="347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413452-DDF2-4634-9FA0-72E2490DE0F4}" type="TxLink">
            <a:rPr lang="en-US" sz="1600" b="1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EBIT Bridge</a:t>
          </a:fld>
          <a:endParaRPr lang="en-US" sz="1600" b="1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0.016</cdr:x>
      <cdr:y>0.09935</cdr:y>
    </cdr:from>
    <cdr:to>
      <cdr:x>0.52599</cdr:x>
      <cdr:y>0.18609</cdr:y>
    </cdr:to>
    <cdr:sp macro="" textlink="">
      <cdr:nvSpPr>
        <cdr:cNvPr id="5" name="Rectangle 3"/>
        <cdr:cNvSpPr/>
      </cdr:nvSpPr>
      <cdr:spPr>
        <a:xfrm xmlns:a="http://schemas.openxmlformats.org/drawingml/2006/main">
          <a:off x="86040" y="342894"/>
          <a:ext cx="2743154" cy="299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1E716E7-50F7-43A0-B8FF-026F60D661DF}" type="TxLink">
            <a:rPr lang="en-US" sz="11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pPr/>
            <a:t>FY2018, USD m</a:t>
          </a:fld>
          <a:endParaRPr lang="en-US" sz="1100" b="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3.vml" Type="http://schemas.openxmlformats.org/officeDocument/2006/relationships/vmlDrawing"/>
<Relationship Id="rId4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K12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11.7109375" bestFit="1" customWidth="1"/>
  </cols>
  <sheetData>
    <row r="2" spans="2:11" ht="15.75" x14ac:dyDescent="0.25">
      <c r="B2" s="1" t="s">
        <v>15</v>
      </c>
    </row>
    <row r="3" spans="2:11" x14ac:dyDescent="0.25">
      <c r="B3" s="2" t="s">
        <v>16</v>
      </c>
    </row>
    <row r="4" spans="2:11" x14ac:dyDescent="0.25">
      <c r="C4">
        <v>2018</v>
      </c>
      <c r="D4" s="4" t="s">
        <v>2</v>
      </c>
      <c r="E4" s="4" t="s">
        <v>11</v>
      </c>
      <c r="F4" s="4" t="s">
        <v>0</v>
      </c>
      <c r="G4" s="4" t="s">
        <v>1</v>
      </c>
      <c r="H4" s="4" t="s">
        <v>12</v>
      </c>
      <c r="I4" s="9" t="s">
        <v>17</v>
      </c>
      <c r="J4" s="4" t="s">
        <v>18</v>
      </c>
      <c r="K4" s="4" t="s">
        <v>19</v>
      </c>
    </row>
    <row r="5" spans="2:11" x14ac:dyDescent="0.25">
      <c r="B5" t="s">
        <v>3</v>
      </c>
      <c r="C5" s="3">
        <v>20438</v>
      </c>
      <c r="D5" s="4" t="str">
        <f>"y"</f>
        <v>y</v>
      </c>
      <c r="E5" s="4">
        <f>IF(D5="y", C5, 0)</f>
        <v>20438</v>
      </c>
      <c r="F5" s="4"/>
      <c r="G5" s="4"/>
      <c r="H5" s="4">
        <f>IF(D5="y",C5,C5+H4)</f>
        <v>20438</v>
      </c>
      <c r="I5" s="9">
        <f>(COUNTA(B5:B$12)-0.5)/COUNTA(B$5:B$12)</f>
        <v>0.9375</v>
      </c>
      <c r="J5" s="4">
        <f>I$5-I$6</f>
        <v>0.125</v>
      </c>
      <c r="K5" s="4">
        <f>IF(C5&gt;0,H5,H4)</f>
        <v>20438</v>
      </c>
    </row>
    <row r="6" spans="2:11" x14ac:dyDescent="0.25">
      <c r="B6" t="s">
        <v>4</v>
      </c>
      <c r="C6" s="3">
        <v>-17943</v>
      </c>
      <c r="D6" s="5"/>
      <c r="E6" s="4">
        <f t="shared" ref="E6:E12" si="0">IF(D6="y", C6, 0)</f>
        <v>0</v>
      </c>
      <c r="F6" s="4" t="e">
        <f t="shared" ref="F6:F11" si="1">IF(D6="y",NA(),IF(C6&gt;0, H5, NA()))</f>
        <v>#N/A</v>
      </c>
      <c r="G6" s="4">
        <f t="shared" ref="G6:G11" si="2">IF(D6="y",NA(),IF(C6&lt;0, H5, NA()))</f>
        <v>20438</v>
      </c>
      <c r="H6" s="4">
        <f t="shared" ref="H6:H11" si="3">IF(D6="y",C6,C6+H5)</f>
        <v>2495</v>
      </c>
      <c r="I6" s="9">
        <f>(COUNTA(B6:B$12)-0.5)/COUNTA(B$5:B$12)</f>
        <v>0.8125</v>
      </c>
      <c r="J6" s="4">
        <f t="shared" ref="J6:J12" si="4">I$5-I$6</f>
        <v>0.125</v>
      </c>
      <c r="K6" s="4">
        <f t="shared" ref="K6:K11" si="5">IF(C6&gt;0,H6,H5)</f>
        <v>20438</v>
      </c>
    </row>
    <row r="7" spans="2:11" x14ac:dyDescent="0.25">
      <c r="B7" t="s">
        <v>5</v>
      </c>
      <c r="C7" s="3">
        <v>-8172</v>
      </c>
      <c r="D7" s="5"/>
      <c r="E7" s="4">
        <f t="shared" si="0"/>
        <v>0</v>
      </c>
      <c r="F7" s="4" t="e">
        <f t="shared" si="1"/>
        <v>#N/A</v>
      </c>
      <c r="G7" s="4">
        <f t="shared" si="2"/>
        <v>2495</v>
      </c>
      <c r="H7" s="4">
        <f t="shared" si="3"/>
        <v>-5677</v>
      </c>
      <c r="I7" s="9">
        <f>(COUNTA(B7:B$12)-0.5)/COUNTA(B$5:B$12)</f>
        <v>0.6875</v>
      </c>
      <c r="J7" s="4">
        <f t="shared" si="4"/>
        <v>0.125</v>
      </c>
      <c r="K7" s="4">
        <f t="shared" si="5"/>
        <v>2495</v>
      </c>
    </row>
    <row r="8" spans="2:11" x14ac:dyDescent="0.25">
      <c r="B8" t="s">
        <v>6</v>
      </c>
      <c r="C8" s="3">
        <v>-960</v>
      </c>
      <c r="D8" s="5"/>
      <c r="E8" s="4">
        <f t="shared" si="0"/>
        <v>0</v>
      </c>
      <c r="F8" s="4" t="e">
        <f t="shared" si="1"/>
        <v>#N/A</v>
      </c>
      <c r="G8" s="4">
        <f t="shared" si="2"/>
        <v>-5677</v>
      </c>
      <c r="H8" s="4">
        <f t="shared" si="3"/>
        <v>-6637</v>
      </c>
      <c r="I8" s="9">
        <f>(COUNTA(B8:B$12)-0.5)/COUNTA(B$5:B$12)</f>
        <v>0.5625</v>
      </c>
      <c r="J8" s="4">
        <f t="shared" si="4"/>
        <v>0.125</v>
      </c>
      <c r="K8" s="4">
        <f t="shared" si="5"/>
        <v>-5677</v>
      </c>
    </row>
    <row r="9" spans="2:11" x14ac:dyDescent="0.25">
      <c r="B9" t="s">
        <v>7</v>
      </c>
      <c r="C9" s="3">
        <v>-138</v>
      </c>
      <c r="D9" s="5"/>
      <c r="E9" s="4">
        <f t="shared" si="0"/>
        <v>0</v>
      </c>
      <c r="F9" s="4" t="e">
        <f t="shared" si="1"/>
        <v>#N/A</v>
      </c>
      <c r="G9" s="4">
        <f t="shared" si="2"/>
        <v>-6637</v>
      </c>
      <c r="H9" s="4">
        <f t="shared" si="3"/>
        <v>-6775</v>
      </c>
      <c r="I9" s="9">
        <f>(COUNTA(B9:B$12)-0.5)/COUNTA(B$5:B$12)</f>
        <v>0.4375</v>
      </c>
      <c r="J9" s="4">
        <f t="shared" si="4"/>
        <v>0.125</v>
      </c>
      <c r="K9" s="4">
        <f t="shared" si="5"/>
        <v>-6637</v>
      </c>
    </row>
    <row r="10" spans="2:11" x14ac:dyDescent="0.25">
      <c r="B10" t="s">
        <v>10</v>
      </c>
      <c r="C10" s="3">
        <f>SUM(C5:C9)</f>
        <v>-6775</v>
      </c>
      <c r="D10" s="5" t="s">
        <v>20</v>
      </c>
      <c r="E10" s="4">
        <f t="shared" si="0"/>
        <v>-6775</v>
      </c>
      <c r="F10" s="4" t="e">
        <f t="shared" si="1"/>
        <v>#N/A</v>
      </c>
      <c r="G10" s="4" t="e">
        <f t="shared" si="2"/>
        <v>#N/A</v>
      </c>
      <c r="H10" s="4">
        <f t="shared" si="3"/>
        <v>-6775</v>
      </c>
      <c r="I10" s="9">
        <f>(COUNTA(B10:B$12)-0.5)/COUNTA(B$5:B$12)</f>
        <v>0.3125</v>
      </c>
      <c r="J10" s="4">
        <f t="shared" si="4"/>
        <v>0.125</v>
      </c>
      <c r="K10" s="4">
        <f t="shared" si="5"/>
        <v>-6775</v>
      </c>
    </row>
    <row r="11" spans="2:11" x14ac:dyDescent="0.25">
      <c r="B11" t="s">
        <v>8</v>
      </c>
      <c r="C11" s="3">
        <v>13000</v>
      </c>
      <c r="D11" s="5"/>
      <c r="E11" s="4">
        <f t="shared" si="0"/>
        <v>0</v>
      </c>
      <c r="F11" s="4">
        <f t="shared" si="1"/>
        <v>-6775</v>
      </c>
      <c r="G11" s="4" t="e">
        <f t="shared" si="2"/>
        <v>#N/A</v>
      </c>
      <c r="H11" s="4">
        <f t="shared" si="3"/>
        <v>6225</v>
      </c>
      <c r="I11" s="9">
        <f>(COUNTA(B11:B$12)-0.5)/COUNTA(B$5:B$12)</f>
        <v>0.1875</v>
      </c>
      <c r="J11" s="4">
        <f t="shared" si="4"/>
        <v>0.125</v>
      </c>
      <c r="K11" s="4">
        <f t="shared" si="5"/>
        <v>6225</v>
      </c>
    </row>
    <row r="12" spans="2:11" x14ac:dyDescent="0.25">
      <c r="B12" t="s">
        <v>9</v>
      </c>
      <c r="C12" s="3">
        <f>SUM(C10:C11)</f>
        <v>6225</v>
      </c>
      <c r="D12" s="4" t="str">
        <f>"y"</f>
        <v>y</v>
      </c>
      <c r="E12" s="4">
        <f t="shared" si="0"/>
        <v>6225</v>
      </c>
      <c r="F12" s="4"/>
      <c r="G12" s="4"/>
      <c r="H12" s="4"/>
      <c r="I12" s="9">
        <f>(COUNTA(B12:B$12)-0.5)/COUNTA(B$5:B$12)</f>
        <v>6.25E-2</v>
      </c>
      <c r="J12" s="4">
        <f t="shared" si="4"/>
        <v>0.125</v>
      </c>
      <c r="K12" s="4"/>
    </row>
  </sheetData>
  <pageMargins left="0.7" right="0.7" top="0.75" bottom="0.75" header="0.3" footer="0.3"/>
  <pageSetup scale="90" orientation="landscape" horizontalDpi="1200" verticalDpi="1200" r:id="rId1"/>
  <ignoredErrors>
    <ignoredError sqref="C10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7:M82"/>
  <sheetViews>
    <sheetView showGridLines="0" zoomScale="70" zoomScaleNormal="70" zoomScaleSheetLayoutView="55" workbookViewId="0">
      <selection activeCell="F5" sqref="F5"/>
    </sheetView>
  </sheetViews>
  <sheetFormatPr defaultRowHeight="15" x14ac:dyDescent="0.25"/>
  <cols>
    <col min="1" max="1" width="4.28515625" customWidth="1"/>
    <col min="2" max="2" width="17.140625" customWidth="1"/>
    <col min="10" max="10" width="8.7109375" customWidth="1"/>
    <col min="11" max="11" width="13.85546875" customWidth="1"/>
    <col min="12" max="12" width="11.42578125" bestFit="1" customWidth="1"/>
  </cols>
  <sheetData>
    <row r="7" spans="2:11" ht="15.75" x14ac:dyDescent="0.25">
      <c r="B7" s="1" t="s">
        <v>15</v>
      </c>
    </row>
    <row r="8" spans="2:11" x14ac:dyDescent="0.25">
      <c r="B8" s="2" t="s">
        <v>16</v>
      </c>
    </row>
    <row r="9" spans="2:11" x14ac:dyDescent="0.25">
      <c r="C9">
        <v>2018</v>
      </c>
      <c r="D9" s="4" t="s">
        <v>2</v>
      </c>
      <c r="E9" s="4" t="s">
        <v>11</v>
      </c>
      <c r="F9" s="4" t="s">
        <v>0</v>
      </c>
      <c r="G9" s="4" t="s">
        <v>1</v>
      </c>
      <c r="H9" s="4" t="s">
        <v>12</v>
      </c>
      <c r="I9" s="9" t="s">
        <v>17</v>
      </c>
      <c r="J9" s="4" t="s">
        <v>18</v>
      </c>
      <c r="K9" s="4" t="s">
        <v>19</v>
      </c>
    </row>
    <row r="10" spans="2:11" x14ac:dyDescent="0.25">
      <c r="B10" t="s">
        <v>3</v>
      </c>
      <c r="C10" s="3">
        <v>20438</v>
      </c>
      <c r="D10" s="4" t="str">
        <f>"y"</f>
        <v>y</v>
      </c>
      <c r="E10" s="4">
        <f>IF(D10="y", C10, 0)</f>
        <v>20438</v>
      </c>
      <c r="F10" s="4"/>
      <c r="G10" s="4"/>
      <c r="H10" s="4">
        <f>IF(D10="y",C10,C10+H9)</f>
        <v>20438</v>
      </c>
      <c r="I10" s="13">
        <f>(COUNTA(B10:B$17)-0.5)/COUNTA(B$10:B$17)</f>
        <v>0.9375</v>
      </c>
      <c r="J10" s="14">
        <f>I$10-I$11</f>
        <v>0.125</v>
      </c>
      <c r="K10" s="4">
        <f>IF(C10&gt;0,H10,H9)</f>
        <v>20438</v>
      </c>
    </row>
    <row r="11" spans="2:11" x14ac:dyDescent="0.25">
      <c r="B11" t="s">
        <v>4</v>
      </c>
      <c r="C11" s="3">
        <v>-17943</v>
      </c>
      <c r="D11" s="5"/>
      <c r="E11" s="4">
        <f t="shared" ref="E11:E17" si="0">IF(D11="y", C11, 0)</f>
        <v>0</v>
      </c>
      <c r="F11" s="4" t="e">
        <f t="shared" ref="F11:F16" si="1">IF(D11="y",NA(),IF(C11&gt;0, H10, NA()))</f>
        <v>#N/A</v>
      </c>
      <c r="G11" s="4">
        <f t="shared" ref="G11:G16" si="2">IF(D11="y",NA(),IF(C11&lt;0, H10, NA()))</f>
        <v>20438</v>
      </c>
      <c r="H11" s="4">
        <f t="shared" ref="H11:H16" si="3">IF(D11="y",C11,C11+H10)</f>
        <v>2495</v>
      </c>
      <c r="I11" s="13">
        <f>(COUNTA(B11:B$17)-0.5)/COUNTA(B$10:B$17)</f>
        <v>0.8125</v>
      </c>
      <c r="J11" s="14">
        <f t="shared" ref="J11:J17" si="4">I$10-I$11</f>
        <v>0.125</v>
      </c>
      <c r="K11" s="4">
        <f t="shared" ref="K11:K16" si="5">IF(C11&gt;0,H11,H10)</f>
        <v>20438</v>
      </c>
    </row>
    <row r="12" spans="2:11" x14ac:dyDescent="0.25">
      <c r="B12" t="s">
        <v>5</v>
      </c>
      <c r="C12" s="3">
        <v>-8172</v>
      </c>
      <c r="D12" s="5"/>
      <c r="E12" s="4">
        <f t="shared" si="0"/>
        <v>0</v>
      </c>
      <c r="F12" s="4" t="e">
        <f t="shared" si="1"/>
        <v>#N/A</v>
      </c>
      <c r="G12" s="4">
        <f t="shared" si="2"/>
        <v>2495</v>
      </c>
      <c r="H12" s="4">
        <f t="shared" si="3"/>
        <v>-5677</v>
      </c>
      <c r="I12" s="13">
        <f>(COUNTA(B12:B$17)-0.5)/COUNTA(B$10:B$17)</f>
        <v>0.6875</v>
      </c>
      <c r="J12" s="14">
        <f t="shared" si="4"/>
        <v>0.125</v>
      </c>
      <c r="K12" s="4">
        <f t="shared" si="5"/>
        <v>2495</v>
      </c>
    </row>
    <row r="13" spans="2:11" x14ac:dyDescent="0.25">
      <c r="B13" t="s">
        <v>6</v>
      </c>
      <c r="C13" s="3">
        <v>-960</v>
      </c>
      <c r="D13" s="5"/>
      <c r="E13" s="4">
        <f t="shared" si="0"/>
        <v>0</v>
      </c>
      <c r="F13" s="4" t="e">
        <f t="shared" si="1"/>
        <v>#N/A</v>
      </c>
      <c r="G13" s="4">
        <f t="shared" si="2"/>
        <v>-5677</v>
      </c>
      <c r="H13" s="4">
        <f t="shared" si="3"/>
        <v>-6637</v>
      </c>
      <c r="I13" s="13">
        <f>(COUNTA(B13:B$17)-0.5)/COUNTA(B$10:B$17)</f>
        <v>0.5625</v>
      </c>
      <c r="J13" s="14">
        <f t="shared" si="4"/>
        <v>0.125</v>
      </c>
      <c r="K13" s="4">
        <f t="shared" si="5"/>
        <v>-5677</v>
      </c>
    </row>
    <row r="14" spans="2:11" x14ac:dyDescent="0.25">
      <c r="B14" t="s">
        <v>7</v>
      </c>
      <c r="C14" s="3">
        <v>-138</v>
      </c>
      <c r="D14" s="5"/>
      <c r="E14" s="4">
        <f t="shared" si="0"/>
        <v>0</v>
      </c>
      <c r="F14" s="4" t="e">
        <f t="shared" si="1"/>
        <v>#N/A</v>
      </c>
      <c r="G14" s="4">
        <f t="shared" si="2"/>
        <v>-6637</v>
      </c>
      <c r="H14" s="4">
        <f t="shared" si="3"/>
        <v>-6775</v>
      </c>
      <c r="I14" s="13">
        <f>(COUNTA(B14:B$17)-0.5)/COUNTA(B$10:B$17)</f>
        <v>0.4375</v>
      </c>
      <c r="J14" s="14">
        <f t="shared" si="4"/>
        <v>0.125</v>
      </c>
      <c r="K14" s="4">
        <f t="shared" si="5"/>
        <v>-6637</v>
      </c>
    </row>
    <row r="15" spans="2:11" x14ac:dyDescent="0.25">
      <c r="B15" t="s">
        <v>10</v>
      </c>
      <c r="C15" s="3">
        <f>SUM(C10:C14)</f>
        <v>-6775</v>
      </c>
      <c r="D15" s="5" t="s">
        <v>20</v>
      </c>
      <c r="E15" s="4">
        <f t="shared" si="0"/>
        <v>-6775</v>
      </c>
      <c r="F15" s="4" t="e">
        <f t="shared" si="1"/>
        <v>#N/A</v>
      </c>
      <c r="G15" s="4" t="e">
        <f t="shared" si="2"/>
        <v>#N/A</v>
      </c>
      <c r="H15" s="4">
        <f t="shared" si="3"/>
        <v>-6775</v>
      </c>
      <c r="I15" s="13">
        <f>(COUNTA(B15:B$17)-0.5)/COUNTA(B$10:B$17)</f>
        <v>0.3125</v>
      </c>
      <c r="J15" s="14">
        <f t="shared" si="4"/>
        <v>0.125</v>
      </c>
      <c r="K15" s="4">
        <f t="shared" si="5"/>
        <v>-6775</v>
      </c>
    </row>
    <row r="16" spans="2:11" x14ac:dyDescent="0.25">
      <c r="B16" t="s">
        <v>8</v>
      </c>
      <c r="C16" s="3">
        <v>13000</v>
      </c>
      <c r="D16" s="5"/>
      <c r="E16" s="4">
        <f t="shared" si="0"/>
        <v>0</v>
      </c>
      <c r="F16" s="4">
        <f t="shared" si="1"/>
        <v>-6775</v>
      </c>
      <c r="G16" s="4" t="e">
        <f t="shared" si="2"/>
        <v>#N/A</v>
      </c>
      <c r="H16" s="4">
        <f t="shared" si="3"/>
        <v>6225</v>
      </c>
      <c r="I16" s="13">
        <f>(COUNTA(B16:B$17)-0.5)/COUNTA(B$10:B$17)</f>
        <v>0.1875</v>
      </c>
      <c r="J16" s="14">
        <f t="shared" si="4"/>
        <v>0.125</v>
      </c>
      <c r="K16" s="4">
        <f t="shared" si="5"/>
        <v>6225</v>
      </c>
    </row>
    <row r="17" spans="2:11" x14ac:dyDescent="0.25">
      <c r="B17" t="s">
        <v>9</v>
      </c>
      <c r="C17" s="3">
        <f>SUM(C15:C16)</f>
        <v>6225</v>
      </c>
      <c r="D17" s="4" t="str">
        <f>"y"</f>
        <v>y</v>
      </c>
      <c r="E17" s="4">
        <f t="shared" si="0"/>
        <v>6225</v>
      </c>
      <c r="F17" s="4"/>
      <c r="G17" s="4"/>
      <c r="H17" s="4"/>
      <c r="I17" s="13">
        <f>(COUNTA(B17:B$17)-0.5)/COUNTA(B$10:B$17)</f>
        <v>6.25E-2</v>
      </c>
      <c r="J17" s="14">
        <f t="shared" si="4"/>
        <v>0.125</v>
      </c>
      <c r="K17" s="4"/>
    </row>
    <row r="65" spans="11:13" x14ac:dyDescent="0.25">
      <c r="K65" s="12" t="s">
        <v>23</v>
      </c>
    </row>
    <row r="66" spans="11:13" x14ac:dyDescent="0.25">
      <c r="K66" s="10" t="str">
        <f t="shared" ref="K66:K73" si="6">B10 &amp;" | "&amp;TEXT(L66,"0%")</f>
        <v>Sales | 100%</v>
      </c>
      <c r="L66" s="11">
        <f t="shared" ref="L66:L73" si="7">C10/$C$10</f>
        <v>1</v>
      </c>
      <c r="M66" s="12" t="s">
        <v>13</v>
      </c>
    </row>
    <row r="67" spans="11:13" x14ac:dyDescent="0.25">
      <c r="K67" s="10" t="str">
        <f t="shared" si="6"/>
        <v>COGS | -88%</v>
      </c>
      <c r="L67" s="11">
        <f t="shared" si="7"/>
        <v>-0.87792347587826602</v>
      </c>
      <c r="M67" s="12" t="s">
        <v>14</v>
      </c>
    </row>
    <row r="68" spans="11:13" x14ac:dyDescent="0.25">
      <c r="K68" s="10" t="str">
        <f t="shared" si="6"/>
        <v>SG&amp;A | -40%</v>
      </c>
      <c r="L68" s="11">
        <f t="shared" si="7"/>
        <v>-0.39984342890693808</v>
      </c>
    </row>
    <row r="69" spans="11:13" x14ac:dyDescent="0.25">
      <c r="K69" s="10" t="str">
        <f t="shared" si="6"/>
        <v>D&amp;A | -5%</v>
      </c>
      <c r="L69" s="11">
        <f t="shared" si="7"/>
        <v>-4.6971327918583029E-2</v>
      </c>
    </row>
    <row r="70" spans="11:13" x14ac:dyDescent="0.25">
      <c r="K70" s="10" t="str">
        <f t="shared" si="6"/>
        <v>Other exp. | -1%</v>
      </c>
      <c r="L70" s="11">
        <f t="shared" si="7"/>
        <v>-6.7521283882963105E-3</v>
      </c>
    </row>
    <row r="71" spans="11:13" x14ac:dyDescent="0.25">
      <c r="K71" s="10" t="str">
        <f t="shared" si="6"/>
        <v>Op. result | -33%</v>
      </c>
      <c r="L71" s="11">
        <f t="shared" si="7"/>
        <v>-0.33149036109208335</v>
      </c>
    </row>
    <row r="72" spans="11:13" x14ac:dyDescent="0.25">
      <c r="K72" s="10" t="str">
        <f t="shared" si="6"/>
        <v>Non-op. income | 64%</v>
      </c>
      <c r="L72" s="11">
        <f t="shared" si="7"/>
        <v>0.63607006556414525</v>
      </c>
    </row>
    <row r="73" spans="11:13" x14ac:dyDescent="0.25">
      <c r="K73" s="10" t="str">
        <f t="shared" si="6"/>
        <v>EBIT | 30%</v>
      </c>
      <c r="L73" s="11">
        <f t="shared" si="7"/>
        <v>0.30457970447206184</v>
      </c>
    </row>
    <row r="80" spans="11:13" x14ac:dyDescent="0.25">
      <c r="K80" s="6" t="s">
        <v>22</v>
      </c>
    </row>
    <row r="81" spans="11:11" x14ac:dyDescent="0.25">
      <c r="K81" s="7" t="s">
        <v>21</v>
      </c>
    </row>
    <row r="82" spans="11:11" x14ac:dyDescent="0.25">
      <c r="K82" s="8" t="s">
        <v>24</v>
      </c>
    </row>
  </sheetData>
  <dataValidations count="1">
    <dataValidation type="list" allowBlank="1" showInputMessage="1" showErrorMessage="1" sqref="J10:J17">
      <formula1>"center, above"</formula1>
    </dataValidation>
  </dataValidations>
  <pageMargins left="0.7" right="0.7" top="0.75" bottom="0.75" header="0.3" footer="0.3"/>
  <pageSetup paperSize="9" scale="62" orientation="portrait" horizontalDpi="0" verticalDpi="0" r:id="rId1"/>
  <rowBreaks count="1" manualBreakCount="1">
    <brk id="85" max="13" man="1"/>
  </rowBreaks>
  <colBreaks count="1" manualBreakCount="1">
    <brk id="14" max="1048575" man="1"/>
  </colBreaks>
  <ignoredErrors>
    <ignoredError sqref="C15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M82"/>
  <sheetViews>
    <sheetView showGridLines="0" zoomScaleNormal="100" zoomScaleSheetLayoutView="55" workbookViewId="0">
      <selection activeCell="D107" sqref="D107"/>
    </sheetView>
  </sheetViews>
  <sheetFormatPr defaultRowHeight="15" x14ac:dyDescent="0.25"/>
  <cols>
    <col min="1" max="1" width="4.28515625" customWidth="1"/>
    <col min="2" max="2" width="17.140625" customWidth="1"/>
    <col min="10" max="10" width="8.7109375" customWidth="1"/>
    <col min="11" max="11" width="13.85546875" customWidth="1"/>
    <col min="12" max="12" width="11.42578125" bestFit="1" customWidth="1"/>
  </cols>
  <sheetData>
    <row r="7" spans="2:11" ht="15.75" x14ac:dyDescent="0.25">
      <c r="B7" s="1" t="s">
        <v>15</v>
      </c>
    </row>
    <row r="8" spans="2:11" x14ac:dyDescent="0.25">
      <c r="B8" s="2" t="s">
        <v>16</v>
      </c>
    </row>
    <row r="9" spans="2:11" x14ac:dyDescent="0.25">
      <c r="C9">
        <v>2018</v>
      </c>
      <c r="D9" s="4" t="s">
        <v>2</v>
      </c>
      <c r="E9" s="4" t="s">
        <v>11</v>
      </c>
      <c r="F9" s="4" t="s">
        <v>0</v>
      </c>
      <c r="G9" s="4" t="s">
        <v>1</v>
      </c>
      <c r="H9" s="4" t="s">
        <v>12</v>
      </c>
      <c r="I9" s="9" t="s">
        <v>17</v>
      </c>
      <c r="J9" s="4" t="s">
        <v>18</v>
      </c>
      <c r="K9" s="4" t="s">
        <v>19</v>
      </c>
    </row>
    <row r="10" spans="2:11" x14ac:dyDescent="0.25">
      <c r="B10" t="s">
        <v>3</v>
      </c>
      <c r="C10" s="3">
        <v>20438</v>
      </c>
      <c r="D10" s="4" t="str">
        <f>"y"</f>
        <v>y</v>
      </c>
      <c r="E10" s="4">
        <f>IF(D10="y", C10, 0)</f>
        <v>20438</v>
      </c>
      <c r="F10" s="4"/>
      <c r="G10" s="4"/>
      <c r="H10" s="4">
        <f>IF(D10="y",C10,C10+H9)</f>
        <v>20438</v>
      </c>
      <c r="I10" s="9">
        <f>(COUNTA(B10:B$17)-0.5)/COUNTA(B$10:B$17)</f>
        <v>0.9375</v>
      </c>
      <c r="J10" s="4">
        <f>I$10-I$11</f>
        <v>0.125</v>
      </c>
      <c r="K10" s="4">
        <f>IF(C10&gt;0,H10,H9)</f>
        <v>20438</v>
      </c>
    </row>
    <row r="11" spans="2:11" x14ac:dyDescent="0.25">
      <c r="B11" t="s">
        <v>4</v>
      </c>
      <c r="C11" s="3">
        <v>-17943</v>
      </c>
      <c r="D11" s="5"/>
      <c r="E11" s="4">
        <f t="shared" ref="E11:E17" si="0">IF(D11="y", C11, 0)</f>
        <v>0</v>
      </c>
      <c r="F11" s="4" t="e">
        <f t="shared" ref="F11:F16" si="1">IF(D11="y",NA(),IF(C11&gt;0, H10, NA()))</f>
        <v>#N/A</v>
      </c>
      <c r="G11" s="4">
        <f t="shared" ref="G11:G16" si="2">IF(D11="y",NA(),IF(C11&lt;0, H10, NA()))</f>
        <v>20438</v>
      </c>
      <c r="H11" s="4">
        <f t="shared" ref="H11:H16" si="3">IF(D11="y",C11,C11+H10)</f>
        <v>2495</v>
      </c>
      <c r="I11" s="9">
        <f>(COUNTA(B11:B$17)-0.5)/COUNTA(B$10:B$17)</f>
        <v>0.8125</v>
      </c>
      <c r="J11" s="4">
        <f t="shared" ref="J11:J17" si="4">I$10-I$11</f>
        <v>0.125</v>
      </c>
      <c r="K11" s="4">
        <f t="shared" ref="K11:K16" si="5">IF(C11&gt;0,H11,H10)</f>
        <v>20438</v>
      </c>
    </row>
    <row r="12" spans="2:11" x14ac:dyDescent="0.25">
      <c r="B12" t="s">
        <v>5</v>
      </c>
      <c r="C12" s="3">
        <v>-8172</v>
      </c>
      <c r="D12" s="5"/>
      <c r="E12" s="4">
        <f t="shared" si="0"/>
        <v>0</v>
      </c>
      <c r="F12" s="4" t="e">
        <f t="shared" si="1"/>
        <v>#N/A</v>
      </c>
      <c r="G12" s="4">
        <f t="shared" si="2"/>
        <v>2495</v>
      </c>
      <c r="H12" s="4">
        <f t="shared" si="3"/>
        <v>-5677</v>
      </c>
      <c r="I12" s="9">
        <f>(COUNTA(B12:B$17)-0.5)/COUNTA(B$10:B$17)</f>
        <v>0.6875</v>
      </c>
      <c r="J12" s="4">
        <f t="shared" si="4"/>
        <v>0.125</v>
      </c>
      <c r="K12" s="4">
        <f t="shared" si="5"/>
        <v>2495</v>
      </c>
    </row>
    <row r="13" spans="2:11" x14ac:dyDescent="0.25">
      <c r="B13" t="s">
        <v>6</v>
      </c>
      <c r="C13" s="3">
        <v>-960</v>
      </c>
      <c r="D13" s="5"/>
      <c r="E13" s="4">
        <f t="shared" si="0"/>
        <v>0</v>
      </c>
      <c r="F13" s="4" t="e">
        <f t="shared" si="1"/>
        <v>#N/A</v>
      </c>
      <c r="G13" s="4">
        <f t="shared" si="2"/>
        <v>-5677</v>
      </c>
      <c r="H13" s="4">
        <f t="shared" si="3"/>
        <v>-6637</v>
      </c>
      <c r="I13" s="9">
        <f>(COUNTA(B13:B$17)-0.5)/COUNTA(B$10:B$17)</f>
        <v>0.5625</v>
      </c>
      <c r="J13" s="4">
        <f t="shared" si="4"/>
        <v>0.125</v>
      </c>
      <c r="K13" s="4">
        <f t="shared" si="5"/>
        <v>-5677</v>
      </c>
    </row>
    <row r="14" spans="2:11" x14ac:dyDescent="0.25">
      <c r="B14" t="s">
        <v>7</v>
      </c>
      <c r="C14" s="3">
        <v>-138</v>
      </c>
      <c r="D14" s="5"/>
      <c r="E14" s="4">
        <f t="shared" si="0"/>
        <v>0</v>
      </c>
      <c r="F14" s="4" t="e">
        <f t="shared" si="1"/>
        <v>#N/A</v>
      </c>
      <c r="G14" s="4">
        <f t="shared" si="2"/>
        <v>-6637</v>
      </c>
      <c r="H14" s="4">
        <f t="shared" si="3"/>
        <v>-6775</v>
      </c>
      <c r="I14" s="9">
        <f>(COUNTA(B14:B$17)-0.5)/COUNTA(B$10:B$17)</f>
        <v>0.4375</v>
      </c>
      <c r="J14" s="4">
        <f t="shared" si="4"/>
        <v>0.125</v>
      </c>
      <c r="K14" s="4">
        <f t="shared" si="5"/>
        <v>-6637</v>
      </c>
    </row>
    <row r="15" spans="2:11" x14ac:dyDescent="0.25">
      <c r="B15" t="s">
        <v>10</v>
      </c>
      <c r="C15" s="3">
        <f>SUM(C10:C14)</f>
        <v>-6775</v>
      </c>
      <c r="D15" s="5" t="s">
        <v>20</v>
      </c>
      <c r="E15" s="4">
        <f t="shared" si="0"/>
        <v>-6775</v>
      </c>
      <c r="F15" s="4" t="e">
        <f t="shared" si="1"/>
        <v>#N/A</v>
      </c>
      <c r="G15" s="4" t="e">
        <f t="shared" si="2"/>
        <v>#N/A</v>
      </c>
      <c r="H15" s="4">
        <f t="shared" si="3"/>
        <v>-6775</v>
      </c>
      <c r="I15" s="9">
        <f>(COUNTA(B15:B$17)-0.5)/COUNTA(B$10:B$17)</f>
        <v>0.3125</v>
      </c>
      <c r="J15" s="4">
        <f t="shared" si="4"/>
        <v>0.125</v>
      </c>
      <c r="K15" s="4">
        <f t="shared" si="5"/>
        <v>-6775</v>
      </c>
    </row>
    <row r="16" spans="2:11" x14ac:dyDescent="0.25">
      <c r="B16" t="s">
        <v>8</v>
      </c>
      <c r="C16" s="3">
        <v>13000</v>
      </c>
      <c r="D16" s="5"/>
      <c r="E16" s="4">
        <f t="shared" si="0"/>
        <v>0</v>
      </c>
      <c r="F16" s="4">
        <f t="shared" si="1"/>
        <v>-6775</v>
      </c>
      <c r="G16" s="4" t="e">
        <f t="shared" si="2"/>
        <v>#N/A</v>
      </c>
      <c r="H16" s="4">
        <f t="shared" si="3"/>
        <v>6225</v>
      </c>
      <c r="I16" s="9">
        <f>(COUNTA(B16:B$17)-0.5)/COUNTA(B$10:B$17)</f>
        <v>0.1875</v>
      </c>
      <c r="J16" s="4">
        <f t="shared" si="4"/>
        <v>0.125</v>
      </c>
      <c r="K16" s="4">
        <f t="shared" si="5"/>
        <v>6225</v>
      </c>
    </row>
    <row r="17" spans="2:11" x14ac:dyDescent="0.25">
      <c r="B17" t="s">
        <v>9</v>
      </c>
      <c r="C17" s="3">
        <f>SUM(C15:C16)</f>
        <v>6225</v>
      </c>
      <c r="D17" s="4" t="str">
        <f>"y"</f>
        <v>y</v>
      </c>
      <c r="E17" s="4">
        <f t="shared" si="0"/>
        <v>6225</v>
      </c>
      <c r="F17" s="4"/>
      <c r="G17" s="4"/>
      <c r="H17" s="4"/>
      <c r="I17" s="9">
        <f>(COUNTA(B17:B$17)-0.5)/COUNTA(B$10:B$17)</f>
        <v>6.25E-2</v>
      </c>
      <c r="J17" s="4">
        <f t="shared" si="4"/>
        <v>0.125</v>
      </c>
      <c r="K17" s="4"/>
    </row>
    <row r="65" spans="11:13" x14ac:dyDescent="0.25">
      <c r="K65" s="12" t="s">
        <v>23</v>
      </c>
    </row>
    <row r="66" spans="11:13" x14ac:dyDescent="0.25">
      <c r="K66" s="10" t="str">
        <f t="shared" ref="K66:K73" si="6">B10 &amp;" | "&amp;TEXT(L66,"0%")</f>
        <v>Sales | 100%</v>
      </c>
      <c r="L66" s="11">
        <f t="shared" ref="L66:L73" si="7">C10/$C$10</f>
        <v>1</v>
      </c>
      <c r="M66" s="12" t="s">
        <v>13</v>
      </c>
    </row>
    <row r="67" spans="11:13" x14ac:dyDescent="0.25">
      <c r="K67" s="10" t="str">
        <f t="shared" si="6"/>
        <v>COGS | -88%</v>
      </c>
      <c r="L67" s="11">
        <f t="shared" si="7"/>
        <v>-0.87792347587826602</v>
      </c>
      <c r="M67" s="12" t="s">
        <v>14</v>
      </c>
    </row>
    <row r="68" spans="11:13" x14ac:dyDescent="0.25">
      <c r="K68" s="10" t="str">
        <f t="shared" si="6"/>
        <v>SG&amp;A | -40%</v>
      </c>
      <c r="L68" s="11">
        <f t="shared" si="7"/>
        <v>-0.39984342890693808</v>
      </c>
    </row>
    <row r="69" spans="11:13" x14ac:dyDescent="0.25">
      <c r="K69" s="10" t="str">
        <f t="shared" si="6"/>
        <v>D&amp;A | -5%</v>
      </c>
      <c r="L69" s="11">
        <f t="shared" si="7"/>
        <v>-4.6971327918583029E-2</v>
      </c>
    </row>
    <row r="70" spans="11:13" x14ac:dyDescent="0.25">
      <c r="K70" s="10" t="str">
        <f t="shared" si="6"/>
        <v>Other exp. | -1%</v>
      </c>
      <c r="L70" s="11">
        <f t="shared" si="7"/>
        <v>-6.7521283882963105E-3</v>
      </c>
    </row>
    <row r="71" spans="11:13" x14ac:dyDescent="0.25">
      <c r="K71" s="10" t="str">
        <f t="shared" si="6"/>
        <v>Op. result | -33%</v>
      </c>
      <c r="L71" s="11">
        <f t="shared" si="7"/>
        <v>-0.33149036109208335</v>
      </c>
    </row>
    <row r="72" spans="11:13" x14ac:dyDescent="0.25">
      <c r="K72" s="10" t="str">
        <f t="shared" si="6"/>
        <v>Non-op. income | 64%</v>
      </c>
      <c r="L72" s="11">
        <f t="shared" si="7"/>
        <v>0.63607006556414525</v>
      </c>
    </row>
    <row r="73" spans="11:13" x14ac:dyDescent="0.25">
      <c r="K73" s="10" t="str">
        <f t="shared" si="6"/>
        <v>EBIT | 30%</v>
      </c>
      <c r="L73" s="11">
        <f t="shared" si="7"/>
        <v>0.30457970447206184</v>
      </c>
    </row>
    <row r="80" spans="11:13" x14ac:dyDescent="0.25">
      <c r="K80" s="15" t="s">
        <v>22</v>
      </c>
      <c r="L80" s="15"/>
    </row>
    <row r="81" spans="11:12" x14ac:dyDescent="0.25">
      <c r="K81" s="16" t="s">
        <v>21</v>
      </c>
      <c r="L81" s="16"/>
    </row>
    <row r="82" spans="11:12" x14ac:dyDescent="0.25">
      <c r="K82" s="17" t="s">
        <v>24</v>
      </c>
      <c r="L82" s="17"/>
    </row>
  </sheetData>
  <dataValidations disablePrompts="1" count="1">
    <dataValidation type="list" allowBlank="1" showInputMessage="1" showErrorMessage="1" sqref="J10:J17">
      <formula1>"center, above"</formula1>
    </dataValidation>
  </dataValidations>
  <pageMargins left="0.7" right="0.7" top="0.75" bottom="0.75" header="0.3" footer="0.3"/>
  <pageSetup paperSize="9" scale="62" orientation="portrait" horizontalDpi="1200" verticalDpi="1200" r:id="rId1"/>
  <rowBreaks count="1" manualBreakCount="1">
    <brk id="85" max="13" man="1"/>
  </rowBreaks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data_RotatedWaterfall_cross</vt:lpstr>
      <vt:lpstr>chart_RotatedWaterfall_cross</vt:lpstr>
      <vt:lpstr>chart_RotatedWaterfall_cros (2</vt:lpstr>
      <vt:lpstr>'chart_RotatedWaterfall_cros (2'!Print_Area</vt:lpstr>
      <vt:lpstr>chart_RotatedWaterfall_cross!Print_Area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