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440" windowWidth="15330" windowHeight="4500"/>
  </bookViews>
  <sheets>
    <sheet name="Commission Tracker" sheetId="1" r:id="rId1"/>
  </sheets>
  <definedNames>
    <definedName name="BrandNamePrice">'Commission Tracker'!#REF!</definedName>
    <definedName name="CurrentAge">'Commission Tracker'!#REF!</definedName>
    <definedName name="GenericBrandPrice">'Commission Tracker'!#REF!</definedName>
    <definedName name="InvestmentRate">'Commission Tracker'!#REF!</definedName>
    <definedName name="LifeExpectancy">'Commission Tracker'!#REF!</definedName>
    <definedName name="MonthlyRetirementIncome">'Commission Tracker'!#REF!</definedName>
    <definedName name="_xlnm.Print_Area" localSheetId="0">'Commission Tracker'!$A$2:$O$33</definedName>
    <definedName name="PurchasesPerMonth">'Commission Tracker'!#REF!</definedName>
    <definedName name="RetirementAge">'Commission Tracker'!#REF!</definedName>
    <definedName name="SvgsByRetirement">'Commission Tracker'!#REF!</definedName>
    <definedName name="SvgsforLife">'Commission Tracker'!#REF!</definedName>
    <definedName name="SvgsPerDay">'Commission Tracker'!#REF!</definedName>
    <definedName name="SvgsPerMonth">'Commission Tracker'!#REF!</definedName>
    <definedName name="SvgsPerYear">'Commission Tracker'!#REF!</definedName>
    <definedName name="TotalInvestmentValue">'Commission Tracker'!#REF!</definedName>
    <definedName name="ValueAtRetirement">'Commission Tracker'!#REF!</definedName>
  </definedNames>
  <calcPr calcId="145621"/>
</workbook>
</file>

<file path=xl/calcChain.xml><?xml version="1.0" encoding="utf-8"?>
<calcChain xmlns="http://schemas.openxmlformats.org/spreadsheetml/2006/main">
  <c r="C27" i="1" l="1"/>
  <c r="C29" i="1" s="1"/>
  <c r="D27" i="1"/>
  <c r="D29" i="1" s="1"/>
  <c r="E27" i="1"/>
  <c r="E29" i="1" s="1"/>
  <c r="F27" i="1"/>
  <c r="F29" i="1" s="1"/>
  <c r="G27" i="1"/>
  <c r="G29" i="1" s="1"/>
  <c r="H27" i="1"/>
  <c r="H29" i="1" s="1"/>
  <c r="I27" i="1"/>
  <c r="I29" i="1" s="1"/>
  <c r="J27" i="1"/>
  <c r="J29" i="1" s="1"/>
  <c r="K27" i="1"/>
  <c r="K29" i="1" s="1"/>
  <c r="L27" i="1"/>
  <c r="L29" i="1" s="1"/>
  <c r="M27" i="1"/>
  <c r="M29" i="1" s="1"/>
  <c r="N27" i="1"/>
  <c r="N29" i="1" s="1"/>
  <c r="D21" i="1"/>
  <c r="D25" i="1" s="1"/>
  <c r="E21" i="1"/>
  <c r="E25" i="1" s="1"/>
  <c r="F21" i="1"/>
  <c r="F25" i="1" s="1"/>
  <c r="G21" i="1"/>
  <c r="G25" i="1" s="1"/>
  <c r="H21" i="1"/>
  <c r="H25" i="1" s="1"/>
  <c r="I21" i="1"/>
  <c r="I25" i="1" s="1"/>
  <c r="J21" i="1"/>
  <c r="J25" i="1" s="1"/>
  <c r="K21" i="1"/>
  <c r="K25" i="1" s="1"/>
  <c r="L21" i="1"/>
  <c r="L25" i="1" s="1"/>
  <c r="M21" i="1"/>
  <c r="M25" i="1" s="1"/>
  <c r="N21" i="1"/>
  <c r="N25" i="1" s="1"/>
  <c r="C21" i="1"/>
  <c r="C25" i="1" s="1"/>
  <c r="O15" i="1"/>
  <c r="O13" i="1"/>
  <c r="O23" i="1"/>
  <c r="O27" i="1" l="1"/>
  <c r="F32" i="1" s="1"/>
  <c r="O21" i="1"/>
  <c r="O25" i="1"/>
  <c r="O29" i="1"/>
  <c r="F33" i="1" s="1"/>
</calcChain>
</file>

<file path=xl/sharedStrings.xml><?xml version="1.0" encoding="utf-8"?>
<sst xmlns="http://schemas.openxmlformats.org/spreadsheetml/2006/main" count="42" uniqueCount="29">
  <si>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</si>
  <si>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</si>
  <si>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</si>
  <si>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</si>
  <si>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</si>
  <si>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</si>
  <si>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</si>
  <si>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</si>
  <si>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</si>
  <si>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</si>
  <si>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</si>
  <si>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</si>
  <si>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Advances</t>
  </si>
  <si>
    <t>Anticipated commission</t>
  </si>
  <si>
    <t>Commission Tracker</t>
  </si>
  <si>
    <t>Commission earned</t>
  </si>
  <si>
    <t>Commission received</t>
  </si>
  <si>
    <t>Holdbacks</t>
  </si>
  <si>
    <t>[Company name]</t>
  </si>
  <si>
    <t>Annual sales target</t>
  </si>
  <si>
    <t>Commission payout %</t>
  </si>
  <si>
    <t>Expected sales</t>
  </si>
  <si>
    <t>Commission earned YTD</t>
  </si>
  <si>
    <t>Commission received YTD</t>
  </si>
  <si>
    <t>Totals</t>
  </si>
  <si>
    <t>Date:</t>
  </si>
  <si>
    <t>Enter Details :</t>
  </si>
  <si>
    <t>Output</t>
  </si>
  <si>
    <t>Enter Actual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</si>
</sst>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F800]dddd\,\ mmmm\ dd\,\ yyyy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sz val="10"/>
      <color theme="1" tint="0.249977111117893"/>
      <name val="Arial"/>
      <family val="2"/>
      <scheme val="minor"/>
    </font>
    <font>
      <b/>
      <sz val="12"/>
      <color theme="1" tint="0.249977111117893"/>
      <name val="Arial"/>
      <family val="2"/>
      <scheme val="minor"/>
    </font>
    <font>
      <b/>
      <sz val="11"/>
      <color theme="1" tint="0.249977111117893"/>
      <name val="Arial"/>
      <family val="2"/>
      <scheme val="minor"/>
    </font>
    <font>
      <b/>
      <sz val="10"/>
      <color theme="1" tint="0.249977111117893"/>
      <name val="Arial"/>
      <family val="2"/>
      <scheme val="minor"/>
    </font>
    <font>
      <b/>
      <sz val="11"/>
      <color theme="1" tint="0.249977111117893"/>
      <name val="Arial"/>
      <family val="2"/>
      <scheme val="major"/>
    </font>
    <font>
      <b/>
      <sz val="10"/>
      <color theme="0"/>
      <name val="Arial"/>
      <family val="2"/>
      <scheme val="minor"/>
    </font>
    <font>
      <b/>
      <sz val="16"/>
      <color theme="1" tint="0.34998626667073579"/>
      <name val="Arial"/>
      <family val="2"/>
      <scheme val="major"/>
    </font>
    <font>
      <b/>
      <sz val="10"/>
      <color theme="3" tint="-0.249977111117893"/>
      <name val="Arial"/>
      <family val="2"/>
      <scheme val="minor"/>
    </font>
    <font>
      <sz val="10"/>
      <color theme="3" tint="-0.249977111117893"/>
      <name val="Arial"/>
      <family val="2"/>
      <scheme val="minor"/>
    </font>
    <font>
      <b/>
      <sz val="10"/>
      <color theme="0"/>
      <name val="Arial"/>
      <family val="2"/>
      <scheme val="major"/>
    </font>
    <font>
      <sz val="12"/>
      <color theme="1" tint="0.249977111117893"/>
      <name val="Arial"/>
      <family val="2"/>
      <scheme val="minor"/>
    </font>
    <font>
      <b/>
      <sz val="12"/>
      <color theme="1" tint="0.249977111117893"/>
      <name val="Arial"/>
      <family val="2"/>
      <scheme val="major"/>
    </font>
    <font>
      <b/>
      <sz val="12"/>
      <color theme="1"/>
      <name val="Arial"/>
      <family val="2"/>
      <scheme val="minor"/>
    </font>
    <font>
      <b/>
      <sz val="26"/>
      <color theme="1" tint="0.249977111117893"/>
      <name val="Goudy Old Style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0.249977111117893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0" fontId="3" fillId="2" borderId="0" xfId="0" applyFont="1" applyFill="1" applyBorder="1"/>
    <xf numFmtId="0" fontId="4" fillId="2" borderId="0" xfId="0" applyFont="1" applyFill="1" applyBorder="1" applyAlignment="1"/>
    <xf numFmtId="0" fontId="3" fillId="2" borderId="0" xfId="0" applyFont="1" applyFill="1"/>
    <xf numFmtId="0" fontId="3" fillId="0" borderId="0" xfId="0" applyFont="1" applyBorder="1" applyAlignment="1">
      <alignment horizontal="right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44" fontId="3" fillId="2" borderId="0" xfId="1" applyFont="1" applyFill="1" applyBorder="1"/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4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0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/>
    </xf>
    <xf numFmtId="164" fontId="15" fillId="0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2" borderId="0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/>
    </xf>
    <xf numFmtId="0" fontId="13" fillId="0" borderId="0" xfId="0" applyFont="1"/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4" fontId="12" fillId="3" borderId="12" xfId="1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164" fontId="3" fillId="0" borderId="15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5" borderId="16" xfId="1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44" fontId="12" fillId="6" borderId="21" xfId="1" applyNumberFormat="1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4" fontId="10" fillId="4" borderId="1" xfId="1" applyNumberFormat="1" applyFont="1" applyFill="1" applyBorder="1" applyAlignment="1">
      <alignment horizontal="center" vertical="center"/>
    </xf>
    <xf numFmtId="164" fontId="10" fillId="4" borderId="15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164" fontId="10" fillId="4" borderId="19" xfId="1" applyNumberFormat="1" applyFont="1" applyFill="1" applyBorder="1" applyAlignment="1">
      <alignment horizontal="center" vertical="center"/>
    </xf>
    <xf numFmtId="164" fontId="10" fillId="4" borderId="20" xfId="1" applyNumberFormat="1" applyFont="1" applyFill="1" applyBorder="1" applyAlignment="1">
      <alignment horizontal="center" vertical="center"/>
    </xf>
    <xf numFmtId="3" fontId="8" fillId="7" borderId="15" xfId="1" applyNumberFormat="1" applyFont="1" applyFill="1" applyBorder="1" applyAlignment="1">
      <alignment horizontal="center" vertical="center"/>
    </xf>
    <xf numFmtId="3" fontId="8" fillId="7" borderId="1" xfId="1" applyNumberFormat="1" applyFont="1" applyFill="1" applyBorder="1" applyAlignment="1">
      <alignment horizontal="center" vertical="center"/>
    </xf>
    <xf numFmtId="164" fontId="8" fillId="7" borderId="16" xfId="1" applyNumberFormat="1" applyFont="1" applyFill="1" applyBorder="1" applyAlignment="1">
      <alignment horizontal="center" vertical="center"/>
    </xf>
    <xf numFmtId="3" fontId="8" fillId="8" borderId="15" xfId="1" applyNumberFormat="1" applyFont="1" applyFill="1" applyBorder="1" applyAlignment="1">
      <alignment horizontal="center" vertical="center"/>
    </xf>
    <xf numFmtId="3" fontId="8" fillId="8" borderId="1" xfId="1" applyNumberFormat="1" applyFont="1" applyFill="1" applyBorder="1" applyAlignment="1">
      <alignment horizontal="center" vertical="center"/>
    </xf>
    <xf numFmtId="164" fontId="8" fillId="8" borderId="16" xfId="1" applyNumberFormat="1" applyFont="1" applyFill="1" applyBorder="1" applyAlignment="1">
      <alignment horizontal="center" vertical="center"/>
    </xf>
    <xf numFmtId="3" fontId="8" fillId="9" borderId="19" xfId="1" applyNumberFormat="1" applyFont="1" applyFill="1" applyBorder="1" applyAlignment="1">
      <alignment horizontal="center" vertical="center"/>
    </xf>
    <xf numFmtId="3" fontId="8" fillId="9" borderId="20" xfId="1" applyNumberFormat="1" applyFont="1" applyFill="1" applyBorder="1" applyAlignment="1">
      <alignment horizontal="center" vertical="center"/>
    </xf>
    <xf numFmtId="164" fontId="8" fillId="9" borderId="2" xfId="1" applyNumberFormat="1" applyFont="1" applyFill="1" applyBorder="1" applyAlignment="1">
      <alignment horizontal="center" vertical="center"/>
    </xf>
    <xf numFmtId="164" fontId="10" fillId="10" borderId="16" xfId="1" applyNumberFormat="1" applyFont="1" applyFill="1" applyBorder="1" applyAlignment="1">
      <alignment horizontal="center" vertical="center"/>
    </xf>
    <xf numFmtId="164" fontId="8" fillId="10" borderId="16" xfId="1" applyNumberFormat="1" applyFont="1" applyFill="1" applyBorder="1" applyAlignment="1">
      <alignment horizontal="center" vertical="center"/>
    </xf>
    <xf numFmtId="164" fontId="8" fillId="10" borderId="2" xfId="1" applyNumberFormat="1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indent="1"/>
    </xf>
    <xf numFmtId="0" fontId="6" fillId="4" borderId="15" xfId="0" applyFont="1" applyFill="1" applyBorder="1" applyAlignment="1">
      <alignment horizontal="left" vertical="center" indent="1"/>
    </xf>
    <xf numFmtId="164" fontId="8" fillId="11" borderId="15" xfId="0" applyNumberFormat="1" applyFont="1" applyFill="1" applyBorder="1" applyAlignment="1">
      <alignment horizontal="center" vertical="center"/>
    </xf>
    <xf numFmtId="164" fontId="8" fillId="11" borderId="1" xfId="0" applyNumberFormat="1" applyFont="1" applyFill="1" applyBorder="1" applyAlignment="1">
      <alignment horizontal="center" vertical="center"/>
    </xf>
    <xf numFmtId="164" fontId="8" fillId="11" borderId="16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/>
    <xf numFmtId="0" fontId="14" fillId="2" borderId="10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9" fontId="4" fillId="2" borderId="23" xfId="0" applyNumberFormat="1" applyFont="1" applyFill="1" applyBorder="1" applyAlignment="1">
      <alignment horizontal="center" vertical="center"/>
    </xf>
    <xf numFmtId="9" fontId="4" fillId="2" borderId="2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165" fontId="5" fillId="2" borderId="3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top"/>
    </xf>
    <xf numFmtId="6" fontId="4" fillId="2" borderId="23" xfId="1" applyNumberFormat="1" applyFont="1" applyFill="1" applyBorder="1" applyAlignment="1">
      <alignment horizontal="center" vertical="center"/>
    </xf>
    <xf numFmtId="6" fontId="4" fillId="2" borderId="24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'Commission Tracker'!$C$32:$C$33</c:f>
              <c:strCache>
                <c:ptCount val="2"/>
                <c:pt idx="0">
                  <c:v>Commission earned YTD</c:v>
                </c:pt>
                <c:pt idx="1">
                  <c:v>Commission received YTD</c:v>
                </c:pt>
              </c:strCache>
            </c:strRef>
          </c:cat>
          <c:val>
            <c:numRef>
              <c:f>'Commission Tracker'!$D$32:$D$33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invertIfNegative val="0"/>
          <c:cat>
            <c:strRef>
              <c:f>'Commission Tracker'!$C$32:$C$33</c:f>
              <c:strCache>
                <c:ptCount val="2"/>
                <c:pt idx="0">
                  <c:v>Commission earned YTD</c:v>
                </c:pt>
                <c:pt idx="1">
                  <c:v>Commission received YTD</c:v>
                </c:pt>
              </c:strCache>
            </c:strRef>
          </c:cat>
          <c:val>
            <c:numRef>
              <c:f>'Commission Tracker'!$E$32:$E$33</c:f>
              <c:numCache>
                <c:formatCode>General</c:formatCode>
                <c:ptCount val="2"/>
              </c:numCache>
            </c:numRef>
          </c:val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Lbls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Tracker'!$C$32:$C$33</c:f>
              <c:strCache>
                <c:ptCount val="2"/>
                <c:pt idx="0">
                  <c:v>Commission earned YTD</c:v>
                </c:pt>
                <c:pt idx="1">
                  <c:v>Commission received YTD</c:v>
                </c:pt>
              </c:strCache>
            </c:strRef>
          </c:cat>
          <c:val>
            <c:numRef>
              <c:f>'Commission Tracker'!$F$32:$F$33</c:f>
              <c:numCache>
                <c:formatCode>"$"#,##0</c:formatCode>
                <c:ptCount val="2"/>
                <c:pt idx="0">
                  <c:v>1214019</c:v>
                </c:pt>
                <c:pt idx="1">
                  <c:v>1195269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957760"/>
        <c:axId val="58073088"/>
        <c:axId val="0"/>
      </c:bar3DChart>
      <c:catAx>
        <c:axId val="559577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58073088"/>
        <c:crosses val="autoZero"/>
        <c:auto val="1"/>
        <c:lblAlgn val="ctr"/>
        <c:lblOffset val="100"/>
        <c:noMultiLvlLbl val="0"/>
      </c:catAx>
      <c:valAx>
        <c:axId val="580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55957760"/>
        <c:crosses val="autoZero"/>
        <c:crossBetween val="between"/>
      </c:valAx>
      <c:spPr>
        <a:ln w="38100"/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1</xdr:row>
      <xdr:rowOff>533399</xdr:rowOff>
    </xdr:from>
    <xdr:to>
      <xdr:col>15</xdr:col>
      <xdr:colOff>619125</xdr:colOff>
      <xdr:row>8</xdr:row>
      <xdr:rowOff>123824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57"/>
  </sheetPr>
  <dimension ref="A1:AF37"/>
  <sheetViews>
    <sheetView showGridLines="0" tabSelected="1" zoomScale="40" zoomScaleNormal="40" workbookViewId="0">
      <selection activeCell="T47" sqref="T47"/>
    </sheetView>
  </sheetViews>
  <sheetFormatPr defaultRowHeight="13.5" customHeight="1" x14ac:dyDescent="0.2"/>
  <cols>
    <col min="1" max="2" width="1.7109375" style="3" customWidth="1"/>
    <col min="3" max="3" width="13.140625" style="3" customWidth="1"/>
    <col min="4" max="4" width="12.7109375" style="3" customWidth="1"/>
    <col min="5" max="5" width="12.7109375" style="19" customWidth="1"/>
    <col min="6" max="6" width="16.85546875" style="3" customWidth="1"/>
    <col min="7" max="14" width="12.7109375" style="3" customWidth="1"/>
    <col min="15" max="15" width="14.5703125" style="3" customWidth="1"/>
    <col min="16" max="16" width="11.140625" style="3" customWidth="1"/>
    <col min="17" max="16384" width="9.140625" style="3"/>
  </cols>
  <sheetData>
    <row r="1" spans="1:32" ht="18.75" customHeight="1" x14ac:dyDescent="0.2"/>
    <row r="2" spans="1:32" ht="45.75" customHeight="1" x14ac:dyDescent="0.2">
      <c r="A2" s="1"/>
      <c r="B2" s="1"/>
      <c r="C2" s="86" t="s">
        <v>14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32" s="6" customFormat="1" ht="23.25" customHeight="1" x14ac:dyDescent="0.25">
      <c r="A3" s="4"/>
      <c r="B3" s="4"/>
      <c r="C3" s="84" t="s">
        <v>18</v>
      </c>
      <c r="D3" s="84"/>
      <c r="E3" s="84"/>
      <c r="F3" s="84"/>
      <c r="G3" s="5"/>
      <c r="H3" s="5"/>
      <c r="I3" s="5"/>
      <c r="J3" s="5"/>
      <c r="K3" s="5"/>
      <c r="P3"/>
      <c r="Q3"/>
      <c r="R3"/>
      <c r="S3"/>
      <c r="T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6" customFormat="1" ht="21" customHeight="1" x14ac:dyDescent="0.25">
      <c r="A4" s="7"/>
      <c r="B4" s="7"/>
      <c r="C4" s="74" t="s">
        <v>25</v>
      </c>
      <c r="D4" s="85"/>
      <c r="E4" s="85"/>
      <c r="F4" s="8"/>
      <c r="G4" s="8"/>
      <c r="H4" s="8"/>
      <c r="I4" s="8"/>
      <c r="J4" s="8"/>
      <c r="K4" s="8"/>
      <c r="P4"/>
      <c r="Q4"/>
      <c r="R4"/>
      <c r="S4"/>
      <c r="T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s="6" customFormat="1" ht="13.5" customHeight="1" x14ac:dyDescent="0.2">
      <c r="A5" s="10"/>
      <c r="B5" s="10"/>
      <c r="G5" s="11"/>
      <c r="H5" s="11"/>
      <c r="I5" s="9"/>
      <c r="J5" s="4"/>
      <c r="K5" s="4"/>
      <c r="L5" s="4"/>
      <c r="M5" s="4"/>
      <c r="N5" s="4"/>
      <c r="O5" s="4"/>
      <c r="P5"/>
      <c r="Q5"/>
      <c r="R5"/>
      <c r="S5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6" customFormat="1" ht="22.5" customHeight="1" x14ac:dyDescent="0.2">
      <c r="A6" s="10"/>
      <c r="B6" s="10"/>
      <c r="C6" s="89" t="s">
        <v>19</v>
      </c>
      <c r="D6" s="89"/>
      <c r="E6" s="87">
        <v>5000000</v>
      </c>
      <c r="F6" s="88"/>
      <c r="G6" s="11"/>
      <c r="H6" s="11"/>
      <c r="I6" s="9"/>
      <c r="J6" s="4"/>
      <c r="K6" s="4"/>
      <c r="L6" s="4"/>
      <c r="M6" s="4"/>
      <c r="N6" s="4"/>
      <c r="O6" s="4"/>
      <c r="P6"/>
      <c r="Q6"/>
      <c r="R6"/>
      <c r="S6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2.5" customHeight="1" x14ac:dyDescent="0.2">
      <c r="A7" s="12"/>
      <c r="B7" s="12"/>
      <c r="C7" s="89" t="s">
        <v>20</v>
      </c>
      <c r="D7" s="89"/>
      <c r="E7" s="82">
        <v>0.3</v>
      </c>
      <c r="F7" s="83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customHeight="1" x14ac:dyDescent="0.2">
      <c r="A8" s="12"/>
      <c r="B8" s="12"/>
      <c r="C8" s="4"/>
      <c r="D8" s="4"/>
      <c r="E8" s="13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 customHeight="1" thickBot="1" x14ac:dyDescent="0.25">
      <c r="A9" s="12"/>
      <c r="B9" s="12"/>
      <c r="C9" s="4"/>
      <c r="D9" s="4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21" customHeight="1" thickBot="1" x14ac:dyDescent="0.25">
      <c r="A10" s="12"/>
      <c r="B10" s="12"/>
      <c r="C10" s="79" t="s">
        <v>26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6" customFormat="1" ht="15.75" customHeight="1" x14ac:dyDescent="0.2">
      <c r="A11" s="14"/>
      <c r="B11" s="14"/>
      <c r="C11" s="45" t="s">
        <v>0</v>
      </c>
      <c r="D11" s="46" t="s">
        <v>1</v>
      </c>
      <c r="E11" s="47" t="s">
        <v>2</v>
      </c>
      <c r="F11" s="46" t="s">
        <v>3</v>
      </c>
      <c r="G11" s="46" t="s">
        <v>4</v>
      </c>
      <c r="H11" s="46" t="s">
        <v>5</v>
      </c>
      <c r="I11" s="46" t="s">
        <v>6</v>
      </c>
      <c r="J11" s="46" t="s">
        <v>7</v>
      </c>
      <c r="K11" s="46" t="s">
        <v>8</v>
      </c>
      <c r="L11" s="46" t="s">
        <v>9</v>
      </c>
      <c r="M11" s="46" t="s">
        <v>10</v>
      </c>
      <c r="N11" s="46" t="s">
        <v>11</v>
      </c>
      <c r="O11" s="48" t="s">
        <v>24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s="20" customFormat="1" ht="17.25" customHeight="1" x14ac:dyDescent="0.2">
      <c r="A12" s="22"/>
      <c r="B12" s="22"/>
      <c r="C12" s="49" t="s">
        <v>17</v>
      </c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0"/>
      <c r="O12" s="68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s="20" customFormat="1" ht="17.25" customHeight="1" x14ac:dyDescent="0.2">
      <c r="C13" s="52">
        <v>3000</v>
      </c>
      <c r="D13" s="53"/>
      <c r="E13" s="53">
        <v>4000</v>
      </c>
      <c r="F13" s="53">
        <v>6500</v>
      </c>
      <c r="G13" s="53"/>
      <c r="H13" s="53">
        <v>8000</v>
      </c>
      <c r="I13" s="53"/>
      <c r="J13" s="53"/>
      <c r="K13" s="53"/>
      <c r="L13" s="53"/>
      <c r="M13" s="53"/>
      <c r="N13" s="53"/>
      <c r="O13" s="66">
        <f>SUM(C13:N13)</f>
        <v>21500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spans="1:32" s="20" customFormat="1" ht="17.25" customHeight="1" x14ac:dyDescent="0.2">
      <c r="C14" s="49" t="s">
        <v>12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65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2" s="20" customFormat="1" ht="17.25" customHeight="1" thickBot="1" x14ac:dyDescent="0.25">
      <c r="C15" s="54">
        <v>1000</v>
      </c>
      <c r="D15" s="55"/>
      <c r="E15" s="55">
        <v>750</v>
      </c>
      <c r="F15" s="55">
        <v>1000</v>
      </c>
      <c r="G15" s="55"/>
      <c r="H15" s="55"/>
      <c r="I15" s="55"/>
      <c r="J15" s="55"/>
      <c r="K15" s="55"/>
      <c r="L15" s="55"/>
      <c r="M15" s="55"/>
      <c r="N15" s="55"/>
      <c r="O15" s="67">
        <f>SUM(C15:N15)</f>
        <v>2750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spans="1:32" s="6" customFormat="1" ht="15" customHeight="1" x14ac:dyDescent="0.2">
      <c r="A16" s="12"/>
      <c r="B16" s="12"/>
      <c r="C16" s="4"/>
      <c r="D16" s="4"/>
      <c r="E16" s="1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6" customFormat="1" ht="15" customHeight="1" thickBot="1" x14ac:dyDescent="0.25">
      <c r="A17" s="12"/>
      <c r="B17" s="12"/>
      <c r="C17" s="4"/>
      <c r="D17" s="4"/>
      <c r="E17" s="1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6" customFormat="1" ht="23.25" customHeight="1" x14ac:dyDescent="0.2">
      <c r="A18" s="12"/>
      <c r="B18" s="12"/>
      <c r="C18" s="76" t="s">
        <v>27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16" customFormat="1" ht="28.5" customHeight="1" x14ac:dyDescent="0.2">
      <c r="A19" s="14"/>
      <c r="B19" s="14"/>
      <c r="C19" s="32" t="s">
        <v>0</v>
      </c>
      <c r="D19" s="33" t="s">
        <v>1</v>
      </c>
      <c r="E19" s="34" t="s">
        <v>2</v>
      </c>
      <c r="F19" s="33" t="s">
        <v>3</v>
      </c>
      <c r="G19" s="33" t="s">
        <v>4</v>
      </c>
      <c r="H19" s="33" t="s">
        <v>5</v>
      </c>
      <c r="I19" s="33" t="s">
        <v>6</v>
      </c>
      <c r="J19" s="33" t="s">
        <v>7</v>
      </c>
      <c r="K19" s="33" t="s">
        <v>8</v>
      </c>
      <c r="L19" s="33" t="s">
        <v>9</v>
      </c>
      <c r="M19" s="33" t="s">
        <v>10</v>
      </c>
      <c r="N19" s="33" t="s">
        <v>11</v>
      </c>
      <c r="O19" s="35" t="s">
        <v>24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s="16" customFormat="1" ht="24" customHeight="1" x14ac:dyDescent="0.2">
      <c r="A20" s="14"/>
      <c r="B20" s="14"/>
      <c r="C20" s="69" t="s">
        <v>21</v>
      </c>
      <c r="D20" s="36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ht="24" customHeight="1" x14ac:dyDescent="0.2">
      <c r="C21" s="71">
        <f t="shared" ref="C21:N21" si="0">$E$6/12</f>
        <v>416666.66666666669</v>
      </c>
      <c r="D21" s="72">
        <f t="shared" si="0"/>
        <v>416666.66666666669</v>
      </c>
      <c r="E21" s="72">
        <f t="shared" si="0"/>
        <v>416666.66666666669</v>
      </c>
      <c r="F21" s="72">
        <f t="shared" si="0"/>
        <v>416666.66666666669</v>
      </c>
      <c r="G21" s="72">
        <f t="shared" si="0"/>
        <v>416666.66666666669</v>
      </c>
      <c r="H21" s="72">
        <f t="shared" si="0"/>
        <v>416666.66666666669</v>
      </c>
      <c r="I21" s="72">
        <f t="shared" si="0"/>
        <v>416666.66666666669</v>
      </c>
      <c r="J21" s="72">
        <f t="shared" si="0"/>
        <v>416666.66666666669</v>
      </c>
      <c r="K21" s="72">
        <f t="shared" si="0"/>
        <v>416666.66666666669</v>
      </c>
      <c r="L21" s="72">
        <f t="shared" si="0"/>
        <v>416666.66666666669</v>
      </c>
      <c r="M21" s="72">
        <f t="shared" si="0"/>
        <v>416666.66666666669</v>
      </c>
      <c r="N21" s="72">
        <f t="shared" si="0"/>
        <v>416666.66666666669</v>
      </c>
      <c r="O21" s="73">
        <f>SUM(C21:N21)</f>
        <v>5000000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16" customFormat="1" ht="24" customHeight="1" x14ac:dyDescent="0.2">
      <c r="A22" s="17"/>
      <c r="B22" s="17"/>
      <c r="C22" s="70" t="s">
        <v>28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ht="24" customHeight="1" x14ac:dyDescent="0.2">
      <c r="C23" s="42">
        <v>65000</v>
      </c>
      <c r="D23" s="43">
        <v>32000</v>
      </c>
      <c r="E23" s="43">
        <v>78000</v>
      </c>
      <c r="F23" s="43">
        <v>116000</v>
      </c>
      <c r="G23" s="43">
        <v>250000</v>
      </c>
      <c r="H23" s="43">
        <v>130000</v>
      </c>
      <c r="I23" s="43">
        <v>600000</v>
      </c>
      <c r="J23" s="43">
        <v>1000000</v>
      </c>
      <c r="K23" s="43">
        <v>505000</v>
      </c>
      <c r="L23" s="43">
        <v>20500</v>
      </c>
      <c r="M23" s="43">
        <v>1100230</v>
      </c>
      <c r="N23" s="43">
        <v>150000</v>
      </c>
      <c r="O23" s="44">
        <f>SUM(C23:N23)</f>
        <v>4046730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s="16" customFormat="1" ht="24" customHeight="1" x14ac:dyDescent="0.2">
      <c r="A24" s="17"/>
      <c r="B24" s="17"/>
      <c r="C24" s="70" t="s">
        <v>13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1"/>
    </row>
    <row r="25" spans="1:32" ht="24" customHeight="1" x14ac:dyDescent="0.2">
      <c r="C25" s="56">
        <f t="shared" ref="C25:N25" si="1">C21*$E$7</f>
        <v>125000</v>
      </c>
      <c r="D25" s="57">
        <f t="shared" si="1"/>
        <v>125000</v>
      </c>
      <c r="E25" s="57">
        <f t="shared" si="1"/>
        <v>125000</v>
      </c>
      <c r="F25" s="57">
        <f t="shared" si="1"/>
        <v>125000</v>
      </c>
      <c r="G25" s="57">
        <f t="shared" si="1"/>
        <v>125000</v>
      </c>
      <c r="H25" s="57">
        <f t="shared" si="1"/>
        <v>125000</v>
      </c>
      <c r="I25" s="57">
        <f t="shared" si="1"/>
        <v>125000</v>
      </c>
      <c r="J25" s="57">
        <f t="shared" si="1"/>
        <v>125000</v>
      </c>
      <c r="K25" s="57">
        <f t="shared" si="1"/>
        <v>125000</v>
      </c>
      <c r="L25" s="57">
        <f t="shared" si="1"/>
        <v>125000</v>
      </c>
      <c r="M25" s="57">
        <f t="shared" si="1"/>
        <v>125000</v>
      </c>
      <c r="N25" s="57">
        <f t="shared" si="1"/>
        <v>125000</v>
      </c>
      <c r="O25" s="58">
        <f>SUM(C25:N25)</f>
        <v>1500000</v>
      </c>
    </row>
    <row r="26" spans="1:32" s="16" customFormat="1" ht="24" customHeight="1" x14ac:dyDescent="0.2">
      <c r="A26" s="17"/>
      <c r="B26" s="17"/>
      <c r="C26" s="70" t="s">
        <v>15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1"/>
    </row>
    <row r="27" spans="1:32" ht="24" customHeight="1" x14ac:dyDescent="0.2">
      <c r="C27" s="59">
        <f t="shared" ref="C27:N27" si="2">C23*$E$7</f>
        <v>19500</v>
      </c>
      <c r="D27" s="60">
        <f t="shared" si="2"/>
        <v>9600</v>
      </c>
      <c r="E27" s="60">
        <f t="shared" si="2"/>
        <v>23400</v>
      </c>
      <c r="F27" s="60">
        <f t="shared" si="2"/>
        <v>34800</v>
      </c>
      <c r="G27" s="60">
        <f t="shared" si="2"/>
        <v>75000</v>
      </c>
      <c r="H27" s="60">
        <f t="shared" si="2"/>
        <v>39000</v>
      </c>
      <c r="I27" s="60">
        <f t="shared" si="2"/>
        <v>180000</v>
      </c>
      <c r="J27" s="60">
        <f t="shared" si="2"/>
        <v>300000</v>
      </c>
      <c r="K27" s="60">
        <f t="shared" si="2"/>
        <v>151500</v>
      </c>
      <c r="L27" s="60">
        <f t="shared" si="2"/>
        <v>6150</v>
      </c>
      <c r="M27" s="60">
        <f t="shared" si="2"/>
        <v>330069</v>
      </c>
      <c r="N27" s="60">
        <f t="shared" si="2"/>
        <v>45000</v>
      </c>
      <c r="O27" s="61">
        <f>SUM(C27:N27)</f>
        <v>1214019</v>
      </c>
    </row>
    <row r="28" spans="1:32" s="16" customFormat="1" ht="24" customHeight="1" x14ac:dyDescent="0.2">
      <c r="A28" s="17"/>
      <c r="B28" s="17"/>
      <c r="C28" s="70" t="s">
        <v>16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</row>
    <row r="29" spans="1:32" ht="24" customHeight="1" thickBot="1" x14ac:dyDescent="0.25">
      <c r="C29" s="62">
        <f t="shared" ref="C29:N29" si="3">C27-C13+C15</f>
        <v>17500</v>
      </c>
      <c r="D29" s="63">
        <f t="shared" si="3"/>
        <v>9600</v>
      </c>
      <c r="E29" s="63">
        <f t="shared" si="3"/>
        <v>20150</v>
      </c>
      <c r="F29" s="63">
        <f t="shared" si="3"/>
        <v>29300</v>
      </c>
      <c r="G29" s="63">
        <f t="shared" si="3"/>
        <v>75000</v>
      </c>
      <c r="H29" s="63">
        <f t="shared" si="3"/>
        <v>31000</v>
      </c>
      <c r="I29" s="63">
        <f t="shared" si="3"/>
        <v>180000</v>
      </c>
      <c r="J29" s="63">
        <f t="shared" si="3"/>
        <v>300000</v>
      </c>
      <c r="K29" s="63">
        <f t="shared" si="3"/>
        <v>151500</v>
      </c>
      <c r="L29" s="63">
        <f t="shared" si="3"/>
        <v>6150</v>
      </c>
      <c r="M29" s="63">
        <f t="shared" si="3"/>
        <v>330069</v>
      </c>
      <c r="N29" s="63">
        <f t="shared" si="3"/>
        <v>45000</v>
      </c>
      <c r="O29" s="64">
        <f>SUM(C29:N29)</f>
        <v>1195269</v>
      </c>
    </row>
    <row r="30" spans="1:32" ht="13.5" customHeight="1" x14ac:dyDescent="0.2">
      <c r="A30" s="12"/>
      <c r="B30" s="12"/>
      <c r="C30" s="18"/>
      <c r="D30" s="18"/>
      <c r="E30" s="13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32" s="16" customFormat="1" ht="13.5" customHeight="1" x14ac:dyDescent="0.2">
      <c r="A31" s="7"/>
      <c r="B31" s="7"/>
      <c r="C31" s="15"/>
      <c r="D31" s="15"/>
      <c r="E31" s="15"/>
      <c r="F31" s="9"/>
      <c r="G31" s="9"/>
      <c r="H31" s="9"/>
      <c r="I31" s="9"/>
      <c r="K31" s="24"/>
    </row>
    <row r="32" spans="1:32" s="28" customFormat="1" ht="27" customHeight="1" x14ac:dyDescent="0.2">
      <c r="A32" s="25"/>
      <c r="B32" s="25"/>
      <c r="C32" s="75" t="s">
        <v>22</v>
      </c>
      <c r="D32" s="75"/>
      <c r="E32" s="75"/>
      <c r="F32" s="26">
        <f>O27</f>
        <v>1214019</v>
      </c>
      <c r="G32" s="27"/>
      <c r="H32" s="27"/>
      <c r="I32" s="27"/>
      <c r="K32" s="29"/>
    </row>
    <row r="33" spans="1:15" s="31" customFormat="1" ht="27" customHeight="1" x14ac:dyDescent="0.2">
      <c r="A33" s="30"/>
      <c r="B33" s="30"/>
      <c r="C33" s="75" t="s">
        <v>23</v>
      </c>
      <c r="D33" s="75"/>
      <c r="E33" s="75"/>
      <c r="F33" s="26">
        <f>O29</f>
        <v>1195269</v>
      </c>
      <c r="G33" s="23"/>
      <c r="H33" s="23"/>
      <c r="I33" s="23"/>
      <c r="J33" s="23"/>
      <c r="K33" s="23"/>
      <c r="L33" s="23"/>
      <c r="M33" s="23"/>
      <c r="N33" s="23"/>
      <c r="O33" s="23"/>
    </row>
    <row r="35" spans="1:15" ht="13.5" customHeight="1" x14ac:dyDescent="0.2">
      <c r="E35" s="3"/>
    </row>
    <row r="36" spans="1:15" ht="13.5" customHeight="1" x14ac:dyDescent="0.2">
      <c r="E36" s="3"/>
    </row>
    <row r="37" spans="1:15" ht="13.5" customHeight="1" x14ac:dyDescent="0.2">
      <c r="E37" s="3"/>
    </row>
  </sheetData>
  <mergeCells count="11">
    <mergeCell ref="C3:F3"/>
    <mergeCell ref="D4:E4"/>
    <mergeCell ref="C2:O2"/>
    <mergeCell ref="E6:F6"/>
    <mergeCell ref="C6:D6"/>
    <mergeCell ref="C33:E33"/>
    <mergeCell ref="C32:E32"/>
    <mergeCell ref="C18:O18"/>
    <mergeCell ref="C10:O10"/>
    <mergeCell ref="E7:F7"/>
    <mergeCell ref="C7:D7"/>
  </mergeCells>
  <phoneticPr fontId="2" type="noConversion"/>
  <printOptions horizontalCentered="1"/>
  <pageMargins left="0.28000000000000003" right="0.2" top="0.38" bottom="0.17" header="0.17" footer="0.17"/>
  <pageSetup paperSize="5" orientation="landscape" r:id="rId1"/>
  <headerFooter alignWithMargins="0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1A0E480-13E3-4894-844D-8246607D7F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Commission Tracker</vt:lpstr>
      <vt:lpstr>'Commission Tracker'!Print_Area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