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/>
  </bookViews>
  <sheets>
    <sheet name="Account Ledgers" sheetId="5" r:id="rId1"/>
  </sheets>
  <calcPr calcId="152511"/>
</workbook>
</file>

<file path=xl/calcChain.xml><?xml version="1.0" encoding="utf-8"?>
<calcChain xmlns="http://schemas.openxmlformats.org/spreadsheetml/2006/main">
  <c r="I37" i="5" l="1"/>
  <c r="I38" i="5"/>
  <c r="I39" i="5"/>
  <c r="I40" i="5"/>
  <c r="I41" i="5"/>
  <c r="I42" i="5"/>
  <c r="I28" i="5"/>
  <c r="I29" i="5"/>
  <c r="I30" i="5"/>
  <c r="I31" i="5"/>
  <c r="I32" i="5"/>
  <c r="I17" i="5"/>
  <c r="I18" i="5"/>
  <c r="I19" i="5"/>
  <c r="I20" i="5"/>
  <c r="I21" i="5"/>
  <c r="I22" i="5"/>
  <c r="I23" i="5"/>
  <c r="I5" i="5"/>
  <c r="I6" i="5"/>
  <c r="I7" i="5"/>
  <c r="I8" i="5"/>
  <c r="I9" i="5"/>
  <c r="I10" i="5"/>
  <c r="I11" i="5"/>
  <c r="I12" i="5"/>
  <c r="H42" i="5"/>
  <c r="H43" i="5" s="1"/>
  <c r="H38" i="5"/>
  <c r="H39" i="5" s="1"/>
  <c r="H40" i="5" s="1"/>
  <c r="H41" i="5" s="1"/>
  <c r="H29" i="5"/>
  <c r="H30" i="5" s="1"/>
  <c r="H31" i="5" s="1"/>
  <c r="H32" i="5" s="1"/>
  <c r="H33" i="5" s="1"/>
  <c r="H18" i="5"/>
  <c r="H19" i="5" s="1"/>
  <c r="H20" i="5" s="1"/>
  <c r="H21" i="5" s="1"/>
  <c r="H22" i="5" s="1"/>
  <c r="H23" i="5" s="1"/>
  <c r="H24" i="5" s="1"/>
  <c r="H6" i="5"/>
  <c r="H7" i="5" s="1"/>
  <c r="H8" i="5" s="1"/>
  <c r="H9" i="5" s="1"/>
  <c r="H10" i="5" s="1"/>
  <c r="H11" i="5" s="1"/>
  <c r="H12" i="5" s="1"/>
  <c r="H13" i="5" s="1"/>
  <c r="I3" i="5" l="1"/>
  <c r="F13" i="5" l="1"/>
  <c r="G13" i="5"/>
  <c r="I35" i="5" l="1"/>
  <c r="I26" i="5"/>
  <c r="I15" i="5"/>
  <c r="G24" i="5"/>
  <c r="F24" i="5"/>
  <c r="G43" i="5"/>
  <c r="F43" i="5"/>
  <c r="G33" i="5"/>
  <c r="F33" i="5"/>
</calcChain>
</file>

<file path=xl/sharedStrings.xml><?xml version="1.0" encoding="utf-8"?>
<sst xmlns="http://schemas.openxmlformats.org/spreadsheetml/2006/main" count="131" uniqueCount="40">
  <si>
    <t>Payment</t>
  </si>
  <si>
    <t>Ending balance</t>
  </si>
  <si>
    <t>500 Cash in bank</t>
  </si>
  <si>
    <t>550 Accounts payable</t>
  </si>
  <si>
    <t>120 Uniforms</t>
  </si>
  <si>
    <t>Accounts Payable Ledger</t>
  </si>
  <si>
    <t>1006</t>
  </si>
  <si>
    <t>1012</t>
  </si>
  <si>
    <t>Ending Balance</t>
  </si>
  <si>
    <t>Beginning Balance</t>
  </si>
  <si>
    <t>Invoice 6</t>
  </si>
  <si>
    <t>Invoice 12</t>
  </si>
  <si>
    <t>140 Office furniture</t>
  </si>
  <si>
    <t>112</t>
  </si>
  <si>
    <t>Invoice 112</t>
  </si>
  <si>
    <t>115</t>
  </si>
  <si>
    <t>Invoice 115</t>
  </si>
  <si>
    <t>111</t>
  </si>
  <si>
    <t>Invoice 111</t>
  </si>
  <si>
    <t>Invoice 9</t>
  </si>
  <si>
    <t>Invoice 3</t>
  </si>
  <si>
    <t>110 Office supplies</t>
  </si>
  <si>
    <t>Purchase</t>
  </si>
  <si>
    <t>1005</t>
  </si>
  <si>
    <t>Invoice 99</t>
  </si>
  <si>
    <t>ACCOUNT 1</t>
  </si>
  <si>
    <t>ACCOUNT 2</t>
  </si>
  <si>
    <t>ACCOUNT 3</t>
  </si>
  <si>
    <t>ACCOUNT 4</t>
  </si>
  <si>
    <t>DATE</t>
  </si>
  <si>
    <t>REFERENCE</t>
  </si>
  <si>
    <t>TYPE</t>
  </si>
  <si>
    <t>MEMO</t>
  </si>
  <si>
    <t>ACCOUNT</t>
  </si>
  <si>
    <t>DEBIT</t>
  </si>
  <si>
    <t>CREDIT</t>
  </si>
  <si>
    <t>BALANCE</t>
  </si>
  <si>
    <t>Invoice #3 final</t>
  </si>
  <si>
    <t xml:space="preserve"> </t>
  </si>
  <si>
    <t>Invoice #115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</si>
</sst>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color theme="1" tint="0.24994659260841701"/>
      <name val="Arial"/>
      <family val="2"/>
      <scheme val="minor"/>
    </font>
    <font>
      <sz val="18"/>
      <color theme="1"/>
      <name val="Calibri"/>
      <family val="1"/>
      <scheme val="major"/>
    </font>
    <font>
      <b/>
      <sz val="11"/>
      <color theme="1" tint="0.14993743705557422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 tint="0.24994659260841701"/>
      <name val="Arial"/>
      <family val="2"/>
      <scheme val="minor"/>
    </font>
    <font>
      <b/>
      <sz val="18"/>
      <color theme="1" tint="4.9989318521683403E-2"/>
      <name val="Calibri"/>
      <family val="2"/>
      <scheme val="major"/>
    </font>
    <font>
      <b/>
      <sz val="32"/>
      <color theme="4"/>
      <name val="Calibri"/>
      <family val="2"/>
      <scheme val="major"/>
    </font>
    <font>
      <b/>
      <sz val="11"/>
      <color theme="1" tint="0.24994659260841701"/>
      <name val="Arial"/>
      <family val="2"/>
      <scheme val="minor"/>
    </font>
    <font>
      <b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theme="5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Protection="0">
      <alignment vertical="center"/>
    </xf>
    <xf numFmtId="0" fontId="5" fillId="0" borderId="2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2" borderId="0" applyNumberFormat="0" applyProtection="0">
      <alignment vertical="center"/>
    </xf>
  </cellStyleXfs>
  <cellXfs count="37">
    <xf numFmtId="0" fontId="0" fillId="0" borderId="0" xfId="0">
      <alignment vertical="center"/>
    </xf>
    <xf numFmtId="49" fontId="1" fillId="0" borderId="0" xfId="0" applyNumberFormat="1" applyFont="1" applyAlignment="1">
      <alignment vertical="center"/>
    </xf>
    <xf numFmtId="14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>
      <alignment wrapText="1"/>
    </xf>
    <xf numFmtId="1" fontId="3" fillId="0" borderId="0" xfId="0" applyNumberFormat="1" applyFont="1" applyAlignment="1">
      <alignment vertical="center"/>
    </xf>
    <xf numFmtId="0" fontId="5" fillId="0" borderId="2" xfId="2" applyAlignment="1">
      <alignment horizontal="center"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5" fillId="0" borderId="2" xfId="2" applyNumberFormat="1" applyAlignment="1">
      <alignment vertical="center"/>
    </xf>
    <xf numFmtId="14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 vertical="center" indent="1"/>
    </xf>
    <xf numFmtId="0" fontId="4" fillId="0" borderId="0" xfId="0" applyFont="1">
      <alignment vertical="center"/>
    </xf>
    <xf numFmtId="0" fontId="5" fillId="0" borderId="1" xfId="2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horizontal="right" vertical="center" indent="1"/>
    </xf>
    <xf numFmtId="164" fontId="4" fillId="3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64" fontId="8" fillId="3" borderId="0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right" vertical="center" indent="1"/>
    </xf>
    <xf numFmtId="0" fontId="7" fillId="0" borderId="0" xfId="0" applyFont="1">
      <alignment vertical="center"/>
    </xf>
    <xf numFmtId="164" fontId="7" fillId="3" borderId="0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right" vertical="center"/>
    </xf>
    <xf numFmtId="49" fontId="6" fillId="0" borderId="0" xfId="1" applyNumberFormat="1" applyFont="1" applyAlignment="1"/>
    <xf numFmtId="49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Total" xfId="4" builtinId="25" customBuiltin="1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numFmt numFmtId="0" formatCode="General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numFmt numFmtId="0" formatCode="General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4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ill>
        <patternFill patternType="none">
          <bgColor auto="1"/>
        </patternFill>
      </fill>
      <border>
        <left style="thin">
          <color theme="5"/>
        </left>
        <right/>
        <top/>
        <bottom/>
      </border>
    </dxf>
    <dxf>
      <border>
        <left style="thin">
          <color theme="5"/>
        </left>
        <top style="thin">
          <color theme="5"/>
        </top>
      </border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24994659260841701"/>
      </font>
      <fill>
        <patternFill>
          <bgColor theme="2"/>
        </patternFill>
      </fill>
      <border diagonalUp="0" diagonalDown="0">
        <left/>
        <right style="thin">
          <color theme="5"/>
        </right>
        <top/>
        <bottom/>
        <vertical/>
        <horizontal/>
      </border>
    </dxf>
    <dxf>
      <font>
        <b val="0"/>
        <i val="0"/>
        <color theme="1" tint="0.24994659260841701"/>
      </font>
      <fill>
        <patternFill patternType="none">
          <bgColor auto="1"/>
        </patternFill>
      </fill>
      <border diagonalUp="0" diagonalDown="0">
        <left style="thin">
          <color theme="5"/>
        </left>
        <right/>
        <top/>
        <bottom/>
        <vertical/>
        <horizontal/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 style="thin">
          <color theme="5"/>
        </right>
        <top style="thin">
          <color theme="5" tint="0.59996337778862885"/>
        </top>
        <bottom/>
        <vertical/>
        <horizontal/>
      </border>
    </dxf>
    <dxf>
      <font>
        <b/>
        <i val="0"/>
        <color theme="1" tint="0.24994659260841701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color theme="1" tint="0.24994659260841701"/>
      </font>
      <fill>
        <patternFill patternType="none">
          <bgColor auto="1"/>
        </patternFill>
      </fill>
      <border diagonalUp="0" diagonalDown="0">
        <left/>
        <right style="thin">
          <color theme="5"/>
        </right>
        <top/>
        <bottom/>
        <vertical/>
        <horizontal/>
      </border>
    </dxf>
  </dxfs>
  <tableStyles count="1" defaultTableStyle="Accounts Payable Ledger" defaultPivotStyle="PivotStyleLight16">
    <tableStyle name="Accounts Payable Ledger" pivot="0" count="8">
      <tableStyleElement type="wholeTable" dxfId="65"/>
      <tableStyleElement type="headerRow" dxfId="64"/>
      <tableStyleElement type="totalRow" dxfId="63"/>
      <tableStyleElement type="lastColumn" dxfId="62"/>
      <tableStyleElement type="firstRowStripe" dxfId="61"/>
      <tableStyleElement type="firstColumnStripe" dxfId="60"/>
      <tableStyleElement type="lastHeaderCell" dxfId="59"/>
      <tableStyleElement type="lastTotalCell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'Account Ledgers'!$D$3</c:f>
          <c:strCache>
            <c:ptCount val="1"/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798043687162055"/>
          <c:y val="0.12588496573674895"/>
          <c:w val="0.39337463964545416"/>
          <c:h val="0.65147112267075213"/>
        </c:manualLayout>
      </c:layout>
      <c:pieChart>
        <c:varyColors val="1"/>
        <c:ser>
          <c:idx val="0"/>
          <c:order val="0"/>
          <c:tx>
            <c:strRef>
              <c:f>'Account Ledgers'!$F$13:$G$13</c:f>
              <c:strCache>
                <c:ptCount val="2"/>
                <c:pt idx="0">
                  <c:v>$800.00</c:v>
                </c:pt>
                <c:pt idx="1">
                  <c:v>$800.00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60000"/>
                    <a:lumOff val="40000"/>
                  </a:schemeClr>
                </a:gs>
                <a:gs pos="100000">
                  <a:schemeClr val="accent1"/>
                </a:gs>
              </a:gsLst>
              <a:lin ang="5400000" scaled="0"/>
            </a:gradFill>
          </c:spPr>
          <c:dPt>
            <c:idx val="0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/>
                  </a:gs>
                </a:gsLst>
                <a:lin ang="5400000" scaled="0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6D-4097-A7DF-39362B6A64FE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'Account Ledgers'!$F$4:$G$4</c:f>
              <c:strCache>
                <c:ptCount val="2"/>
                <c:pt idx="0">
                  <c:v>DEBIT</c:v>
                </c:pt>
                <c:pt idx="1">
                  <c:v>CREDIT</c:v>
                </c:pt>
              </c:strCache>
            </c:strRef>
          </c:cat>
          <c:val>
            <c:numRef>
              <c:f>'Account Ledgers'!$F$13:$G$13</c:f>
              <c:numCache>
                <c:formatCode>"$"#,##0.00</c:formatCode>
                <c:ptCount val="2"/>
                <c:pt idx="0">
                  <c:v>800</c:v>
                </c:pt>
                <c:pt idx="1">
                  <c:v>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6D-4097-A7DF-39362B6A64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483613728611795"/>
          <c:y val="0.35391693685348152"/>
          <c:w val="0.19408918147526641"/>
          <c:h val="0.2058911414353748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'Account Ledgers'!$D$3</c:f>
          <c:strCache>
            <c:ptCount val="1"/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798043687162055"/>
          <c:y val="0.12588496573674895"/>
          <c:w val="0.39337463964545416"/>
          <c:h val="0.65147112267075213"/>
        </c:manualLayout>
      </c:layout>
      <c:pieChart>
        <c:varyColors val="1"/>
        <c:ser>
          <c:idx val="0"/>
          <c:order val="0"/>
          <c:tx>
            <c:strRef>
              <c:f>'Account Ledgers'!$F$43:$G$43</c:f>
              <c:strCache>
                <c:ptCount val="2"/>
                <c:pt idx="0">
                  <c:v>$370.00</c:v>
                </c:pt>
                <c:pt idx="1">
                  <c:v>$375.00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60000"/>
                    <a:lumOff val="40000"/>
                  </a:schemeClr>
                </a:gs>
                <a:gs pos="100000">
                  <a:schemeClr val="accent1"/>
                </a:gs>
              </a:gsLst>
              <a:lin ang="5400000" scaled="0"/>
            </a:gradFill>
          </c:spPr>
          <c:dPt>
            <c:idx val="0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/>
                  </a:gs>
                </a:gsLst>
                <a:lin ang="5400000" scaled="0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A5-4F0C-AA96-EA27601CFB50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'Account Ledgers'!$F$36:$G$36</c:f>
              <c:strCache>
                <c:ptCount val="2"/>
                <c:pt idx="0">
                  <c:v>DEBIT</c:v>
                </c:pt>
                <c:pt idx="1">
                  <c:v>CREDIT</c:v>
                </c:pt>
              </c:strCache>
            </c:strRef>
          </c:cat>
          <c:val>
            <c:numRef>
              <c:f>'Account Ledgers'!$F$43:$G$43</c:f>
              <c:numCache>
                <c:formatCode>"$"#,##0.00</c:formatCode>
                <c:ptCount val="2"/>
                <c:pt idx="0">
                  <c:v>370</c:v>
                </c:pt>
                <c:pt idx="1">
                  <c:v>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5-4F0C-AA96-EA27601CFB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483613728611795"/>
          <c:y val="0.35391693685348152"/>
          <c:w val="0.19408918147526641"/>
          <c:h val="0.2058911414353748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'Account Ledgers'!$D$3</c:f>
          <c:strCache>
            <c:ptCount val="1"/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798043687162055"/>
          <c:y val="0.12588496573674895"/>
          <c:w val="0.39337463964545416"/>
          <c:h val="0.65147112267075213"/>
        </c:manualLayout>
      </c:layout>
      <c:pieChart>
        <c:varyColors val="1"/>
        <c:ser>
          <c:idx val="0"/>
          <c:order val="0"/>
          <c:tx>
            <c:strRef>
              <c:f>'Account Ledgers'!$F$33:$G$33</c:f>
              <c:strCache>
                <c:ptCount val="2"/>
                <c:pt idx="0">
                  <c:v>$225.00</c:v>
                </c:pt>
                <c:pt idx="1">
                  <c:v>$325.00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60000"/>
                    <a:lumOff val="40000"/>
                  </a:schemeClr>
                </a:gs>
                <a:gs pos="100000">
                  <a:schemeClr val="accent1"/>
                </a:gs>
              </a:gsLst>
              <a:lin ang="5400000" scaled="0"/>
            </a:gradFill>
          </c:spPr>
          <c:dPt>
            <c:idx val="0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/>
                  </a:gs>
                </a:gsLst>
                <a:lin ang="5400000" scaled="0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C8-4BF2-ABCA-DFB15BA5A05F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'Account Ledgers'!$F$27:$G$27</c:f>
              <c:strCache>
                <c:ptCount val="2"/>
                <c:pt idx="0">
                  <c:v>DEBIT</c:v>
                </c:pt>
                <c:pt idx="1">
                  <c:v>CREDIT</c:v>
                </c:pt>
              </c:strCache>
            </c:strRef>
          </c:cat>
          <c:val>
            <c:numRef>
              <c:f>'Account Ledgers'!$F$33:$G$33</c:f>
              <c:numCache>
                <c:formatCode>"$"#,##0.00</c:formatCode>
                <c:ptCount val="2"/>
                <c:pt idx="0">
                  <c:v>225</c:v>
                </c:pt>
                <c:pt idx="1">
                  <c:v>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C8-4BF2-ABCA-DFB15BA5A0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483613728611795"/>
          <c:y val="0.35391693685348152"/>
          <c:w val="0.19408918147526641"/>
          <c:h val="0.2058911414353748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'Account Ledgers'!$D$3</c:f>
          <c:strCache>
            <c:ptCount val="1"/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798043687162055"/>
          <c:y val="0.12588496573674895"/>
          <c:w val="0.39337463964545416"/>
          <c:h val="0.65147112267075213"/>
        </c:manualLayout>
      </c:layout>
      <c:pieChart>
        <c:varyColors val="1"/>
        <c:ser>
          <c:idx val="0"/>
          <c:order val="0"/>
          <c:tx>
            <c:strRef>
              <c:f>'Account Ledgers'!$F$24:$G$24</c:f>
              <c:strCache>
                <c:ptCount val="2"/>
                <c:pt idx="0">
                  <c:v>$1,601.00</c:v>
                </c:pt>
                <c:pt idx="1">
                  <c:v>$1,601.00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60000"/>
                    <a:lumOff val="40000"/>
                  </a:schemeClr>
                </a:gs>
                <a:gs pos="100000">
                  <a:schemeClr val="accent1"/>
                </a:gs>
              </a:gsLst>
              <a:lin ang="5400000" scaled="0"/>
            </a:gradFill>
          </c:spPr>
          <c:dPt>
            <c:idx val="0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/>
                  </a:gs>
                </a:gsLst>
                <a:lin ang="5400000" scaled="0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0A-4971-AB1B-105E92C6DAD5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'Account Ledgers'!$F$16:$G$16</c:f>
              <c:strCache>
                <c:ptCount val="2"/>
                <c:pt idx="0">
                  <c:v>DEBIT</c:v>
                </c:pt>
                <c:pt idx="1">
                  <c:v>CREDIT</c:v>
                </c:pt>
              </c:strCache>
            </c:strRef>
          </c:cat>
          <c:val>
            <c:numRef>
              <c:f>'Account Ledgers'!$F$24:$G$24</c:f>
              <c:numCache>
                <c:formatCode>"$"#,##0.00</c:formatCode>
                <c:ptCount val="2"/>
                <c:pt idx="0">
                  <c:v>1601</c:v>
                </c:pt>
                <c:pt idx="1">
                  <c:v>1601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20A-4971-AB1B-105E92C6DAD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483613728611795"/>
          <c:y val="0.35391693685348152"/>
          <c:w val="0.19408918147526641"/>
          <c:h val="0.2058911414353748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47625</xdr:rowOff>
    </xdr:from>
    <xdr:to>
      <xdr:col>8</xdr:col>
      <xdr:colOff>4607</xdr:colOff>
      <xdr:row>2</xdr:row>
      <xdr:rowOff>133350</xdr:rowOff>
    </xdr:to>
    <xdr:sp macro="" textlink="">
      <xdr:nvSpPr>
        <xdr:cNvPr id="3" name="Tip: Copy worksheet" descr="Set your beginning balance in the first row.." title="Tip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6191250" y="581025"/>
          <a:ext cx="2633507" cy="247650"/>
        </a:xfrm>
        <a:prstGeom prst="wedgeRectCallout">
          <a:avLst>
            <a:gd name="adj1" fmla="val 20908"/>
            <a:gd name="adj2" fmla="val 89035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900" b="1">
              <a:solidFill>
                <a:schemeClr val="tx1">
                  <a:lumMod val="65000"/>
                  <a:lumOff val="35000"/>
                </a:schemeClr>
              </a:solidFill>
            </a:rPr>
            <a:t>Tip: </a:t>
          </a:r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</a:rPr>
            <a:t>Set your beginning balance</a:t>
          </a:r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</a:rPr>
            <a:t> in the first row.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 fPrintsWithSheet="0"/>
  </xdr:twoCellAnchor>
  <xdr:twoCellAnchor editAs="oneCell">
    <xdr:from>
      <xdr:col>8</xdr:col>
      <xdr:colOff>0</xdr:colOff>
      <xdr:row>4</xdr:row>
      <xdr:rowOff>0</xdr:rowOff>
    </xdr:from>
    <xdr:to>
      <xdr:col>8</xdr:col>
      <xdr:colOff>3476624</xdr:colOff>
      <xdr:row>11</xdr:row>
      <xdr:rowOff>238125</xdr:rowOff>
    </xdr:to>
    <xdr:graphicFrame macro="">
      <xdr:nvGraphicFramePr>
        <xdr:cNvPr id="8" name="Chart 7" descr="&quot;&quot;" title="Account 1 debit vs. credit pie char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3486150</xdr:colOff>
      <xdr:row>42</xdr:row>
      <xdr:rowOff>171450</xdr:rowOff>
    </xdr:to>
    <xdr:graphicFrame macro="">
      <xdr:nvGraphicFramePr>
        <xdr:cNvPr id="10" name="Chart 9" descr="&quot;&quot;" title="Account 4 debit vs. credit pie chart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3486150</xdr:colOff>
      <xdr:row>34</xdr:row>
      <xdr:rowOff>238125</xdr:rowOff>
    </xdr:to>
    <xdr:graphicFrame macro="">
      <xdr:nvGraphicFramePr>
        <xdr:cNvPr id="13" name="Chart 12" descr="&quot;&quot;" title="Account 3 debit vs. credit pie chart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3486150</xdr:colOff>
      <xdr:row>23</xdr:row>
      <xdr:rowOff>238125</xdr:rowOff>
    </xdr:to>
    <xdr:graphicFrame macro="">
      <xdr:nvGraphicFramePr>
        <xdr:cNvPr id="14" name="Chart 13" descr="&quot;&quot;" title="Account 2 debit vs. credit pie chart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Account1" displayName="Account1" ref="A4:I13" totalsRowCount="1" totalsRowDxfId="57">
  <autoFilter ref="A4:I12"/>
  <tableColumns count="9">
    <tableColumn id="5" name="DATE" totalsRowDxfId="56"/>
    <tableColumn id="1" name="REFERENCE" dataDxfId="55" totalsRowDxfId="54"/>
    <tableColumn id="8" name="TYPE" totalsRowDxfId="53"/>
    <tableColumn id="10" name="MEMO" totalsRowDxfId="52"/>
    <tableColumn id="2" name="ACCOUNT" totalsRowLabel="Ending Balance" totalsRowDxfId="51"/>
    <tableColumn id="3" name="DEBIT" totalsRowFunction="sum" totalsRowDxfId="50"/>
    <tableColumn id="9" name="CREDIT" totalsRowFunction="sum" totalsRowDxfId="49"/>
    <tableColumn id="4" name="BALANCE" totalsRowFunction="custom" totalsRowDxfId="48">
      <calculatedColumnFormula>IF(((SUMIF(INDEX(Account1[REFERENCE],1):Account1[[#This Row],[REFERENCE]],Account1[[#This Row],[REFERENCE]],Account1[DEBIT])&gt;0)*(SUMIF(INDEX(Account1[REFERENCE],1):Account1[[#This Row],[REFERENCE]],Account1[[#This Row],[REFERENCE]],Account1[CREDIT])&gt;0)),SUMIF(INDEX(Account1[REFERENCE],1):Account1[[#This Row],[REFERENCE]],Account1[[#This Row],[REFERENCE]],INDEX(Account1[CREDIT],1):Account1[[#This Row],[CREDIT]])-SUMIF(INDEX(Account1[REFERENCE],1):Account1[[#This Row],[REFERENCE]],Account1[[#This Row],[REFERENCE]],INDEX(Account1[DEBIT],1):Account1[[#This Row],[DEBIT]]),0)</calculatedColumnFormula>
      <totalsRowFormula>INDEX(Account1[BALANCE],ROW(Account1[[#Totals],[BALANCE]])-ROW(INDEX(Account1[BALANCE],1)))</totalsRowFormula>
    </tableColumn>
    <tableColumn id="6" name=" " dataDxfId="47" totalsRowDxfId="46">
      <calculatedColumnFormula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calculatedColumnFormula>
    </tableColumn>
  </tableColumns>
  <tableStyleInfo name="Accounts Payable Ledger" showFirstColumn="0" showLastColumn="1" showRowStripes="1" showColumnStripes="0"/>
  <extLst>
    <ext xmlns:x14="http://schemas.microsoft.com/office/spreadsheetml/2009/9/main" uri="{504A1905-F514-4f6f-8877-14C23A59335A}">
      <x14:table altText="Account 1" altTextSummary="Date, Reference No, Type, Memo, Account, Debit, Credit, and Balance for Account 1."/>
    </ext>
  </extLst>
</table>
</file>

<file path=xl/tables/table2.xml><?xml version="1.0" encoding="utf-8"?>
<table xmlns="http://schemas.openxmlformats.org/spreadsheetml/2006/main" id="1" name="Account2" displayName="Account2" ref="A16:I24" totalsRowCount="1" totalsRowDxfId="45">
  <autoFilter ref="A16:I23"/>
  <tableColumns count="9">
    <tableColumn id="5" name="DATE" totalsRowDxfId="44"/>
    <tableColumn id="1" name="REFERENCE" dataDxfId="43" totalsRowDxfId="42"/>
    <tableColumn id="8" name="TYPE" dataDxfId="41" totalsRowDxfId="40"/>
    <tableColumn id="10" name="MEMO" dataDxfId="39" totalsRowDxfId="38"/>
    <tableColumn id="2" name="ACCOUNT" totalsRowLabel="Ending balance" dataDxfId="37" totalsRowDxfId="36"/>
    <tableColumn id="3" name="DEBIT" totalsRowFunction="sum" totalsRowDxfId="35"/>
    <tableColumn id="9" name="CREDIT" totalsRowFunction="sum" totalsRowDxfId="34"/>
    <tableColumn id="4" name="BALANCE" totalsRowFunction="custom" dataDxfId="33" totalsRowDxfId="32">
      <calculatedColumnFormula>IF(((SUMIF(INDEX(Account2[REFERENCE],1):Account2[[#This Row],[REFERENCE]],Account2[[#This Row],[REFERENCE]],Account2[DEBIT])&gt;0)*(SUMIF(INDEX(Account2[REFERENCE],1):Account2[[#This Row],[REFERENCE]],Account2[[#This Row],[REFERENCE]],Account2[CREDIT])&gt;0)),SUMIF(INDEX(Account2[REFERENCE],1):Account2[[#This Row],[REFERENCE]],Account2[[#This Row],[REFERENCE]],INDEX(Account2[CREDIT],1):Account2[[#This Row],[CREDIT]])-SUMIF(INDEX(Account2[REFERENCE],1):Account2[[#This Row],[REFERENCE]],Account2[[#This Row],[REFERENCE]],INDEX(Account2[DEBIT],1):Account2[[#This Row],[DEBIT]]),0)</calculatedColumnFormula>
      <totalsRowFormula>INDEX(Account2[BALANCE],ROW(Account2[[#Totals],[BALANCE]])-ROW(INDEX(Account2[BALANCE],1)))</totalsRowFormula>
    </tableColumn>
    <tableColumn id="6" name=" " dataDxfId="31" totalsRowDxfId="30">
      <calculatedColumnFormula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calculatedColumnFormula>
    </tableColumn>
  </tableColumns>
  <tableStyleInfo name="Accounts Payable Ledger" showFirstColumn="0" showLastColumn="1" showRowStripes="1" showColumnStripes="0"/>
  <extLst>
    <ext xmlns:x14="http://schemas.microsoft.com/office/spreadsheetml/2009/9/main" uri="{504A1905-F514-4f6f-8877-14C23A59335A}">
      <x14:table altText="Account 2" altTextSummary="Date, Reference No, Type, Memo, Account, Debit, Credit, and Balance for Account 2."/>
    </ext>
  </extLst>
</table>
</file>

<file path=xl/tables/table3.xml><?xml version="1.0" encoding="utf-8"?>
<table xmlns="http://schemas.openxmlformats.org/spreadsheetml/2006/main" id="3" name="Account3" displayName="Account3" ref="A27:I33" totalsRowCount="1" totalsRowDxfId="29">
  <autoFilter ref="A27:I32"/>
  <tableColumns count="9">
    <tableColumn id="5" name="DATE" totalsRowDxfId="28"/>
    <tableColumn id="1" name="REFERENCE" dataDxfId="27" totalsRowDxfId="26"/>
    <tableColumn id="8" name="TYPE" dataDxfId="25" totalsRowDxfId="24"/>
    <tableColumn id="10" name="MEMO" dataDxfId="23" totalsRowDxfId="22"/>
    <tableColumn id="2" name="ACCOUNT" totalsRowLabel="Ending balance" dataDxfId="21" totalsRowDxfId="20"/>
    <tableColumn id="3" name="DEBIT" totalsRowFunction="sum" totalsRowDxfId="19"/>
    <tableColumn id="9" name="CREDIT" totalsRowFunction="sum" totalsRowDxfId="18"/>
    <tableColumn id="4" name="BALANCE" totalsRowFunction="custom" totalsRowDxfId="17">
      <calculatedColumnFormula>IF(((SUMIF(INDEX(Account3[REFERENCE],1):Account3[[#This Row],[REFERENCE]],Account3[[#This Row],[REFERENCE]],Account3[DEBIT])&gt;0)*(SUMIF(INDEX(Account3[REFERENCE],1):Account3[[#This Row],[REFERENCE]],Account3[[#This Row],[REFERENCE]],Account3[CREDIT])&gt;0)),SUMIF(INDEX(Account3[REFERENCE],1):Account3[[#This Row],[REFERENCE]],Account3[[#This Row],[REFERENCE]],INDEX(Account3[CREDIT],1):Account3[[#This Row],[CREDIT]])-SUMIF(INDEX(Account3[REFERENCE],1):Account3[[#This Row],[REFERENCE]],Account3[[#This Row],[REFERENCE]],INDEX(Account3[DEBIT],1):Account3[[#This Row],[DEBIT]]),0)</calculatedColumnFormula>
      <totalsRowFormula>INDEX(Account3[BALANCE],ROW(Account3[[#Totals],[BALANCE]])-ROW(INDEX(Account3[BALANCE],1)))</totalsRowFormula>
    </tableColumn>
    <tableColumn id="6" name=" " dataDxfId="16" totalsRowDxfId="15">
      <calculatedColumnFormula>IF(COUNTIF(INDEX(Account3[REFERENCE],1):INDEX(Account3[REFERENCE],ROW(Account3[[#This Row],[REFERENCE]])-ROW(INDEX(Account3[REFERENCE],1))+1),Account3[[#This Row],[REFERENCE]])&gt;1,IF(SUMIF(INDEX(Account3[REFERENCE],1):INDEX(Account3[REFERENCE],ROW(Account3[[#This Row],[REFERENCE]])-ROW(INDEX(Account3[REFERENCE],1))+1),Account3[[#This Row],[REFERENCE]],INDEX(Account3[DEBIT],1):INDEX(Account3[DEBIT],ROW(Account3[[#This Row],[DEBIT]])-ROW(INDEX(Account3[DEBIT],1))+1))-SUMIF(INDEX(Account3[REFERENCE],1):INDEX(Account3[REFERENCE],ROW(Account3[[#This Row],[REFERENCE]])-ROW(INDEX(Account3[REFERENCE],1))+1),Account3[[#This Row],[REFERENCE]],INDEX(Account3[CREDIT],1):INDEX(Account3[CREDIT],ROW(Account3[[#This Row],[CREDIT]])-ROW(INDEX(Account3[CREDIT],1))+1))=0,0,1),0)</calculatedColumnFormula>
    </tableColumn>
  </tableColumns>
  <tableStyleInfo name="Accounts Payable Ledger" showFirstColumn="0" showLastColumn="1" showRowStripes="1" showColumnStripes="0"/>
  <extLst>
    <ext xmlns:x14="http://schemas.microsoft.com/office/spreadsheetml/2009/9/main" uri="{504A1905-F514-4f6f-8877-14C23A59335A}">
      <x14:table altText="Account 3" altTextSummary="Date, Reference No, Type, Memo, Account, Debit, Credit, and Balance for Account 3."/>
    </ext>
  </extLst>
</table>
</file>

<file path=xl/tables/table4.xml><?xml version="1.0" encoding="utf-8"?>
<table xmlns="http://schemas.openxmlformats.org/spreadsheetml/2006/main" id="5" name="Account4" displayName="Account4" ref="A36:I43" totalsRowCount="1" totalsRowDxfId="14">
  <autoFilter ref="A36:I42"/>
  <tableColumns count="9">
    <tableColumn id="5" name="DATE" totalsRowDxfId="13"/>
    <tableColumn id="1" name="REFERENCE" dataDxfId="12" totalsRowDxfId="11"/>
    <tableColumn id="8" name="TYPE" dataDxfId="10" totalsRowDxfId="9"/>
    <tableColumn id="10" name="MEMO" dataDxfId="8" totalsRowDxfId="7"/>
    <tableColumn id="2" name="ACCOUNT" totalsRowLabel="Ending balance" dataDxfId="6" totalsRowDxfId="5"/>
    <tableColumn id="3" name="DEBIT" totalsRowFunction="sum" totalsRowDxfId="4"/>
    <tableColumn id="9" name="CREDIT" totalsRowFunction="sum" totalsRowDxfId="3"/>
    <tableColumn id="4" name="BALANCE" totalsRowFunction="custom" totalsRowDxfId="2">
      <calculatedColumnFormula>IF(((SUMIF(INDEX(Account4[REFERENCE],1):Account4[[#This Row],[REFERENCE]],Account4[[#This Row],[REFERENCE]],Account4[DEBIT])&gt;0)*(SUMIF(INDEX(Account4[REFERENCE],1):Account4[[#This Row],[REFERENCE]],Account4[[#This Row],[REFERENCE]],Account4[CREDIT])&gt;0)),SUMIF(INDEX(Account4[REFERENCE],1):Account4[[#This Row],[REFERENCE]],Account4[[#This Row],[REFERENCE]],INDEX(Account4[CREDIT],1):Account4[[#This Row],[CREDIT]])-SUMIF(INDEX(Account4[REFERENCE],1):Account4[[#This Row],[REFERENCE]],Account4[[#This Row],[REFERENCE]],INDEX(Account4[DEBIT],1):Account4[[#This Row],[DEBIT]]),0)</calculatedColumnFormula>
      <totalsRowFormula>INDEX(Account4[BALANCE],ROW(Account4[[#Totals],[BALANCE]])-ROW(INDEX(Account4[BALANCE],1)))</totalsRowFormula>
    </tableColumn>
    <tableColumn id="6" name=" " dataDxfId="1" totalsRowDxfId="0">
      <calculatedColumnFormula>IF(COUNTIF(INDEX(Account4[REFERENCE],1):INDEX(Account4[REFERENCE],ROW(Account4[[#This Row],[REFERENCE]])-ROW(INDEX(Account4[REFERENCE],1))+1),Account4[[#This Row],[REFERENCE]])&gt;1,IF(SUMIF(INDEX(Account4[REFERENCE],1):INDEX(Account4[REFERENCE],ROW(Account4[[#This Row],[REFERENCE]])-ROW(INDEX(Account4[REFERENCE],1))+1),Account4[[#This Row],[REFERENCE]],INDEX(Account4[DEBIT],1):INDEX(Account4[DEBIT],ROW(Account4[[#This Row],[DEBIT]])-ROW(INDEX(Account4[DEBIT],1))+1))-SUMIF(INDEX(Account4[REFERENCE],1):INDEX(Account4[REFERENCE],ROW(Account4[[#This Row],[REFERENCE]])-ROW(INDEX(Account4[REFERENCE],1))+1),Account4[[#This Row],[REFERENCE]],INDEX(Account4[CREDIT],1):INDEX(Account4[CREDIT],ROW(Account4[[#This Row],[CREDIT]])-ROW(INDEX(Account4[CREDIT],1))+1))=0,0,1),0)</calculatedColumnFormula>
    </tableColumn>
  </tableColumns>
  <tableStyleInfo name="Accounts Payable Ledger" showFirstColumn="0" showLastColumn="1" showRowStripes="1" showColumnStripes="0"/>
  <extLst>
    <ext xmlns:x14="http://schemas.microsoft.com/office/spreadsheetml/2009/9/main" uri="{504A1905-F514-4f6f-8877-14C23A59335A}">
      <x14:table altText="Account 4 data" altTextSummary="Date, Reference No, Type, Memo, Account, Debit, Credit, and Balance for Account 4."/>
    </ext>
  </extLst>
</table>
</file>

<file path=xl/theme/theme1.xml><?xml version="1.0" encoding="utf-8"?>
<a:theme xmlns:a="http://schemas.openxmlformats.org/drawingml/2006/main" name="Office Theme">
  <a:themeElements>
    <a:clrScheme name="Accounts Payable">
      <a:dk1>
        <a:sysClr val="windowText" lastClr="000000"/>
      </a:dk1>
      <a:lt1>
        <a:sysClr val="window" lastClr="FFFFFF"/>
      </a:lt1>
      <a:dk2>
        <a:srgbClr val="605958"/>
      </a:dk2>
      <a:lt2>
        <a:srgbClr val="F1F6F6"/>
      </a:lt2>
      <a:accent1>
        <a:srgbClr val="3F5E65"/>
      </a:accent1>
      <a:accent2>
        <a:srgbClr val="E0AA53"/>
      </a:accent2>
      <a:accent3>
        <a:srgbClr val="B31D42"/>
      </a:accent3>
      <a:accent4>
        <a:srgbClr val="A243A2"/>
      </a:accent4>
      <a:accent5>
        <a:srgbClr val="783B65"/>
      </a:accent5>
      <a:accent6>
        <a:srgbClr val="CE6B28"/>
      </a:accent6>
      <a:hlink>
        <a:srgbClr val="3778A9"/>
      </a:hlink>
      <a:folHlink>
        <a:srgbClr val="783B65"/>
      </a:folHlink>
    </a:clrScheme>
    <a:fontScheme name="Accounts Payable">
      <a:majorFont>
        <a:latin typeface="Calibri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Relationship Id="rId5" Target="../tables/table3.xml" Type="http://schemas.openxmlformats.org/officeDocument/2006/relationships/table"/>
<Relationship Id="rId6" Target="../tables/table4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A1:I44"/>
  <sheetViews>
    <sheetView showGridLines="0" tabSelected="1" zoomScaleNormal="100" workbookViewId="0">
      <selection activeCell="E1" sqref="E1"/>
    </sheetView>
  </sheetViews>
  <sheetFormatPr defaultRowHeight="21" customHeight="1" x14ac:dyDescent="0.2"/>
  <cols>
    <col min="1" max="1" width="13.28515625" style="7" customWidth="1"/>
    <col min="2" max="2" width="16.42578125" style="7" customWidth="1"/>
    <col min="3" max="3" width="13.7109375" style="8" customWidth="1"/>
    <col min="4" max="4" width="17.85546875" style="9" customWidth="1"/>
    <col min="5" max="5" width="29.85546875" style="8" customWidth="1"/>
    <col min="6" max="8" width="13.7109375" style="10" customWidth="1"/>
    <col min="9" max="9" width="54.28515625" style="10" customWidth="1"/>
    <col min="10" max="16384" width="9.140625" style="11"/>
  </cols>
  <sheetData>
    <row r="1" spans="1:9" ht="42" x14ac:dyDescent="0.65">
      <c r="A1" s="33" t="s">
        <v>5</v>
      </c>
    </row>
    <row r="2" spans="1:9" ht="12.75" x14ac:dyDescent="0.2"/>
    <row r="3" spans="1:9" ht="21" customHeight="1" x14ac:dyDescent="0.2">
      <c r="A3" s="12" t="s">
        <v>25</v>
      </c>
      <c r="B3" s="1"/>
      <c r="C3" s="1"/>
      <c r="D3" s="5"/>
      <c r="E3" s="11"/>
      <c r="F3" s="11"/>
      <c r="G3" s="11"/>
      <c r="H3" s="8"/>
      <c r="I3" s="6" t="str">
        <f>A3&amp;" BALANCE"</f>
        <v>ACCOUNT 1 BALANCE</v>
      </c>
    </row>
    <row r="4" spans="1:9" ht="21" customHeight="1" x14ac:dyDescent="0.2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34</v>
      </c>
      <c r="G4" s="3" t="s">
        <v>35</v>
      </c>
      <c r="H4" s="3" t="s">
        <v>36</v>
      </c>
      <c r="I4" s="11" t="s">
        <v>38</v>
      </c>
    </row>
    <row r="5" spans="1:9" ht="21" customHeight="1" x14ac:dyDescent="0.2">
      <c r="A5" s="13">
        <v>40941</v>
      </c>
      <c r="B5" s="25" t="s">
        <v>9</v>
      </c>
      <c r="C5" s="14"/>
      <c r="D5" s="14"/>
      <c r="E5" s="14"/>
      <c r="F5" s="15"/>
      <c r="G5" s="15"/>
      <c r="H5" s="17">
        <v>501</v>
      </c>
      <c r="I5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0</v>
      </c>
    </row>
    <row r="6" spans="1:9" ht="21" customHeight="1" x14ac:dyDescent="0.2">
      <c r="A6" s="13">
        <v>40941</v>
      </c>
      <c r="B6" s="25">
        <v>1003</v>
      </c>
      <c r="C6" s="25" t="s">
        <v>0</v>
      </c>
      <c r="D6" s="25" t="s">
        <v>20</v>
      </c>
      <c r="E6" s="25" t="s">
        <v>2</v>
      </c>
      <c r="F6" s="15">
        <v>150</v>
      </c>
      <c r="G6" s="15"/>
      <c r="H6" s="17">
        <f>SUM(INDEX(Account1[BALANCE],ROW(Account1[[#This Row],[BALANCE]])-ROW(INDEX(Account1[BALANCE],1))))+Account1[[#This Row],[DEBIT]]-Account1[[#This Row],[CREDIT]]</f>
        <v>651</v>
      </c>
      <c r="I6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0</v>
      </c>
    </row>
    <row r="7" spans="1:9" ht="21" customHeight="1" x14ac:dyDescent="0.2">
      <c r="A7" s="13">
        <v>40941</v>
      </c>
      <c r="B7" s="25">
        <v>1003</v>
      </c>
      <c r="C7" s="25" t="s">
        <v>0</v>
      </c>
      <c r="D7" s="25" t="s">
        <v>20</v>
      </c>
      <c r="E7" s="25" t="s">
        <v>3</v>
      </c>
      <c r="F7" s="15"/>
      <c r="G7" s="15">
        <v>140</v>
      </c>
      <c r="H7" s="17">
        <f>SUM(INDEX(Account1[BALANCE],ROW(Account1[[#This Row],[BALANCE]])-ROW(INDEX(Account1[BALANCE],1))))+Account1[[#This Row],[DEBIT]]-Account1[[#This Row],[CREDIT]]</f>
        <v>511</v>
      </c>
      <c r="I7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1</v>
      </c>
    </row>
    <row r="8" spans="1:9" ht="21" customHeight="1" x14ac:dyDescent="0.2">
      <c r="A8" s="13">
        <v>40956</v>
      </c>
      <c r="B8" s="25" t="s">
        <v>17</v>
      </c>
      <c r="C8" s="25" t="s">
        <v>22</v>
      </c>
      <c r="D8" s="25" t="s">
        <v>18</v>
      </c>
      <c r="E8" s="25" t="s">
        <v>3</v>
      </c>
      <c r="F8" s="15">
        <v>200</v>
      </c>
      <c r="G8" s="15"/>
      <c r="H8" s="17">
        <f>SUM(INDEX(Account1[BALANCE],ROW(Account1[[#This Row],[BALANCE]])-ROW(INDEX(Account1[BALANCE],1))))+Account1[[#This Row],[DEBIT]]-Account1[[#This Row],[CREDIT]]</f>
        <v>711</v>
      </c>
      <c r="I8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0</v>
      </c>
    </row>
    <row r="9" spans="1:9" ht="21" customHeight="1" x14ac:dyDescent="0.2">
      <c r="A9" s="13">
        <v>40956</v>
      </c>
      <c r="B9" s="25" t="s">
        <v>17</v>
      </c>
      <c r="C9" s="25" t="s">
        <v>22</v>
      </c>
      <c r="D9" s="25" t="s">
        <v>18</v>
      </c>
      <c r="E9" s="25" t="s">
        <v>4</v>
      </c>
      <c r="F9" s="15"/>
      <c r="G9" s="15">
        <v>200</v>
      </c>
      <c r="H9" s="17">
        <f>SUM(INDEX(Account1[BALANCE],ROW(Account1[[#This Row],[BALANCE]])-ROW(INDEX(Account1[BALANCE],1))))+Account1[[#This Row],[DEBIT]]-Account1[[#This Row],[CREDIT]]</f>
        <v>511</v>
      </c>
      <c r="I9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0</v>
      </c>
    </row>
    <row r="10" spans="1:9" ht="21" customHeight="1" x14ac:dyDescent="0.2">
      <c r="A10" s="13">
        <v>40966</v>
      </c>
      <c r="B10" s="25">
        <v>1009</v>
      </c>
      <c r="C10" s="25" t="s">
        <v>0</v>
      </c>
      <c r="D10" s="25" t="s">
        <v>19</v>
      </c>
      <c r="E10" s="25" t="s">
        <v>2</v>
      </c>
      <c r="F10" s="15">
        <v>450</v>
      </c>
      <c r="G10" s="15"/>
      <c r="H10" s="17">
        <f>SUM(INDEX(Account1[BALANCE],ROW(Account1[[#This Row],[BALANCE]])-ROW(INDEX(Account1[BALANCE],1))))+Account1[[#This Row],[DEBIT]]-Account1[[#This Row],[CREDIT]]</f>
        <v>961</v>
      </c>
      <c r="I10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0</v>
      </c>
    </row>
    <row r="11" spans="1:9" ht="21" customHeight="1" x14ac:dyDescent="0.2">
      <c r="A11" s="13">
        <v>40966</v>
      </c>
      <c r="B11" s="25">
        <v>1009</v>
      </c>
      <c r="C11" s="25" t="s">
        <v>0</v>
      </c>
      <c r="D11" s="25" t="s">
        <v>19</v>
      </c>
      <c r="E11" s="25" t="s">
        <v>3</v>
      </c>
      <c r="F11" s="15"/>
      <c r="G11" s="15">
        <v>450</v>
      </c>
      <c r="H11" s="17">
        <f>SUM(INDEX(Account1[BALANCE],ROW(Account1[[#This Row],[BALANCE]])-ROW(INDEX(Account1[BALANCE],1))))+Account1[[#This Row],[DEBIT]]-Account1[[#This Row],[CREDIT]]</f>
        <v>511</v>
      </c>
      <c r="I11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0</v>
      </c>
    </row>
    <row r="12" spans="1:9" ht="21" customHeight="1" x14ac:dyDescent="0.2">
      <c r="A12" s="13">
        <v>40967</v>
      </c>
      <c r="B12" s="25">
        <v>1003</v>
      </c>
      <c r="C12" s="25" t="s">
        <v>0</v>
      </c>
      <c r="D12" s="25" t="s">
        <v>37</v>
      </c>
      <c r="E12" s="25" t="s">
        <v>3</v>
      </c>
      <c r="F12" s="15"/>
      <c r="G12" s="15">
        <v>10</v>
      </c>
      <c r="H12" s="17">
        <f>SUM(INDEX(Account1[BALANCE],ROW(Account1[[#This Row],[BALANCE]])-ROW(INDEX(Account1[BALANCE],1))))+Account1[[#This Row],[DEBIT]]-Account1[[#This Row],[CREDIT]]</f>
        <v>501</v>
      </c>
      <c r="I12" s="24">
        <f>IF(COUNTIF(INDEX(Account1[REFERENCE],1):INDEX(Account1[REFERENCE],ROW(Account1[[#This Row],[REFERENCE]])-ROW(INDEX(Account1[REFERENCE],1))+1),Account1[[#This Row],[REFERENCE]])&gt;1,IF(SUMIF(INDEX(Account1[REFERENCE],1):INDEX(Account1[REFERENCE],ROW(Account1[[#This Row],[REFERENCE]])-ROW(INDEX(Account1[REFERENCE],1))+1),Account1[[#This Row],[REFERENCE]],INDEX(Account1[DEBIT],1):INDEX(Account1[DEBIT],ROW(Account1[[#This Row],[DEBIT]])-ROW(INDEX(Account1[DEBIT],1))+1))-SUMIF(INDEX(Account1[REFERENCE],1):INDEX(Account1[REFERENCE],ROW(Account1[[#This Row],[REFERENCE]])-ROW(INDEX(Account1[REFERENCE],1))+1),Account1[[#This Row],[REFERENCE]],INDEX(Account1[CREDIT],1):INDEX(Account1[CREDIT],ROW(Account1[[#This Row],[CREDIT]])-ROW(INDEX(Account1[CREDIT],1))+1))=0,0,1),0)</f>
        <v>0</v>
      </c>
    </row>
    <row r="13" spans="1:9" ht="21" customHeight="1" x14ac:dyDescent="0.2">
      <c r="A13" s="26"/>
      <c r="B13" s="26"/>
      <c r="C13" s="26"/>
      <c r="D13" s="26"/>
      <c r="E13" s="27" t="s">
        <v>8</v>
      </c>
      <c r="F13" s="28">
        <f>SUBTOTAL(109,Account1[DEBIT])</f>
        <v>800</v>
      </c>
      <c r="G13" s="28">
        <f>SUBTOTAL(109,Account1[CREDIT])</f>
        <v>800</v>
      </c>
      <c r="H13" s="29">
        <f>INDEX(Account1[BALANCE],ROW(Account1[[#Totals],[BALANCE]])-ROW(INDEX(Account1[BALANCE],1)))</f>
        <v>501</v>
      </c>
      <c r="I13" s="30"/>
    </row>
    <row r="14" spans="1:9" ht="21" customHeight="1" x14ac:dyDescent="0.2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21" customHeight="1" x14ac:dyDescent="0.2">
      <c r="A15" s="12" t="s">
        <v>26</v>
      </c>
      <c r="B15" s="1"/>
      <c r="C15" s="1"/>
      <c r="E15" s="11"/>
      <c r="F15" s="11"/>
      <c r="G15" s="11"/>
      <c r="H15" s="8"/>
      <c r="I15" s="6" t="str">
        <f>A15&amp;" BALANCE"</f>
        <v>ACCOUNT 2 BALANCE</v>
      </c>
    </row>
    <row r="16" spans="1:9" ht="21" customHeight="1" x14ac:dyDescent="0.2">
      <c r="A16" s="2" t="s">
        <v>29</v>
      </c>
      <c r="B16" s="3" t="s">
        <v>30</v>
      </c>
      <c r="C16" s="3" t="s">
        <v>31</v>
      </c>
      <c r="D16" s="3" t="s">
        <v>32</v>
      </c>
      <c r="E16" s="3" t="s">
        <v>33</v>
      </c>
      <c r="F16" s="4" t="s">
        <v>34</v>
      </c>
      <c r="G16" s="3" t="s">
        <v>35</v>
      </c>
      <c r="H16" s="3" t="s">
        <v>36</v>
      </c>
      <c r="I16" s="11" t="s">
        <v>38</v>
      </c>
    </row>
    <row r="17" spans="1:9" ht="21" customHeight="1" x14ac:dyDescent="0.2">
      <c r="A17" s="13">
        <v>40954</v>
      </c>
      <c r="B17" s="25" t="s">
        <v>9</v>
      </c>
      <c r="C17" s="25"/>
      <c r="D17" s="25"/>
      <c r="E17" s="25"/>
      <c r="F17" s="15"/>
      <c r="G17" s="15"/>
      <c r="H17" s="15">
        <v>502</v>
      </c>
      <c r="I17" s="24">
        <f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f>
        <v>0</v>
      </c>
    </row>
    <row r="18" spans="1:9" ht="21" customHeight="1" x14ac:dyDescent="0.2">
      <c r="A18" s="13">
        <v>40954</v>
      </c>
      <c r="B18" s="25" t="s">
        <v>13</v>
      </c>
      <c r="C18" s="25" t="s">
        <v>22</v>
      </c>
      <c r="D18" s="25" t="s">
        <v>14</v>
      </c>
      <c r="E18" s="25" t="s">
        <v>3</v>
      </c>
      <c r="F18" s="15"/>
      <c r="G18" s="15">
        <v>650</v>
      </c>
      <c r="H18" s="15">
        <f>SUM(INDEX(Account2[BALANCE],ROW(Account2[[#This Row],[BALANCE]])-ROW(INDEX(Account2[BALANCE],1))))+Account2[[#This Row],[DEBIT]]-Account2[[#This Row],[CREDIT]]</f>
        <v>-148</v>
      </c>
      <c r="I18" s="24">
        <f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f>
        <v>0</v>
      </c>
    </row>
    <row r="19" spans="1:9" ht="21" customHeight="1" x14ac:dyDescent="0.2">
      <c r="A19" s="13">
        <v>40954</v>
      </c>
      <c r="B19" s="25" t="s">
        <v>13</v>
      </c>
      <c r="C19" s="25" t="s">
        <v>22</v>
      </c>
      <c r="D19" s="25" t="s">
        <v>14</v>
      </c>
      <c r="E19" s="25" t="s">
        <v>12</v>
      </c>
      <c r="F19" s="15">
        <v>650</v>
      </c>
      <c r="G19" s="15"/>
      <c r="H19" s="15">
        <f>SUM(INDEX(Account2[BALANCE],ROW(Account2[[#This Row],[BALANCE]])-ROW(INDEX(Account2[BALANCE],1))))+Account2[[#This Row],[DEBIT]]-Account2[[#This Row],[CREDIT]]</f>
        <v>502</v>
      </c>
      <c r="I19" s="24">
        <f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f>
        <v>0</v>
      </c>
    </row>
    <row r="20" spans="1:9" ht="21" customHeight="1" x14ac:dyDescent="0.2">
      <c r="A20" s="13">
        <v>40966</v>
      </c>
      <c r="B20" s="25" t="s">
        <v>6</v>
      </c>
      <c r="C20" s="25" t="s">
        <v>0</v>
      </c>
      <c r="D20" s="25" t="s">
        <v>10</v>
      </c>
      <c r="E20" s="25" t="s">
        <v>2</v>
      </c>
      <c r="F20" s="15"/>
      <c r="G20" s="15">
        <v>750</v>
      </c>
      <c r="H20" s="15">
        <f>SUM(INDEX(Account2[BALANCE],ROW(Account2[[#This Row],[BALANCE]])-ROW(INDEX(Account2[BALANCE],1))))+Account2[[#This Row],[DEBIT]]-Account2[[#This Row],[CREDIT]]</f>
        <v>-248</v>
      </c>
      <c r="I20" s="24">
        <f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f>
        <v>0</v>
      </c>
    </row>
    <row r="21" spans="1:9" ht="21" customHeight="1" x14ac:dyDescent="0.2">
      <c r="A21" s="13">
        <v>40966</v>
      </c>
      <c r="B21" s="25" t="s">
        <v>6</v>
      </c>
      <c r="C21" s="25" t="s">
        <v>0</v>
      </c>
      <c r="D21" s="25" t="s">
        <v>10</v>
      </c>
      <c r="E21" s="25" t="s">
        <v>3</v>
      </c>
      <c r="F21" s="15">
        <v>750</v>
      </c>
      <c r="G21" s="15"/>
      <c r="H21" s="15">
        <f>SUM(INDEX(Account2[BALANCE],ROW(Account2[[#This Row],[BALANCE]])-ROW(INDEX(Account2[BALANCE],1))))+Account2[[#This Row],[DEBIT]]-Account2[[#This Row],[CREDIT]]</f>
        <v>502</v>
      </c>
      <c r="I21" s="24">
        <f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f>
        <v>0</v>
      </c>
    </row>
    <row r="22" spans="1:9" ht="21" customHeight="1" x14ac:dyDescent="0.2">
      <c r="A22" s="13">
        <v>40967</v>
      </c>
      <c r="B22" s="25" t="s">
        <v>23</v>
      </c>
      <c r="C22" s="25" t="s">
        <v>0</v>
      </c>
      <c r="D22" s="25" t="s">
        <v>24</v>
      </c>
      <c r="E22" s="25" t="s">
        <v>2</v>
      </c>
      <c r="F22" s="15"/>
      <c r="G22" s="15">
        <v>201</v>
      </c>
      <c r="H22" s="15">
        <f>SUM(INDEX(Account2[BALANCE],ROW(Account2[[#This Row],[BALANCE]])-ROW(INDEX(Account2[BALANCE],1))))+Account2[[#This Row],[DEBIT]]-Account2[[#This Row],[CREDIT]]</f>
        <v>301</v>
      </c>
      <c r="I22" s="24">
        <f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f>
        <v>0</v>
      </c>
    </row>
    <row r="23" spans="1:9" ht="21" customHeight="1" x14ac:dyDescent="0.2">
      <c r="A23" s="13">
        <v>40967</v>
      </c>
      <c r="B23" s="25" t="s">
        <v>23</v>
      </c>
      <c r="C23" s="25" t="s">
        <v>0</v>
      </c>
      <c r="D23" s="25" t="s">
        <v>24</v>
      </c>
      <c r="E23" s="25"/>
      <c r="F23" s="15">
        <v>201</v>
      </c>
      <c r="G23" s="15"/>
      <c r="H23" s="15">
        <f>SUM(INDEX(Account2[BALANCE],ROW(Account2[[#This Row],[BALANCE]])-ROW(INDEX(Account2[BALANCE],1))))+Account2[[#This Row],[DEBIT]]-Account2[[#This Row],[CREDIT]]</f>
        <v>502</v>
      </c>
      <c r="I23" s="24">
        <f>IF(COUNTIF(INDEX(Account2[REFERENCE],1):INDEX(Account2[REFERENCE],ROW(Account2[[#This Row],[REFERENCE]])-ROW(INDEX(Account2[REFERENCE],1))+1),Account2[[#This Row],[REFERENCE]])&gt;1,IF(SUMIF(INDEX(Account2[REFERENCE],1):INDEX(Account2[REFERENCE],ROW(Account2[[#This Row],[REFERENCE]])-ROW(INDEX(Account2[REFERENCE],1))+1),Account2[[#This Row],[REFERENCE]],INDEX(Account2[DEBIT],1):INDEX(Account2[DEBIT],ROW(Account2[[#This Row],[DEBIT]])-ROW(INDEX(Account2[DEBIT],1))+1))-SUMIF(INDEX(Account2[REFERENCE],1):INDEX(Account2[REFERENCE],ROW(Account2[[#This Row],[REFERENCE]])-ROW(INDEX(Account2[REFERENCE],1))+1),Account2[[#This Row],[REFERENCE]],INDEX(Account2[CREDIT],1):INDEX(Account2[CREDIT],ROW(Account2[[#This Row],[CREDIT]])-ROW(INDEX(Account2[CREDIT],1))+1))=0,0,1),0)</f>
        <v>0</v>
      </c>
    </row>
    <row r="24" spans="1:9" ht="21" customHeight="1" x14ac:dyDescent="0.2">
      <c r="A24" s="16"/>
      <c r="B24" s="16"/>
      <c r="C24" s="16"/>
      <c r="D24" s="16"/>
      <c r="E24" s="20" t="s">
        <v>1</v>
      </c>
      <c r="F24" s="21">
        <f>SUBTOTAL(109,Account2[DEBIT])</f>
        <v>1601</v>
      </c>
      <c r="G24" s="21">
        <f>SUBTOTAL(109,Account2[CREDIT])</f>
        <v>1601</v>
      </c>
      <c r="H24" s="22">
        <f>INDEX(Account2[BALANCE],ROW(Account2[[#Totals],[BALANCE]])-ROW(INDEX(Account2[BALANCE],1)))</f>
        <v>502</v>
      </c>
      <c r="I24" s="18"/>
    </row>
    <row r="25" spans="1:9" ht="21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21" customHeight="1" x14ac:dyDescent="0.2">
      <c r="A26" s="12" t="s">
        <v>27</v>
      </c>
      <c r="B26" s="1"/>
      <c r="C26" s="1"/>
      <c r="E26" s="11"/>
      <c r="F26" s="11"/>
      <c r="G26" s="11"/>
      <c r="H26" s="8"/>
      <c r="I26" s="6" t="str">
        <f>A26&amp;" BALANCE"</f>
        <v>ACCOUNT 3 BALANCE</v>
      </c>
    </row>
    <row r="27" spans="1:9" ht="21" customHeight="1" x14ac:dyDescent="0.2">
      <c r="A27" s="2" t="s">
        <v>29</v>
      </c>
      <c r="B27" s="3" t="s">
        <v>30</v>
      </c>
      <c r="C27" s="3" t="s">
        <v>31</v>
      </c>
      <c r="D27" s="3" t="s">
        <v>32</v>
      </c>
      <c r="E27" s="3" t="s">
        <v>33</v>
      </c>
      <c r="F27" s="4" t="s">
        <v>34</v>
      </c>
      <c r="G27" s="3" t="s">
        <v>35</v>
      </c>
      <c r="H27" s="3" t="s">
        <v>36</v>
      </c>
      <c r="I27" s="11" t="s">
        <v>38</v>
      </c>
    </row>
    <row r="28" spans="1:9" ht="21" customHeight="1" x14ac:dyDescent="0.2">
      <c r="A28" s="13">
        <v>40948</v>
      </c>
      <c r="B28" s="25" t="s">
        <v>9</v>
      </c>
      <c r="C28" s="25"/>
      <c r="D28" s="25"/>
      <c r="E28" s="25"/>
      <c r="F28" s="15"/>
      <c r="G28" s="15"/>
      <c r="H28" s="15">
        <v>503</v>
      </c>
      <c r="I28" s="24">
        <f>IF(COUNTIF(INDEX(Account3[REFERENCE],1):INDEX(Account3[REFERENCE],ROW(Account3[[#This Row],[REFERENCE]])-ROW(INDEX(Account3[REFERENCE],1))+1),Account3[[#This Row],[REFERENCE]])&gt;1,IF(SUMIF(INDEX(Account3[REFERENCE],1):INDEX(Account3[REFERENCE],ROW(Account3[[#This Row],[REFERENCE]])-ROW(INDEX(Account3[REFERENCE],1))+1),Account3[[#This Row],[REFERENCE]],INDEX(Account3[DEBIT],1):INDEX(Account3[DEBIT],ROW(Account3[[#This Row],[DEBIT]])-ROW(INDEX(Account3[DEBIT],1))+1))-SUMIF(INDEX(Account3[REFERENCE],1):INDEX(Account3[REFERENCE],ROW(Account3[[#This Row],[REFERENCE]])-ROW(INDEX(Account3[REFERENCE],1))+1),Account3[[#This Row],[REFERENCE]],INDEX(Account3[CREDIT],1):INDEX(Account3[CREDIT],ROW(Account3[[#This Row],[CREDIT]])-ROW(INDEX(Account3[CREDIT],1))+1))=0,0,1),0)</f>
        <v>0</v>
      </c>
    </row>
    <row r="29" spans="1:9" ht="21" customHeight="1" x14ac:dyDescent="0.2">
      <c r="A29" s="13">
        <v>40948</v>
      </c>
      <c r="B29" s="25" t="s">
        <v>15</v>
      </c>
      <c r="C29" s="25" t="s">
        <v>22</v>
      </c>
      <c r="D29" s="25" t="s">
        <v>16</v>
      </c>
      <c r="E29" s="25" t="s">
        <v>3</v>
      </c>
      <c r="F29" s="15"/>
      <c r="G29" s="15">
        <v>125</v>
      </c>
      <c r="H29" s="15">
        <f>SUM(INDEX(Account3[BALANCE],ROW(Account3[[#This Row],[BALANCE]])-ROW(INDEX(Account3[BALANCE],1))))+Account3[[#This Row],[DEBIT]]-Account3[[#This Row],[CREDIT]]</f>
        <v>378</v>
      </c>
      <c r="I29" s="24">
        <f>IF(COUNTIF(INDEX(Account3[REFERENCE],1):INDEX(Account3[REFERENCE],ROW(Account3[[#This Row],[REFERENCE]])-ROW(INDEX(Account3[REFERENCE],1))+1),Account3[[#This Row],[REFERENCE]])&gt;1,IF(SUMIF(INDEX(Account3[REFERENCE],1):INDEX(Account3[REFERENCE],ROW(Account3[[#This Row],[REFERENCE]])-ROW(INDEX(Account3[REFERENCE],1))+1),Account3[[#This Row],[REFERENCE]],INDEX(Account3[DEBIT],1):INDEX(Account3[DEBIT],ROW(Account3[[#This Row],[DEBIT]])-ROW(INDEX(Account3[DEBIT],1))+1))-SUMIF(INDEX(Account3[REFERENCE],1):INDEX(Account3[REFERENCE],ROW(Account3[[#This Row],[REFERENCE]])-ROW(INDEX(Account3[REFERENCE],1))+1),Account3[[#This Row],[REFERENCE]],INDEX(Account3[CREDIT],1):INDEX(Account3[CREDIT],ROW(Account3[[#This Row],[CREDIT]])-ROW(INDEX(Account3[CREDIT],1))+1))=0,0,1),0)</f>
        <v>0</v>
      </c>
    </row>
    <row r="30" spans="1:9" ht="21" customHeight="1" x14ac:dyDescent="0.2">
      <c r="A30" s="13">
        <v>40948</v>
      </c>
      <c r="B30" s="25" t="s">
        <v>15</v>
      </c>
      <c r="C30" s="25" t="s">
        <v>22</v>
      </c>
      <c r="D30" s="25" t="s">
        <v>16</v>
      </c>
      <c r="E30" s="25" t="s">
        <v>21</v>
      </c>
      <c r="F30" s="15">
        <v>125</v>
      </c>
      <c r="G30" s="15"/>
      <c r="H30" s="15">
        <f>SUM(INDEX(Account3[BALANCE],ROW(Account3[[#This Row],[BALANCE]])-ROW(INDEX(Account3[BALANCE],1))))+Account3[[#This Row],[DEBIT]]-Account3[[#This Row],[CREDIT]]</f>
        <v>503</v>
      </c>
      <c r="I30" s="24">
        <f>IF(COUNTIF(INDEX(Account3[REFERENCE],1):INDEX(Account3[REFERENCE],ROW(Account3[[#This Row],[REFERENCE]])-ROW(INDEX(Account3[REFERENCE],1))+1),Account3[[#This Row],[REFERENCE]])&gt;1,IF(SUMIF(INDEX(Account3[REFERENCE],1):INDEX(Account3[REFERENCE],ROW(Account3[[#This Row],[REFERENCE]])-ROW(INDEX(Account3[REFERENCE],1))+1),Account3[[#This Row],[REFERENCE]],INDEX(Account3[DEBIT],1):INDEX(Account3[DEBIT],ROW(Account3[[#This Row],[DEBIT]])-ROW(INDEX(Account3[DEBIT],1))+1))-SUMIF(INDEX(Account3[REFERENCE],1):INDEX(Account3[REFERENCE],ROW(Account3[[#This Row],[REFERENCE]])-ROW(INDEX(Account3[REFERENCE],1))+1),Account3[[#This Row],[REFERENCE]],INDEX(Account3[CREDIT],1):INDEX(Account3[CREDIT],ROW(Account3[[#This Row],[CREDIT]])-ROW(INDEX(Account3[CREDIT],1))+1))=0,0,1),0)</f>
        <v>0</v>
      </c>
    </row>
    <row r="31" spans="1:9" ht="21" customHeight="1" x14ac:dyDescent="0.2">
      <c r="A31" s="13">
        <v>40952</v>
      </c>
      <c r="B31" s="25" t="s">
        <v>7</v>
      </c>
      <c r="C31" s="25" t="s">
        <v>0</v>
      </c>
      <c r="D31" s="25" t="s">
        <v>11</v>
      </c>
      <c r="E31" s="25" t="s">
        <v>2</v>
      </c>
      <c r="F31" s="15"/>
      <c r="G31" s="15">
        <v>200</v>
      </c>
      <c r="H31" s="15">
        <f>SUM(INDEX(Account3[BALANCE],ROW(Account3[[#This Row],[BALANCE]])-ROW(INDEX(Account3[BALANCE],1))))+Account3[[#This Row],[DEBIT]]-Account3[[#This Row],[CREDIT]]</f>
        <v>303</v>
      </c>
      <c r="I31" s="24">
        <f>IF(COUNTIF(INDEX(Account3[REFERENCE],1):INDEX(Account3[REFERENCE],ROW(Account3[[#This Row],[REFERENCE]])-ROW(INDEX(Account3[REFERENCE],1))+1),Account3[[#This Row],[REFERENCE]])&gt;1,IF(SUMIF(INDEX(Account3[REFERENCE],1):INDEX(Account3[REFERENCE],ROW(Account3[[#This Row],[REFERENCE]])-ROW(INDEX(Account3[REFERENCE],1))+1),Account3[[#This Row],[REFERENCE]],INDEX(Account3[DEBIT],1):INDEX(Account3[DEBIT],ROW(Account3[[#This Row],[DEBIT]])-ROW(INDEX(Account3[DEBIT],1))+1))-SUMIF(INDEX(Account3[REFERENCE],1):INDEX(Account3[REFERENCE],ROW(Account3[[#This Row],[REFERENCE]])-ROW(INDEX(Account3[REFERENCE],1))+1),Account3[[#This Row],[REFERENCE]],INDEX(Account3[CREDIT],1):INDEX(Account3[CREDIT],ROW(Account3[[#This Row],[CREDIT]])-ROW(INDEX(Account3[CREDIT],1))+1))=0,0,1),0)</f>
        <v>0</v>
      </c>
    </row>
    <row r="32" spans="1:9" ht="21" customHeight="1" x14ac:dyDescent="0.2">
      <c r="A32" s="13">
        <v>40952</v>
      </c>
      <c r="B32" s="25" t="s">
        <v>7</v>
      </c>
      <c r="C32" s="25" t="s">
        <v>0</v>
      </c>
      <c r="D32" s="25" t="s">
        <v>11</v>
      </c>
      <c r="E32" s="25" t="s">
        <v>3</v>
      </c>
      <c r="F32" s="15">
        <v>100</v>
      </c>
      <c r="G32" s="15"/>
      <c r="H32" s="15">
        <f>SUM(INDEX(Account3[BALANCE],ROW(Account3[[#This Row],[BALANCE]])-ROW(INDEX(Account3[BALANCE],1))))+Account3[[#This Row],[DEBIT]]-Account3[[#This Row],[CREDIT]]</f>
        <v>403</v>
      </c>
      <c r="I32" s="24">
        <f>IF(COUNTIF(INDEX(Account3[REFERENCE],1):INDEX(Account3[REFERENCE],ROW(Account3[[#This Row],[REFERENCE]])-ROW(INDEX(Account3[REFERENCE],1))+1),Account3[[#This Row],[REFERENCE]])&gt;1,IF(SUMIF(INDEX(Account3[REFERENCE],1):INDEX(Account3[REFERENCE],ROW(Account3[[#This Row],[REFERENCE]])-ROW(INDEX(Account3[REFERENCE],1))+1),Account3[[#This Row],[REFERENCE]],INDEX(Account3[DEBIT],1):INDEX(Account3[DEBIT],ROW(Account3[[#This Row],[DEBIT]])-ROW(INDEX(Account3[DEBIT],1))+1))-SUMIF(INDEX(Account3[REFERENCE],1):INDEX(Account3[REFERENCE],ROW(Account3[[#This Row],[REFERENCE]])-ROW(INDEX(Account3[REFERENCE],1))+1),Account3[[#This Row],[REFERENCE]],INDEX(Account3[CREDIT],1):INDEX(Account3[CREDIT],ROW(Account3[[#This Row],[CREDIT]])-ROW(INDEX(Account3[CREDIT],1))+1))=0,0,1),0)</f>
        <v>1</v>
      </c>
    </row>
    <row r="33" spans="1:9" ht="21" customHeight="1" x14ac:dyDescent="0.2">
      <c r="A33" s="16"/>
      <c r="B33" s="16"/>
      <c r="C33" s="16"/>
      <c r="D33" s="16"/>
      <c r="E33" s="20" t="s">
        <v>1</v>
      </c>
      <c r="F33" s="21">
        <f>SUBTOTAL(109,Account3[DEBIT])</f>
        <v>225</v>
      </c>
      <c r="G33" s="21">
        <f>SUBTOTAL(109,Account3[CREDIT])</f>
        <v>325</v>
      </c>
      <c r="H33" s="23">
        <f>INDEX(Account3[BALANCE],ROW(Account3[[#Totals],[BALANCE]])-ROW(INDEX(Account3[BALANCE],1)))</f>
        <v>403</v>
      </c>
      <c r="I33" s="16"/>
    </row>
    <row r="34" spans="1:9" ht="21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21" customHeight="1" thickBot="1" x14ac:dyDescent="0.25">
      <c r="A35" s="12" t="s">
        <v>28</v>
      </c>
      <c r="E35" s="11"/>
      <c r="F35" s="11"/>
      <c r="G35" s="11"/>
      <c r="H35" s="8"/>
      <c r="I35" s="19" t="str">
        <f>A35&amp;" BALANCE"</f>
        <v>ACCOUNT 4 BALANCE</v>
      </c>
    </row>
    <row r="36" spans="1:9" ht="21" customHeight="1" x14ac:dyDescent="0.2">
      <c r="A36" s="2" t="s">
        <v>29</v>
      </c>
      <c r="B36" s="3" t="s">
        <v>30</v>
      </c>
      <c r="C36" s="3" t="s">
        <v>31</v>
      </c>
      <c r="D36" s="3" t="s">
        <v>32</v>
      </c>
      <c r="E36" s="3" t="s">
        <v>33</v>
      </c>
      <c r="F36" s="4" t="s">
        <v>34</v>
      </c>
      <c r="G36" s="3" t="s">
        <v>35</v>
      </c>
      <c r="H36" s="3" t="s">
        <v>36</v>
      </c>
      <c r="I36" s="11" t="s">
        <v>38</v>
      </c>
    </row>
    <row r="37" spans="1:9" ht="21" customHeight="1" x14ac:dyDescent="0.2">
      <c r="A37" s="13">
        <v>40948</v>
      </c>
      <c r="B37" s="25" t="s">
        <v>9</v>
      </c>
      <c r="C37" s="25"/>
      <c r="D37" s="25"/>
      <c r="E37" s="25"/>
      <c r="F37" s="15"/>
      <c r="G37" s="15"/>
      <c r="H37" s="15">
        <v>504</v>
      </c>
      <c r="I37" s="11">
        <f>IF(COUNTIF(INDEX(Account4[REFERENCE],1):INDEX(Account4[REFERENCE],ROW(Account4[[#This Row],[REFERENCE]])-ROW(INDEX(Account4[REFERENCE],1))+1),Account4[[#This Row],[REFERENCE]])&gt;1,IF(SUMIF(INDEX(Account4[REFERENCE],1):INDEX(Account4[REFERENCE],ROW(Account4[[#This Row],[REFERENCE]])-ROW(INDEX(Account4[REFERENCE],1))+1),Account4[[#This Row],[REFERENCE]],INDEX(Account4[DEBIT],1):INDEX(Account4[DEBIT],ROW(Account4[[#This Row],[DEBIT]])-ROW(INDEX(Account4[DEBIT],1))+1))-SUMIF(INDEX(Account4[REFERENCE],1):INDEX(Account4[REFERENCE],ROW(Account4[[#This Row],[REFERENCE]])-ROW(INDEX(Account4[REFERENCE],1))+1),Account4[[#This Row],[REFERENCE]],INDEX(Account4[CREDIT],1):INDEX(Account4[CREDIT],ROW(Account4[[#This Row],[CREDIT]])-ROW(INDEX(Account4[CREDIT],1))+1))=0,0,1),0)</f>
        <v>0</v>
      </c>
    </row>
    <row r="38" spans="1:9" ht="21" customHeight="1" x14ac:dyDescent="0.2">
      <c r="A38" s="13">
        <v>40948</v>
      </c>
      <c r="B38" s="25" t="s">
        <v>15</v>
      </c>
      <c r="C38" s="25" t="s">
        <v>22</v>
      </c>
      <c r="D38" s="25" t="s">
        <v>16</v>
      </c>
      <c r="E38" s="25" t="s">
        <v>3</v>
      </c>
      <c r="F38" s="15"/>
      <c r="G38" s="15">
        <v>175</v>
      </c>
      <c r="H38" s="15">
        <f>SUM(INDEX(Account4[BALANCE],ROW(Account4[[#This Row],[BALANCE]])-ROW(INDEX(Account4[BALANCE],1))))+Account4[[#This Row],[DEBIT]]-Account4[[#This Row],[CREDIT]]</f>
        <v>329</v>
      </c>
      <c r="I38" s="11">
        <f>IF(COUNTIF(INDEX(Account4[REFERENCE],1):INDEX(Account4[REFERENCE],ROW(Account4[[#This Row],[REFERENCE]])-ROW(INDEX(Account4[REFERENCE],1))+1),Account4[[#This Row],[REFERENCE]])&gt;1,IF(SUMIF(INDEX(Account4[REFERENCE],1):INDEX(Account4[REFERENCE],ROW(Account4[[#This Row],[REFERENCE]])-ROW(INDEX(Account4[REFERENCE],1))+1),Account4[[#This Row],[REFERENCE]],INDEX(Account4[DEBIT],1):INDEX(Account4[DEBIT],ROW(Account4[[#This Row],[DEBIT]])-ROW(INDEX(Account4[DEBIT],1))+1))-SUMIF(INDEX(Account4[REFERENCE],1):INDEX(Account4[REFERENCE],ROW(Account4[[#This Row],[REFERENCE]])-ROW(INDEX(Account4[REFERENCE],1))+1),Account4[[#This Row],[REFERENCE]],INDEX(Account4[CREDIT],1):INDEX(Account4[CREDIT],ROW(Account4[[#This Row],[CREDIT]])-ROW(INDEX(Account4[CREDIT],1))+1))=0,0,1),0)</f>
        <v>0</v>
      </c>
    </row>
    <row r="39" spans="1:9" ht="21" customHeight="1" x14ac:dyDescent="0.2">
      <c r="A39" s="13">
        <v>40948</v>
      </c>
      <c r="B39" s="25" t="s">
        <v>15</v>
      </c>
      <c r="C39" s="25" t="s">
        <v>22</v>
      </c>
      <c r="D39" s="25" t="s">
        <v>16</v>
      </c>
      <c r="E39" s="25" t="s">
        <v>21</v>
      </c>
      <c r="F39" s="15">
        <v>160</v>
      </c>
      <c r="G39" s="15"/>
      <c r="H39" s="15">
        <f>SUM(INDEX(Account4[BALANCE],ROW(Account4[[#This Row],[BALANCE]])-ROW(INDEX(Account4[BALANCE],1))))+Account4[[#This Row],[DEBIT]]-Account4[[#This Row],[CREDIT]]</f>
        <v>489</v>
      </c>
      <c r="I39" s="11">
        <f>IF(COUNTIF(INDEX(Account4[REFERENCE],1):INDEX(Account4[REFERENCE],ROW(Account4[[#This Row],[REFERENCE]])-ROW(INDEX(Account4[REFERENCE],1))+1),Account4[[#This Row],[REFERENCE]])&gt;1,IF(SUMIF(INDEX(Account4[REFERENCE],1):INDEX(Account4[REFERENCE],ROW(Account4[[#This Row],[REFERENCE]])-ROW(INDEX(Account4[REFERENCE],1))+1),Account4[[#This Row],[REFERENCE]],INDEX(Account4[DEBIT],1):INDEX(Account4[DEBIT],ROW(Account4[[#This Row],[DEBIT]])-ROW(INDEX(Account4[DEBIT],1))+1))-SUMIF(INDEX(Account4[REFERENCE],1):INDEX(Account4[REFERENCE],ROW(Account4[[#This Row],[REFERENCE]])-ROW(INDEX(Account4[REFERENCE],1))+1),Account4[[#This Row],[REFERENCE]],INDEX(Account4[CREDIT],1):INDEX(Account4[CREDIT],ROW(Account4[[#This Row],[CREDIT]])-ROW(INDEX(Account4[CREDIT],1))+1))=0,0,1),0)</f>
        <v>1</v>
      </c>
    </row>
    <row r="40" spans="1:9" ht="21" customHeight="1" x14ac:dyDescent="0.2">
      <c r="A40" s="13">
        <v>40952</v>
      </c>
      <c r="B40" s="25" t="s">
        <v>7</v>
      </c>
      <c r="C40" s="25" t="s">
        <v>0</v>
      </c>
      <c r="D40" s="25" t="s">
        <v>11</v>
      </c>
      <c r="E40" s="25" t="s">
        <v>2</v>
      </c>
      <c r="F40" s="15"/>
      <c r="G40" s="15">
        <v>200</v>
      </c>
      <c r="H40" s="15">
        <f>SUM(INDEX(Account4[BALANCE],ROW(Account4[[#This Row],[BALANCE]])-ROW(INDEX(Account4[BALANCE],1))))+Account4[[#This Row],[DEBIT]]-Account4[[#This Row],[CREDIT]]</f>
        <v>289</v>
      </c>
      <c r="I40" s="11">
        <f>IF(COUNTIF(INDEX(Account4[REFERENCE],1):INDEX(Account4[REFERENCE],ROW(Account4[[#This Row],[REFERENCE]])-ROW(INDEX(Account4[REFERENCE],1))+1),Account4[[#This Row],[REFERENCE]])&gt;1,IF(SUMIF(INDEX(Account4[REFERENCE],1):INDEX(Account4[REFERENCE],ROW(Account4[[#This Row],[REFERENCE]])-ROW(INDEX(Account4[REFERENCE],1))+1),Account4[[#This Row],[REFERENCE]],INDEX(Account4[DEBIT],1):INDEX(Account4[DEBIT],ROW(Account4[[#This Row],[DEBIT]])-ROW(INDEX(Account4[DEBIT],1))+1))-SUMIF(INDEX(Account4[REFERENCE],1):INDEX(Account4[REFERENCE],ROW(Account4[[#This Row],[REFERENCE]])-ROW(INDEX(Account4[REFERENCE],1))+1),Account4[[#This Row],[REFERENCE]],INDEX(Account4[CREDIT],1):INDEX(Account4[CREDIT],ROW(Account4[[#This Row],[CREDIT]])-ROW(INDEX(Account4[CREDIT],1))+1))=0,0,1),0)</f>
        <v>0</v>
      </c>
    </row>
    <row r="41" spans="1:9" ht="21" customHeight="1" x14ac:dyDescent="0.2">
      <c r="A41" s="13">
        <v>40952</v>
      </c>
      <c r="B41" s="25" t="s">
        <v>7</v>
      </c>
      <c r="C41" s="25" t="s">
        <v>0</v>
      </c>
      <c r="D41" s="25" t="s">
        <v>11</v>
      </c>
      <c r="E41" s="25" t="s">
        <v>3</v>
      </c>
      <c r="F41" s="15">
        <v>200</v>
      </c>
      <c r="G41" s="15"/>
      <c r="H41" s="15">
        <f>SUM(INDEX(Account4[BALANCE],ROW(Account4[[#This Row],[BALANCE]])-ROW(INDEX(Account4[BALANCE],1))))+Account4[[#This Row],[DEBIT]]-Account4[[#This Row],[CREDIT]]</f>
        <v>489</v>
      </c>
      <c r="I41" s="11">
        <f>IF(COUNTIF(INDEX(Account4[REFERENCE],1):INDEX(Account4[REFERENCE],ROW(Account4[[#This Row],[REFERENCE]])-ROW(INDEX(Account4[REFERENCE],1))+1),Account4[[#This Row],[REFERENCE]])&gt;1,IF(SUMIF(INDEX(Account4[REFERENCE],1):INDEX(Account4[REFERENCE],ROW(Account4[[#This Row],[REFERENCE]])-ROW(INDEX(Account4[REFERENCE],1))+1),Account4[[#This Row],[REFERENCE]],INDEX(Account4[DEBIT],1):INDEX(Account4[DEBIT],ROW(Account4[[#This Row],[DEBIT]])-ROW(INDEX(Account4[DEBIT],1))+1))-SUMIF(INDEX(Account4[REFERENCE],1):INDEX(Account4[REFERENCE],ROW(Account4[[#This Row],[REFERENCE]])-ROW(INDEX(Account4[REFERENCE],1))+1),Account4[[#This Row],[REFERENCE]],INDEX(Account4[CREDIT],1):INDEX(Account4[CREDIT],ROW(Account4[[#This Row],[CREDIT]])-ROW(INDEX(Account4[CREDIT],1))+1))=0,0,1),0)</f>
        <v>0</v>
      </c>
    </row>
    <row r="42" spans="1:9" ht="21" customHeight="1" x14ac:dyDescent="0.2">
      <c r="A42" s="13">
        <v>40954</v>
      </c>
      <c r="B42" s="25" t="s">
        <v>15</v>
      </c>
      <c r="C42" s="25" t="s">
        <v>22</v>
      </c>
      <c r="D42" s="25" t="s">
        <v>39</v>
      </c>
      <c r="E42" s="25" t="s">
        <v>21</v>
      </c>
      <c r="F42" s="15">
        <v>10</v>
      </c>
      <c r="G42" s="15"/>
      <c r="H42" s="15">
        <f>IF(((SUMIF(INDEX(Account4[REFERENCE],1):Account4[[#This Row],[REFERENCE]],Account4[[#This Row],[REFERENCE]],Account4[DEBIT])&gt;0)*(SUMIF(INDEX(Account4[REFERENCE],1):Account4[[#This Row],[REFERENCE]],Account4[[#This Row],[REFERENCE]],Account4[CREDIT])&gt;0)),SUMIF(INDEX(Account4[REFERENCE],1):Account4[[#This Row],[REFERENCE]],Account4[[#This Row],[REFERENCE]],INDEX(Account4[CREDIT],1):Account4[[#This Row],[CREDIT]])-SUMIF(INDEX(Account4[REFERENCE],1):Account4[[#This Row],[REFERENCE]],Account4[[#This Row],[REFERENCE]],INDEX(Account4[DEBIT],1):Account4[[#This Row],[DEBIT]]),0)</f>
        <v>5</v>
      </c>
      <c r="I42" s="11">
        <f>IF(COUNTIF(INDEX(Account4[REFERENCE],1):INDEX(Account4[REFERENCE],ROW(Account4[[#This Row],[REFERENCE]])-ROW(INDEX(Account4[REFERENCE],1))+1),Account4[[#This Row],[REFERENCE]])&gt;1,IF(SUMIF(INDEX(Account4[REFERENCE],1):INDEX(Account4[REFERENCE],ROW(Account4[[#This Row],[REFERENCE]])-ROW(INDEX(Account4[REFERENCE],1))+1),Account4[[#This Row],[REFERENCE]],INDEX(Account4[DEBIT],1):INDEX(Account4[DEBIT],ROW(Account4[[#This Row],[DEBIT]])-ROW(INDEX(Account4[DEBIT],1))+1))-SUMIF(INDEX(Account4[REFERENCE],1):INDEX(Account4[REFERENCE],ROW(Account4[[#This Row],[REFERENCE]])-ROW(INDEX(Account4[REFERENCE],1))+1),Account4[[#This Row],[REFERENCE]],INDEX(Account4[CREDIT],1):INDEX(Account4[CREDIT],ROW(Account4[[#This Row],[CREDIT]])-ROW(INDEX(Account4[CREDIT],1))+1))=0,0,1),0)</f>
        <v>1</v>
      </c>
    </row>
    <row r="43" spans="1:9" ht="21" customHeight="1" x14ac:dyDescent="0.2">
      <c r="A43" s="26"/>
      <c r="B43" s="26"/>
      <c r="C43" s="26"/>
      <c r="D43" s="26"/>
      <c r="E43" s="27" t="s">
        <v>1</v>
      </c>
      <c r="F43" s="31">
        <f>SUBTOTAL(109,Account4[DEBIT])</f>
        <v>370</v>
      </c>
      <c r="G43" s="31">
        <f>SUBTOTAL(109,Account4[CREDIT])</f>
        <v>375</v>
      </c>
      <c r="H43" s="32">
        <f>INDEX(Account4[BALANCE],ROW(Account4[[#Totals],[BALANCE]])-ROW(INDEX(Account4[BALANCE],1)))</f>
        <v>5</v>
      </c>
      <c r="I43" s="26"/>
    </row>
    <row r="44" spans="1:9" ht="21" customHeight="1" x14ac:dyDescent="0.2">
      <c r="A44" s="34"/>
      <c r="B44" s="34"/>
      <c r="C44" s="34"/>
      <c r="D44" s="34"/>
      <c r="E44" s="34"/>
      <c r="F44" s="34"/>
      <c r="G44" s="34"/>
      <c r="H44" s="34"/>
      <c r="I44" s="34"/>
    </row>
  </sheetData>
  <mergeCells count="4">
    <mergeCell ref="A44:I44"/>
    <mergeCell ref="A14:I14"/>
    <mergeCell ref="A25:I25"/>
    <mergeCell ref="A34:I34"/>
  </mergeCells>
  <dataValidations count="1">
    <dataValidation type="list" allowBlank="1" showInputMessage="1" sqref="C37:C42 C5:C12 C17:C23 C28:C32">
      <formula1>"Payment,Purchase"</formula1>
    </dataValidation>
  </dataValidations>
  <printOptions horizontalCentered="1"/>
  <pageMargins left="0.4" right="0.25" top="0.75" bottom="0.75" header="0.3" footer="0.3"/>
  <pageSetup scale="75" fitToWidth="0" orientation="portrait" horizontalDpi="1200" r:id="rId1"/>
  <ignoredErrors>
    <ignoredError sqref="B8:B9 B18:B23 B38:B42 B29:B32" numberStoredAsText="1"/>
    <ignoredError sqref="H5:H12 H17:H23 H28:H32 H37:H42" calculatedColumn="1"/>
  </ignoredErrors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523EDEE3-E301-430F-99A4-63A5740C231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1"/>
            </x14:iconSet>
          </x14:cfRule>
          <xm:sqref>I17:I23</xm:sqref>
        </x14:conditionalFormatting>
        <x14:conditionalFormatting xmlns:xm="http://schemas.microsoft.com/office/excel/2006/main">
          <x14:cfRule type="iconSet" priority="5" id="{05DE02F6-6B1B-4B15-8F6B-9080E2FBF57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1"/>
            </x14:iconSet>
          </x14:cfRule>
          <xm:sqref>I5:I12</xm:sqref>
        </x14:conditionalFormatting>
        <x14:conditionalFormatting xmlns:xm="http://schemas.microsoft.com/office/excel/2006/main">
          <x14:cfRule type="iconSet" priority="6" id="{E1837FD4-6FDD-4EC2-840D-AF1950AD9A9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1"/>
            </x14:iconSet>
          </x14:cfRule>
          <xm:sqref>I28:I32</xm:sqref>
        </x14:conditionalFormatting>
        <x14:conditionalFormatting xmlns:xm="http://schemas.microsoft.com/office/excel/2006/main">
          <x14:cfRule type="iconSet" priority="7" id="{96470A5A-7913-4293-801F-D76DFECD580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1"/>
            </x14:iconSet>
          </x14:cfRule>
          <xm:sqref>I37:I42</xm:sqref>
        </x14:conditionalFormatting>
      </x14:conditionalFormattings>
    </ext>
  </extLst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F0560D4-97F0-463A-AC89-9D84DAA59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Account Ledgers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