
<file path=[Content_Types].xml><?xml version="1.0" encoding="utf-8"?>
<Types xmlns="http://schemas.openxmlformats.org/package/2006/content-types">
  <Default ContentType="application/vnd.openxmlformats-officedocument.spreadsheetml.printerSettings" Extension="bin"/>
  <Default ContentType="image/jpeg" Extension="jpeg"/>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Bottling-Line\"/>
    </mc:Choice>
  </mc:AlternateContent>
  <bookViews>
    <workbookView xWindow="240" yWindow="30" windowWidth="8475" windowHeight="5895"/>
  </bookViews>
  <sheets>
    <sheet name="Dry Goods (A)" sheetId="1" r:id="rId1"/>
    <sheet name="More Detail (A)" sheetId="2" r:id="rId2"/>
    <sheet name="Winery Info (B)" sheetId="4" r:id="rId3"/>
    <sheet name="Tankers" sheetId="3" r:id="rId4"/>
  </sheets>
  <definedNames>
    <definedName name="_xlnm.Print_Area" localSheetId="0">'Dry Goods (A)'!$A$1:$M$65</definedName>
    <definedName name="_xlnm.Print_Area" localSheetId="1">'More Detail (A)'!$A$1:$J$49</definedName>
    <definedName name="_xlnm.Print_Area" localSheetId="3">Tankers!$A$1:$F$41</definedName>
    <definedName name="YesNo">'Dry Goods (A)'!$O$5:$O$6</definedName>
  </definedNames>
  <calcPr calcId="152511"/>
</workbook>
</file>

<file path=xl/calcChain.xml><?xml version="1.0" encoding="utf-8"?>
<calcChain xmlns="http://schemas.openxmlformats.org/spreadsheetml/2006/main">
  <c r="D4" i="4" l="1"/>
  <c r="C6" i="4" l="1"/>
  <c r="J2" i="4"/>
  <c r="C2" i="4"/>
  <c r="E41" i="3" l="1" a="1"/>
  <c r="E41" i="3" s="1"/>
  <c r="D15" i="4" s="1"/>
  <c r="D41" i="3" a="1"/>
  <c r="D41" i="3" s="1"/>
  <c r="C15" i="4" s="1"/>
  <c r="E40" i="3" a="1"/>
  <c r="E40" i="3" s="1"/>
  <c r="D14" i="4" s="1"/>
  <c r="D40" i="3"/>
  <c r="C14" i="4" s="1"/>
  <c r="D38" i="3"/>
  <c r="D37" i="3"/>
  <c r="E33" i="3"/>
  <c r="C17" i="4" s="1"/>
  <c r="E31" i="3"/>
  <c r="E30" i="3"/>
  <c r="E29" i="3"/>
  <c r="E28" i="3"/>
  <c r="E27" i="3"/>
  <c r="E26" i="3"/>
  <c r="E25" i="3"/>
  <c r="E24" i="3"/>
  <c r="E23" i="3"/>
  <c r="E22" i="3"/>
  <c r="E21" i="3"/>
  <c r="E20" i="3"/>
  <c r="E19" i="3"/>
  <c r="E18" i="3"/>
  <c r="E17" i="3"/>
  <c r="E16" i="3"/>
  <c r="E15" i="3"/>
  <c r="E14" i="3"/>
  <c r="E13" i="3"/>
  <c r="E12" i="3"/>
  <c r="E11" i="3"/>
  <c r="E10" i="3"/>
  <c r="B7" i="3"/>
  <c r="I48" i="2"/>
  <c r="I46" i="2"/>
  <c r="I45" i="2"/>
  <c r="D44" i="2"/>
  <c r="C44" i="2"/>
  <c r="B44" i="2"/>
  <c r="I32" i="2"/>
  <c r="I31" i="2"/>
  <c r="D30" i="2"/>
  <c r="C30" i="2"/>
  <c r="B30" i="2"/>
  <c r="I18" i="2"/>
  <c r="I17" i="2"/>
  <c r="D16" i="2"/>
  <c r="C16" i="2"/>
  <c r="B16" i="2"/>
  <c r="B4" i="2"/>
  <c r="I49" i="2" s="1"/>
  <c r="D2" i="2"/>
  <c r="C16" i="4"/>
  <c r="E35" i="3" l="1"/>
</calcChain>
</file>

<file path=xl/comments1.xml><?xml version="1.0" encoding="utf-8"?>
<comments xmlns="http://schemas.openxmlformats.org/spreadsheetml/2006/main">
  <authors>
    <author>Richard Broadhead</author>
  </authors>
  <commentList>
    <comment ref="B6" authorId="0" shapeId="0">
      <text>
        <r>
          <rPr>
            <b/>
            <sz val="9"/>
            <color indexed="81"/>
            <rFont val="Tahoma"/>
            <family val="2"/>
          </rPr>
          <t>Number of 12-Pack equivalents</t>
        </r>
      </text>
    </comment>
    <comment ref="B20" authorId="0" shapeId="0">
      <text>
        <r>
          <rPr>
            <b/>
            <sz val="9"/>
            <color indexed="81"/>
            <rFont val="Tahoma"/>
            <family val="2"/>
          </rPr>
          <t>Number of 12-Pack equivalents</t>
        </r>
      </text>
    </comment>
    <comment ref="B34" authorId="0" shapeId="0">
      <text>
        <r>
          <rPr>
            <b/>
            <sz val="9"/>
            <color indexed="81"/>
            <rFont val="Tahoma"/>
            <family val="2"/>
          </rPr>
          <t>Number of 12-Pack equivalents</t>
        </r>
      </text>
    </comment>
  </commentList>
</comments>
</file>

<file path=xl/sharedStrings.xml><?xml version="1.0" encoding="utf-8"?>
<sst xmlns="http://schemas.openxmlformats.org/spreadsheetml/2006/main" count="379" uniqueCount="242">
  <si>
    <t>Transport:</t>
  </si>
  <si>
    <t>Specialised bottles required</t>
  </si>
  <si>
    <t>Gas Cover Required:</t>
  </si>
  <si>
    <t>375ml Bottles</t>
  </si>
  <si>
    <t xml:space="preserve"> </t>
  </si>
  <si>
    <t>Screwcaps Required</t>
  </si>
  <si>
    <t>Corks Required</t>
  </si>
  <si>
    <t>Bottles Required</t>
  </si>
  <si>
    <t>Carton Markings</t>
  </si>
  <si>
    <t>Pallets</t>
  </si>
  <si>
    <t>Dividers</t>
  </si>
  <si>
    <t>Label Height</t>
  </si>
  <si>
    <t xml:space="preserve">Store wine at Vinpro          </t>
  </si>
  <si>
    <t>Quantity to label</t>
  </si>
  <si>
    <t>Dry Goods</t>
  </si>
  <si>
    <t>End of run information</t>
  </si>
  <si>
    <t>COMMENTS:</t>
  </si>
  <si>
    <t xml:space="preserve">Is this wine BIOGRO Certified? </t>
  </si>
  <si>
    <r>
      <t>Magnums</t>
    </r>
    <r>
      <rPr>
        <sz val="9"/>
        <rFont val="Arial"/>
        <family val="2"/>
      </rPr>
      <t xml:space="preserve"> - (1.5 Litre)</t>
    </r>
  </si>
  <si>
    <r>
      <t>Double Magnums</t>
    </r>
    <r>
      <rPr>
        <sz val="9"/>
        <rFont val="Arial"/>
        <family val="2"/>
      </rPr>
      <t xml:space="preserve"> - (3 Litre)</t>
    </r>
  </si>
  <si>
    <t>Customer:</t>
  </si>
  <si>
    <t>Product to Bottle:</t>
  </si>
  <si>
    <t>COMPANY BIOGRO CERTIFICATION NUMBER:</t>
  </si>
  <si>
    <r>
      <t>Bottling instructions</t>
    </r>
    <r>
      <rPr>
        <b/>
        <sz val="8"/>
        <rFont val="Arial"/>
        <family val="2"/>
      </rPr>
      <t>:</t>
    </r>
  </si>
  <si>
    <t>Contact Email</t>
  </si>
  <si>
    <t>Contact:</t>
  </si>
  <si>
    <t>Phone:</t>
  </si>
  <si>
    <t>Bottling date booked:</t>
  </si>
  <si>
    <t>Estimated Volume:</t>
  </si>
  <si>
    <t>litres</t>
  </si>
  <si>
    <t>Last Filtration:</t>
  </si>
  <si>
    <t>Date:</t>
  </si>
  <si>
    <t>Other:</t>
  </si>
  <si>
    <t>Number required:</t>
  </si>
  <si>
    <r>
      <t>CO</t>
    </r>
    <r>
      <rPr>
        <vertAlign val="subscript"/>
        <sz val="9"/>
        <rFont val="Arial"/>
        <family val="2"/>
      </rPr>
      <t>2</t>
    </r>
  </si>
  <si>
    <r>
      <t>N</t>
    </r>
    <r>
      <rPr>
        <vertAlign val="subscript"/>
        <sz val="9"/>
        <rFont val="Arial"/>
        <family val="2"/>
      </rPr>
      <t>2</t>
    </r>
  </si>
  <si>
    <t>Bore:</t>
  </si>
  <si>
    <t>Closure:</t>
  </si>
  <si>
    <t>Type:</t>
  </si>
  <si>
    <t>Nothing:</t>
  </si>
  <si>
    <t>Pre Filter 0.65µm:</t>
  </si>
  <si>
    <t>Rockstopper:</t>
  </si>
  <si>
    <t>Supplier:</t>
  </si>
  <si>
    <t>Colour:</t>
  </si>
  <si>
    <t>ETA</t>
  </si>
  <si>
    <t>Printed:</t>
  </si>
  <si>
    <t>Capsule:</t>
  </si>
  <si>
    <t>Apply front bottle label:</t>
  </si>
  <si>
    <t>Apply barcode:</t>
  </si>
  <si>
    <t>Apply hand stamp:</t>
  </si>
  <si>
    <t>Winemakers presence required at start up?</t>
  </si>
  <si>
    <t>Or:</t>
  </si>
  <si>
    <t>Brand:</t>
  </si>
  <si>
    <t>Bottle Type:</t>
  </si>
  <si>
    <t>Bottle Colour:</t>
  </si>
  <si>
    <r>
      <t>Labelling Instructions</t>
    </r>
    <r>
      <rPr>
        <sz val="10"/>
        <rFont val="Arial"/>
        <family val="2"/>
      </rPr>
      <t>:</t>
    </r>
  </si>
  <si>
    <t>Customer pallets used:</t>
  </si>
  <si>
    <t>Export pallets used:</t>
  </si>
  <si>
    <t>Bottle counter numbers:</t>
  </si>
  <si>
    <t>Box counter numbers:</t>
  </si>
  <si>
    <t>Total pallet numbers:</t>
  </si>
  <si>
    <t>Double Wrap:</t>
  </si>
  <si>
    <t>Single Wrap:</t>
  </si>
  <si>
    <t>Corner Boards:</t>
  </si>
  <si>
    <t>Standup</t>
  </si>
  <si>
    <t>Layflat</t>
  </si>
  <si>
    <t>Vinpro</t>
  </si>
  <si>
    <t>Client</t>
  </si>
  <si>
    <t>Export</t>
  </si>
  <si>
    <t>Normal</t>
  </si>
  <si>
    <t xml:space="preserve">      # supplied:</t>
  </si>
  <si>
    <t>ETA:</t>
  </si>
  <si>
    <t>Front:</t>
  </si>
  <si>
    <t>Back:</t>
  </si>
  <si>
    <t>NZ:</t>
  </si>
  <si>
    <t>Material:</t>
  </si>
  <si>
    <t>750 mls</t>
  </si>
  <si>
    <t>Barcode</t>
  </si>
  <si>
    <t>UK</t>
  </si>
  <si>
    <t>USA</t>
  </si>
  <si>
    <t>375 mls</t>
  </si>
  <si>
    <t>Totals:</t>
  </si>
  <si>
    <t>Std</t>
  </si>
  <si>
    <t>Winemaker WSMP No.</t>
  </si>
  <si>
    <t>Return stock to customer</t>
  </si>
  <si>
    <t>Store stock at Vinpro</t>
  </si>
  <si>
    <t>Additional Inkjet code on bottle (julian date &amp; time standard):</t>
  </si>
  <si>
    <t>Cartons</t>
  </si>
  <si>
    <t>Other (please specify):</t>
  </si>
  <si>
    <t>Transport Company:</t>
  </si>
  <si>
    <t>Labelling Detail</t>
  </si>
  <si>
    <t>mm (height from bottom of bottle)</t>
  </si>
  <si>
    <t>USA:</t>
  </si>
  <si>
    <t>Cleanskin:</t>
  </si>
  <si>
    <t xml:space="preserve"> UK:</t>
  </si>
  <si>
    <t>Australia:</t>
  </si>
  <si>
    <t>(for example:  L106 VINPRO PN06):</t>
  </si>
  <si>
    <t>Ê</t>
  </si>
  <si>
    <r>
      <t>Apply 2</t>
    </r>
    <r>
      <rPr>
        <vertAlign val="superscript"/>
        <sz val="9"/>
        <rFont val="Arial"/>
        <family val="2"/>
      </rPr>
      <t>nd</t>
    </r>
    <r>
      <rPr>
        <sz val="9"/>
        <rFont val="Arial"/>
        <family val="2"/>
      </rPr>
      <t xml:space="preserve"> barcode:</t>
    </r>
  </si>
  <si>
    <r>
      <t>Apply 2</t>
    </r>
    <r>
      <rPr>
        <vertAlign val="superscript"/>
        <sz val="9"/>
        <rFont val="Arial"/>
        <family val="2"/>
      </rPr>
      <t>nd</t>
    </r>
    <r>
      <rPr>
        <sz val="9"/>
        <rFont val="Arial"/>
        <family val="2"/>
      </rPr>
      <t xml:space="preserve"> front bottle label:</t>
    </r>
  </si>
  <si>
    <t>Specify:</t>
  </si>
  <si>
    <t>WECS Winemaker Ref:</t>
  </si>
  <si>
    <t>Detailed Bottling, Labelling, Packaging Worksheet</t>
  </si>
  <si>
    <t>Example only - adapt as necessary</t>
  </si>
  <si>
    <t>1500 mls</t>
  </si>
  <si>
    <t>Cleanskin</t>
  </si>
  <si>
    <t>Other</t>
  </si>
  <si>
    <t>CellarTrays</t>
  </si>
  <si>
    <t>6-PKs</t>
  </si>
  <si>
    <t>12-PKs</t>
  </si>
  <si>
    <t>Total for 1500 mls</t>
  </si>
  <si>
    <t>bottles</t>
  </si>
  <si>
    <t>Total Volume:</t>
  </si>
  <si>
    <t>Litres</t>
  </si>
  <si>
    <t>Total for 750 mls</t>
  </si>
  <si>
    <t>Total for 375 mls</t>
  </si>
  <si>
    <t>Grand total:</t>
  </si>
  <si>
    <t>Check:</t>
  </si>
  <si>
    <t>should be 0</t>
  </si>
  <si>
    <t>Tanker 1 - Front</t>
  </si>
  <si>
    <t>T1F</t>
  </si>
  <si>
    <t>Tanker 1 - Back</t>
  </si>
  <si>
    <t>T1B</t>
  </si>
  <si>
    <t>Tanker 2 - Front</t>
  </si>
  <si>
    <t>Tanker 2 - Back</t>
  </si>
  <si>
    <t>Tanker 3 - Front</t>
  </si>
  <si>
    <t>Tanker 3 - Back</t>
  </si>
  <si>
    <t>Tanker 4 - Front</t>
  </si>
  <si>
    <t>Tanker 4 - Back</t>
  </si>
  <si>
    <t>Tanker 5 - Front</t>
  </si>
  <si>
    <t>Tanker 5 - Back</t>
  </si>
  <si>
    <t>SS2</t>
  </si>
  <si>
    <t>SS3</t>
  </si>
  <si>
    <t>SS1</t>
  </si>
  <si>
    <t>T2F</t>
  </si>
  <si>
    <t>T2B</t>
  </si>
  <si>
    <t>T3F</t>
  </si>
  <si>
    <t>T3B</t>
  </si>
  <si>
    <t>T4F</t>
  </si>
  <si>
    <t>T4B</t>
  </si>
  <si>
    <t>T5F</t>
  </si>
  <si>
    <t>T5B</t>
  </si>
  <si>
    <t>Tanker</t>
  </si>
  <si>
    <t>Code</t>
  </si>
  <si>
    <t>Capacity</t>
  </si>
  <si>
    <t>Select the Tanker and Pallecon combination you require</t>
  </si>
  <si>
    <t>Total Litres:</t>
  </si>
  <si>
    <t>Pallecon 1</t>
  </si>
  <si>
    <t>Pallecon 2</t>
  </si>
  <si>
    <t>Pallecon 3</t>
  </si>
  <si>
    <t>Pallecon 4</t>
  </si>
  <si>
    <t>Pallecon 5</t>
  </si>
  <si>
    <t>Pallecon 6</t>
  </si>
  <si>
    <t>P01</t>
  </si>
  <si>
    <t>P02</t>
  </si>
  <si>
    <t>P03</t>
  </si>
  <si>
    <t>P04</t>
  </si>
  <si>
    <t>P05</t>
  </si>
  <si>
    <t>P06</t>
  </si>
  <si>
    <t>Instructions:</t>
  </si>
  <si>
    <t>Selected</t>
  </si>
  <si>
    <t>Total Tanker + Pallecon volume:</t>
  </si>
  <si>
    <t>Should be 0</t>
  </si>
  <si>
    <t>No</t>
  </si>
  <si>
    <t>Tanker Volume Selected</t>
  </si>
  <si>
    <t>Number of Pallecons used:</t>
  </si>
  <si>
    <t>Total Pallecon volume:</t>
  </si>
  <si>
    <t>Tankers Selected:</t>
  </si>
  <si>
    <t>No. Pallecons Required:</t>
  </si>
  <si>
    <t>Description:</t>
  </si>
  <si>
    <t>For multiple packaging for the same wine please use "More Detail" sheet</t>
  </si>
  <si>
    <t xml:space="preserve"> (populated from Tankers sheet)</t>
  </si>
  <si>
    <t>VinPro code: (Office use only)</t>
  </si>
  <si>
    <t>NZ/AUS</t>
  </si>
  <si>
    <t>Wine:</t>
  </si>
  <si>
    <t>Other Info:</t>
  </si>
  <si>
    <t>Detail:</t>
  </si>
  <si>
    <t>* Run-out</t>
  </si>
  <si>
    <t>Drag and position labels on carton as required. Put barcode detail under Labelling Instructions below.</t>
  </si>
  <si>
    <t>Printed 12-PK</t>
  </si>
  <si>
    <t>Printed 6-PK</t>
  </si>
  <si>
    <t>Plain white 12-PK</t>
  </si>
  <si>
    <t>Plain white 6-PK</t>
  </si>
  <si>
    <t>Plain Kraft 12-PK</t>
  </si>
  <si>
    <t>Plain Kraft 6-PK</t>
  </si>
  <si>
    <t>Size</t>
  </si>
  <si>
    <t>Type</t>
  </si>
  <si>
    <t>VP Winery Direct</t>
  </si>
  <si>
    <t>COWCO Direct</t>
  </si>
  <si>
    <t>Client Tanker</t>
  </si>
  <si>
    <t>VinPro</t>
  </si>
  <si>
    <t>COWCO</t>
  </si>
  <si>
    <t>CLIENT</t>
  </si>
  <si>
    <t>Total Litres from main sheet.Select the tanker combination you require - in the Selected column.  If required enter the volume needed for each Pallecon selected - no more than 1000 litres per Pallecon. 
Check at the bottom will show red until the selected volumes match your Total Litres.
This will then populate the shaded boxes in the main Spec Sheet. Ignore #REF! errors below. Note that only the first 4 tankers will show on main Sheet.</t>
  </si>
  <si>
    <t>Tankers required:</t>
  </si>
  <si>
    <t>Cellartray</t>
  </si>
  <si>
    <t>Total Volume at top of sheet comes from Main Spec Sheet.  
Enter total for each bottle / packaging / country combination. 
The Grand Total at the bottom should match the Total Volume. The check will show red until this matches.
You can also enter different Carton barcodes for each county / bottle size.
Put an * in column I beside the last combination to run out the wine on.</t>
  </si>
  <si>
    <t>Rev. 02/15</t>
  </si>
  <si>
    <r>
      <t xml:space="preserve">Vinpro Bottling Specification Sheet </t>
    </r>
    <r>
      <rPr>
        <b/>
        <sz val="14"/>
        <rFont val="Calibri"/>
        <family val="2"/>
      </rPr>
      <t>–</t>
    </r>
    <r>
      <rPr>
        <b/>
        <sz val="14"/>
        <rFont val="Arial"/>
        <family val="2"/>
      </rPr>
      <t xml:space="preserve"> Winery Info</t>
    </r>
  </si>
  <si>
    <t>Winemakers Name:</t>
  </si>
  <si>
    <t>Winery Contact:</t>
  </si>
  <si>
    <t>Email:</t>
  </si>
  <si>
    <t>Contact phone number:</t>
  </si>
  <si>
    <t>Name:</t>
  </si>
  <si>
    <t>ppm</t>
  </si>
  <si>
    <t>Contact for Lab Results:</t>
  </si>
  <si>
    <t>Knurled:</t>
  </si>
  <si>
    <t>Client presence required at start-up?</t>
  </si>
  <si>
    <t>Spec Sheet Instructions:</t>
  </si>
  <si>
    <t>Winery Info</t>
  </si>
  <si>
    <t>More Detail</t>
  </si>
  <si>
    <t>Tankers</t>
  </si>
  <si>
    <t>A  tool for planning wine transportation to avoid or minimise ullage - use as necessary.  Note - not useful for very large volumes or bottling over several days.</t>
  </si>
  <si>
    <t>For additional bottling detail that does not fit above</t>
  </si>
  <si>
    <t>Contains required information from your Winery regarding the wine specifications - this needs to be with VinPro no later than 3 working days before the bottling is scheduled.</t>
  </si>
  <si>
    <t>This workbook comprises several worksheets:</t>
  </si>
  <si>
    <t>For complicated labelling - please check box below and edit "More Detail" sheet as necessary</t>
  </si>
  <si>
    <t>Recvd:</t>
  </si>
  <si>
    <t>Wine to be Collected from:</t>
  </si>
  <si>
    <t>Finished Wine</t>
  </si>
  <si>
    <t>12-Pack</t>
  </si>
  <si>
    <t>6-Pack</t>
  </si>
  <si>
    <t>Central Otago Printed</t>
  </si>
  <si>
    <t>Company Branded</t>
  </si>
  <si>
    <t>Plain White</t>
  </si>
  <si>
    <t xml:space="preserve">Plain Kraft </t>
  </si>
  <si>
    <t xml:space="preserve">          Non-Knurled:</t>
  </si>
  <si>
    <t>LUX:</t>
  </si>
  <si>
    <t>Carton</t>
  </si>
  <si>
    <t>Injet</t>
  </si>
  <si>
    <t>Apply carton inkjet code:</t>
  </si>
  <si>
    <t>Moulded Fibre:</t>
  </si>
  <si>
    <t>Universal:</t>
  </si>
  <si>
    <t>Tape Carton Tops:</t>
  </si>
  <si>
    <t>Vinpro Bottling Specification Sheet – Dry Goods</t>
  </si>
  <si>
    <t>Contains the dry goods information required at least 10 days before bottling scheduled</t>
  </si>
  <si>
    <r>
      <t>FSO</t>
    </r>
    <r>
      <rPr>
        <vertAlign val="subscript"/>
        <sz val="9"/>
        <rFont val="Arial"/>
        <family val="2"/>
      </rPr>
      <t>2</t>
    </r>
    <r>
      <rPr>
        <sz val="9"/>
        <rFont val="Arial"/>
        <family val="2"/>
      </rPr>
      <t>:</t>
    </r>
  </si>
  <si>
    <r>
      <t>CO</t>
    </r>
    <r>
      <rPr>
        <vertAlign val="subscript"/>
        <sz val="9"/>
        <rFont val="Arial"/>
        <family val="2"/>
      </rPr>
      <t>2</t>
    </r>
    <r>
      <rPr>
        <sz val="9"/>
        <rFont val="Arial"/>
        <family val="2"/>
      </rPr>
      <t>:</t>
    </r>
  </si>
  <si>
    <t>Final Filter 0.45µm:</t>
  </si>
  <si>
    <t>Bottling Line Filter(s) required at Vinpro:</t>
  </si>
  <si>
    <t>Expected levels at dispatch from Winery</t>
  </si>
  <si>
    <t>Rev. 03/15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</si>
</sst>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mmm\-yyyy"/>
  </numFmts>
  <fonts count="35" x14ac:knownFonts="1">
    <font>
      <sz val="10"/>
      <name val="Arial"/>
    </font>
    <font>
      <sz val="8"/>
      <name val="Arial"/>
      <family val="2"/>
    </font>
    <font>
      <sz val="8"/>
      <name val="Arial"/>
      <family val="2"/>
    </font>
    <font>
      <b/>
      <sz val="8"/>
      <name val="Arial"/>
      <family val="2"/>
    </font>
    <font>
      <b/>
      <u/>
      <sz val="8"/>
      <name val="Arial"/>
      <family val="2"/>
    </font>
    <font>
      <b/>
      <sz val="10"/>
      <name val="Arial"/>
      <family val="2"/>
    </font>
    <font>
      <b/>
      <sz val="14"/>
      <name val="Arial"/>
      <family val="2"/>
    </font>
    <font>
      <sz val="10"/>
      <name val="Arial"/>
      <family val="2"/>
    </font>
    <font>
      <b/>
      <sz val="9"/>
      <name val="Arial"/>
      <family val="2"/>
    </font>
    <font>
      <b/>
      <u/>
      <sz val="10"/>
      <name val="Arial"/>
      <family val="2"/>
    </font>
    <font>
      <b/>
      <u/>
      <sz val="12"/>
      <name val="Arial"/>
      <family val="2"/>
    </font>
    <font>
      <sz val="12"/>
      <name val="Arial"/>
      <family val="2"/>
    </font>
    <font>
      <sz val="9"/>
      <name val="Arial"/>
      <family val="2"/>
    </font>
    <font>
      <vertAlign val="subscript"/>
      <sz val="9"/>
      <name val="Arial"/>
      <family val="2"/>
    </font>
    <font>
      <sz val="8"/>
      <color rgb="FF000000"/>
      <name val="Segoe UI"/>
      <family val="2"/>
    </font>
    <font>
      <b/>
      <sz val="9"/>
      <color indexed="81"/>
      <name val="Tahoma"/>
      <family val="2"/>
    </font>
    <font>
      <sz val="14"/>
      <name val="Wingdings"/>
      <charset val="2"/>
    </font>
    <font>
      <vertAlign val="superscript"/>
      <sz val="9"/>
      <name val="Arial"/>
      <family val="2"/>
    </font>
    <font>
      <b/>
      <sz val="12"/>
      <name val="Arial"/>
      <family val="2"/>
    </font>
    <font>
      <sz val="8"/>
      <color rgb="FF0000FF"/>
      <name val="Arial"/>
      <family val="2"/>
    </font>
    <font>
      <b/>
      <sz val="10"/>
      <color rgb="FF0000FF"/>
      <name val="Arial"/>
      <family val="2"/>
    </font>
    <font>
      <b/>
      <sz val="8"/>
      <color rgb="FF0000FF"/>
      <name val="Arial"/>
      <family val="2"/>
    </font>
    <font>
      <sz val="9"/>
      <color rgb="FF0000FF"/>
      <name val="Arial"/>
      <family val="2"/>
    </font>
    <font>
      <sz val="8"/>
      <color rgb="FFCC0000"/>
      <name val="Arial"/>
      <family val="2"/>
    </font>
    <font>
      <b/>
      <sz val="11"/>
      <color rgb="FF0000FF"/>
      <name val="Arial"/>
      <family val="2"/>
    </font>
    <font>
      <b/>
      <sz val="12"/>
      <color rgb="FF0000FF"/>
      <name val="Arial"/>
      <family val="2"/>
    </font>
    <font>
      <b/>
      <sz val="14"/>
      <name val="Calibri"/>
      <family val="2"/>
    </font>
    <font>
      <sz val="10"/>
      <color rgb="FF0000FF"/>
      <name val="Arial"/>
      <family val="2"/>
    </font>
    <font>
      <u/>
      <sz val="10"/>
      <color rgb="FF0000FF"/>
      <name val="Arial"/>
      <family val="2"/>
    </font>
    <font>
      <b/>
      <sz val="9"/>
      <color rgb="FF0000FF"/>
      <name val="Arial"/>
      <family val="2"/>
    </font>
    <font>
      <sz val="8"/>
      <color theme="1"/>
      <name val="Arial"/>
      <family val="2"/>
    </font>
    <font>
      <u/>
      <sz val="10"/>
      <color theme="10"/>
      <name val="Arial"/>
      <family val="2"/>
    </font>
    <font>
      <sz val="10"/>
      <color theme="1"/>
      <name val="Arial"/>
      <family val="2"/>
    </font>
    <font>
      <sz val="9"/>
      <color theme="1"/>
      <name val="Arial"/>
      <family val="2"/>
    </font>
    <font>
      <sz val="7"/>
      <name val="Arial"/>
      <family val="2"/>
    </font>
  </fonts>
  <fills count="3">
    <fill>
      <patternFill patternType="none"/>
    </fill>
    <fill>
      <patternFill patternType="gray125"/>
    </fill>
    <fill>
      <patternFill patternType="solid">
        <fgColor theme="0" tint="-4.9989318521683403E-2"/>
        <bgColor indexed="64"/>
      </patternFill>
    </fill>
  </fills>
  <borders count="24">
    <border>
      <left/>
      <right/>
      <top/>
      <bottom/>
      <diagonal/>
    </border>
    <border>
      <left/>
      <right/>
      <top/>
      <bottom style="medium">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right/>
      <top/>
      <bottom style="thin">
        <color indexed="64"/>
      </bottom>
      <diagonal/>
    </border>
    <border>
      <left style="medium">
        <color indexed="64"/>
      </left>
      <right/>
      <top/>
      <bottom style="thin">
        <color indexed="64"/>
      </bottom>
      <diagonal/>
    </border>
    <border>
      <left/>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top style="medium">
        <color indexed="64"/>
      </top>
      <bottom style="thin">
        <color indexed="64"/>
      </bottom>
      <diagonal/>
    </border>
    <border>
      <left/>
      <right/>
      <top style="thin">
        <color indexed="64"/>
      </top>
      <bottom/>
      <diagonal/>
    </border>
  </borders>
  <cellStyleXfs count="2">
    <xf numFmtId="0" fontId="0" fillId="0" borderId="0"/>
    <xf numFmtId="0" fontId="31" fillId="0" borderId="0" applyNumberFormat="0" applyFill="0" applyBorder="0" applyAlignment="0" applyProtection="0"/>
  </cellStyleXfs>
  <cellXfs count="246">
    <xf numFmtId="0" fontId="0" fillId="0" borderId="0" xfId="0"/>
    <xf numFmtId="0" fontId="1" fillId="0" borderId="6" xfId="0" applyFont="1" applyBorder="1" applyProtection="1">
      <protection locked="0"/>
    </xf>
    <xf numFmtId="0" fontId="1" fillId="0" borderId="0" xfId="0" applyFont="1" applyProtection="1">
      <protection locked="0"/>
    </xf>
    <xf numFmtId="0" fontId="1" fillId="0" borderId="3" xfId="0" applyFont="1" applyBorder="1" applyProtection="1">
      <protection locked="0"/>
    </xf>
    <xf numFmtId="0" fontId="1" fillId="0" borderId="4" xfId="0" applyFont="1" applyBorder="1" applyProtection="1">
      <protection locked="0"/>
    </xf>
    <xf numFmtId="0" fontId="1" fillId="0" borderId="1" xfId="0" applyFont="1" applyBorder="1" applyProtection="1">
      <protection locked="0"/>
    </xf>
    <xf numFmtId="0" fontId="1" fillId="0" borderId="2" xfId="0" applyFont="1" applyBorder="1" applyProtection="1">
      <protection locked="0"/>
    </xf>
    <xf numFmtId="0" fontId="8" fillId="0" borderId="0" xfId="0" applyFont="1" applyBorder="1" applyAlignment="1" applyProtection="1">
      <alignment horizontal="center"/>
      <protection locked="0"/>
    </xf>
    <xf numFmtId="0" fontId="1" fillId="0" borderId="0" xfId="0" applyFont="1" applyBorder="1" applyProtection="1">
      <protection locked="0"/>
    </xf>
    <xf numFmtId="0" fontId="1" fillId="0" borderId="7" xfId="0" applyFont="1" applyBorder="1" applyProtection="1">
      <protection locked="0"/>
    </xf>
    <xf numFmtId="0" fontId="1" fillId="0" borderId="0" xfId="0" applyFont="1" applyBorder="1" applyAlignment="1" applyProtection="1">
      <alignment horizontal="center"/>
      <protection locked="0"/>
    </xf>
    <xf numFmtId="0" fontId="4" fillId="0" borderId="0" xfId="0" applyFont="1" applyBorder="1" applyProtection="1">
      <protection locked="0"/>
    </xf>
    <xf numFmtId="0" fontId="5" fillId="0" borderId="3" xfId="0" applyFont="1" applyBorder="1" applyProtection="1">
      <protection locked="0"/>
    </xf>
    <xf numFmtId="0" fontId="1" fillId="0" borderId="0" xfId="0" applyFont="1" applyBorder="1" applyAlignment="1" applyProtection="1">
      <alignment vertical="center"/>
      <protection locked="0"/>
    </xf>
    <xf numFmtId="0" fontId="5" fillId="0" borderId="0" xfId="0" applyFont="1" applyBorder="1" applyProtection="1">
      <protection locked="0"/>
    </xf>
    <xf numFmtId="0" fontId="12" fillId="0" borderId="0" xfId="0" applyFont="1" applyBorder="1" applyProtection="1">
      <protection locked="0"/>
    </xf>
    <xf numFmtId="0" fontId="5" fillId="0" borderId="0" xfId="0" applyFont="1" applyBorder="1" applyAlignment="1" applyProtection="1">
      <alignment horizontal="center"/>
      <protection locked="0"/>
    </xf>
    <xf numFmtId="0" fontId="12" fillId="0" borderId="3" xfId="0" applyFont="1" applyBorder="1" applyProtection="1">
      <protection locked="0"/>
    </xf>
    <xf numFmtId="0" fontId="16" fillId="0" borderId="0" xfId="0" applyFont="1" applyBorder="1" applyAlignment="1" applyProtection="1">
      <alignment horizontal="center" vertical="center"/>
      <protection locked="0"/>
    </xf>
    <xf numFmtId="0" fontId="9" fillId="0" borderId="8" xfId="0" applyFont="1" applyBorder="1" applyAlignment="1" applyProtection="1">
      <protection locked="0"/>
    </xf>
    <xf numFmtId="0" fontId="9" fillId="0" borderId="2" xfId="0" applyFont="1" applyBorder="1" applyAlignment="1" applyProtection="1">
      <protection locked="0"/>
    </xf>
    <xf numFmtId="0" fontId="1" fillId="0" borderId="2" xfId="0" applyFont="1" applyBorder="1" applyAlignment="1" applyProtection="1">
      <protection locked="0"/>
    </xf>
    <xf numFmtId="0" fontId="5" fillId="0" borderId="10" xfId="0" applyFont="1" applyBorder="1" applyProtection="1">
      <protection locked="0"/>
    </xf>
    <xf numFmtId="0" fontId="1" fillId="0" borderId="5" xfId="0" applyFont="1" applyBorder="1" applyProtection="1">
      <protection locked="0"/>
    </xf>
    <xf numFmtId="0" fontId="1" fillId="2" borderId="19" xfId="0" applyFont="1" applyFill="1" applyBorder="1" applyAlignment="1" applyProtection="1">
      <alignment horizontal="center" vertical="center"/>
    </xf>
    <xf numFmtId="0" fontId="1" fillId="2" borderId="2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7" fillId="0" borderId="0" xfId="0" applyFont="1" applyProtection="1"/>
    <xf numFmtId="0" fontId="0" fillId="0" borderId="0" xfId="0" applyProtection="1"/>
    <xf numFmtId="0" fontId="0" fillId="0" borderId="0" xfId="0" applyAlignment="1" applyProtection="1">
      <alignment horizontal="center"/>
    </xf>
    <xf numFmtId="0" fontId="5" fillId="0" borderId="0" xfId="0" applyFont="1" applyProtection="1"/>
    <xf numFmtId="0" fontId="0" fillId="0" borderId="18" xfId="0" applyBorder="1" applyProtection="1"/>
    <xf numFmtId="0" fontId="1" fillId="0" borderId="0" xfId="0" applyFont="1" applyBorder="1" applyAlignment="1" applyProtection="1">
      <alignment horizontal="left" indent="2"/>
      <protection locked="0"/>
    </xf>
    <xf numFmtId="0" fontId="1" fillId="0" borderId="3" xfId="0" applyFont="1" applyBorder="1" applyAlignment="1" applyProtection="1">
      <protection locked="0"/>
    </xf>
    <xf numFmtId="0" fontId="1" fillId="0" borderId="7" xfId="0" applyFont="1" applyBorder="1" applyAlignment="1" applyProtection="1">
      <alignment horizontal="left" indent="2"/>
      <protection locked="0"/>
    </xf>
    <xf numFmtId="0" fontId="5" fillId="0" borderId="0" xfId="0" applyFont="1" applyAlignment="1" applyProtection="1">
      <alignment horizontal="center"/>
    </xf>
    <xf numFmtId="0" fontId="0" fillId="0" borderId="1" xfId="0" applyBorder="1" applyProtection="1"/>
    <xf numFmtId="0" fontId="21" fillId="0" borderId="9" xfId="0" applyFont="1" applyBorder="1" applyAlignment="1" applyProtection="1">
      <alignment horizontal="center" vertical="center"/>
      <protection locked="0"/>
    </xf>
    <xf numFmtId="0" fontId="19" fillId="0" borderId="9" xfId="0" applyFont="1" applyBorder="1" applyProtection="1">
      <protection locked="0"/>
    </xf>
    <xf numFmtId="0" fontId="19" fillId="0" borderId="11" xfId="0" applyFont="1" applyBorder="1" applyProtection="1">
      <protection locked="0"/>
    </xf>
    <xf numFmtId="164" fontId="19" fillId="0" borderId="9" xfId="0" applyNumberFormat="1" applyFont="1" applyBorder="1" applyProtection="1">
      <protection locked="0"/>
    </xf>
    <xf numFmtId="0" fontId="21" fillId="0" borderId="11" xfId="0" applyFont="1" applyBorder="1" applyAlignment="1" applyProtection="1">
      <alignment horizontal="center" vertical="center"/>
      <protection locked="0"/>
    </xf>
    <xf numFmtId="0" fontId="19" fillId="0" borderId="0" xfId="0" applyFont="1" applyBorder="1" applyProtection="1">
      <protection locked="0"/>
    </xf>
    <xf numFmtId="0" fontId="19" fillId="0" borderId="9" xfId="0" applyFont="1" applyBorder="1" applyAlignment="1" applyProtection="1">
      <alignment horizontal="right"/>
      <protection locked="0"/>
    </xf>
    <xf numFmtId="0" fontId="1" fillId="0" borderId="3" xfId="0" applyFont="1" applyBorder="1" applyAlignment="1" applyProtection="1">
      <alignment vertical="top"/>
      <protection locked="0"/>
    </xf>
    <xf numFmtId="0" fontId="1" fillId="0" borderId="0" xfId="0" applyFont="1" applyBorder="1" applyAlignment="1" applyProtection="1">
      <alignment horizontal="right"/>
      <protection locked="0"/>
    </xf>
    <xf numFmtId="0" fontId="5" fillId="0" borderId="0" xfId="0" applyFont="1" applyAlignment="1" applyProtection="1">
      <alignment horizontal="right"/>
    </xf>
    <xf numFmtId="0" fontId="5" fillId="0" borderId="19" xfId="0" applyFont="1" applyBorder="1" applyAlignment="1" applyProtection="1">
      <alignment horizontal="center" vertical="center"/>
    </xf>
    <xf numFmtId="0" fontId="5" fillId="0" borderId="19" xfId="0" applyFont="1" applyBorder="1" applyAlignment="1" applyProtection="1">
      <alignment vertical="center"/>
    </xf>
    <xf numFmtId="0" fontId="5" fillId="0" borderId="19" xfId="0" applyFont="1" applyBorder="1" applyAlignment="1" applyProtection="1">
      <alignment horizontal="center" vertical="center" wrapText="1"/>
    </xf>
    <xf numFmtId="0" fontId="7" fillId="0" borderId="19" xfId="0" applyFont="1" applyBorder="1" applyAlignment="1" applyProtection="1">
      <alignment horizontal="center" vertical="center"/>
      <protection locked="0"/>
    </xf>
    <xf numFmtId="0" fontId="7" fillId="0" borderId="19" xfId="0" applyFont="1" applyBorder="1" applyAlignment="1" applyProtection="1">
      <alignment vertical="center"/>
    </xf>
    <xf numFmtId="0" fontId="7" fillId="0" borderId="19" xfId="0" applyFont="1" applyBorder="1" applyAlignment="1" applyProtection="1">
      <alignment horizontal="center" vertical="center"/>
    </xf>
    <xf numFmtId="0" fontId="7" fillId="0" borderId="19" xfId="0" applyFont="1" applyBorder="1" applyProtection="1"/>
    <xf numFmtId="0" fontId="0" fillId="0" borderId="19" xfId="0" applyBorder="1" applyAlignment="1" applyProtection="1">
      <alignment horizontal="center" vertical="center"/>
      <protection locked="0"/>
    </xf>
    <xf numFmtId="0" fontId="0" fillId="0" borderId="19" xfId="0" applyBorder="1" applyAlignment="1" applyProtection="1">
      <alignment horizontal="center"/>
    </xf>
    <xf numFmtId="0" fontId="7" fillId="0" borderId="19" xfId="0" applyFont="1" applyBorder="1" applyAlignment="1" applyProtection="1">
      <alignment horizontal="center"/>
    </xf>
    <xf numFmtId="0" fontId="0" fillId="0" borderId="19" xfId="0" applyBorder="1" applyAlignment="1" applyProtection="1">
      <alignment horizontal="center"/>
      <protection locked="0"/>
    </xf>
    <xf numFmtId="0" fontId="22" fillId="0" borderId="0" xfId="0" applyFont="1" applyBorder="1" applyAlignment="1" applyProtection="1">
      <protection locked="0"/>
    </xf>
    <xf numFmtId="0" fontId="3" fillId="0" borderId="0" xfId="0" applyFont="1" applyBorder="1" applyAlignment="1" applyProtection="1">
      <alignment horizontal="right"/>
      <protection locked="0"/>
    </xf>
    <xf numFmtId="0" fontId="11" fillId="0" borderId="2" xfId="0" applyFont="1" applyBorder="1" applyAlignment="1" applyProtection="1">
      <alignment horizontal="center"/>
      <protection locked="0"/>
    </xf>
    <xf numFmtId="0" fontId="1" fillId="0" borderId="0" xfId="0" applyFont="1" applyBorder="1" applyAlignment="1" applyProtection="1">
      <alignment horizontal="right" vertical="center"/>
      <protection locked="0"/>
    </xf>
    <xf numFmtId="0" fontId="1" fillId="0" borderId="0" xfId="0" applyFont="1" applyBorder="1" applyAlignment="1" applyProtection="1">
      <alignment horizontal="left"/>
      <protection locked="0"/>
    </xf>
    <xf numFmtId="0" fontId="19" fillId="0" borderId="0" xfId="0" applyFont="1" applyBorder="1" applyAlignment="1" applyProtection="1">
      <alignment horizontal="left" vertical="center"/>
      <protection locked="0"/>
    </xf>
    <xf numFmtId="0" fontId="0" fillId="0" borderId="0" xfId="0" applyBorder="1"/>
    <xf numFmtId="0" fontId="12" fillId="0" borderId="0" xfId="0" applyFont="1" applyBorder="1"/>
    <xf numFmtId="0" fontId="29" fillId="2" borderId="19" xfId="0" applyFont="1" applyFill="1" applyBorder="1" applyAlignment="1" applyProtection="1"/>
    <xf numFmtId="3" fontId="12" fillId="0" borderId="0" xfId="0" applyNumberFormat="1" applyFont="1" applyBorder="1" applyAlignment="1" applyProtection="1">
      <protection locked="0"/>
    </xf>
    <xf numFmtId="0" fontId="1" fillId="0" borderId="9" xfId="0" applyFont="1" applyBorder="1" applyAlignment="1" applyProtection="1">
      <alignment horizontal="right" vertical="center"/>
      <protection locked="0"/>
    </xf>
    <xf numFmtId="0" fontId="21" fillId="0" borderId="0" xfId="0" applyFont="1" applyBorder="1" applyAlignment="1" applyProtection="1">
      <alignment horizontal="center" vertical="center"/>
      <protection locked="0"/>
    </xf>
    <xf numFmtId="0" fontId="7" fillId="0" borderId="0" xfId="0" applyFont="1" applyBorder="1" applyProtection="1">
      <protection locked="0"/>
    </xf>
    <xf numFmtId="0" fontId="0" fillId="0" borderId="3" xfId="0" applyBorder="1"/>
    <xf numFmtId="0" fontId="0" fillId="0" borderId="7" xfId="0" applyBorder="1"/>
    <xf numFmtId="0" fontId="12" fillId="0" borderId="7" xfId="0" applyFont="1" applyBorder="1"/>
    <xf numFmtId="0" fontId="12" fillId="0" borderId="7" xfId="0" applyFont="1" applyBorder="1" applyProtection="1">
      <protection locked="0"/>
    </xf>
    <xf numFmtId="0" fontId="0" fillId="0" borderId="4" xfId="0" applyBorder="1"/>
    <xf numFmtId="0" fontId="0" fillId="0" borderId="1" xfId="0" applyBorder="1"/>
    <xf numFmtId="0" fontId="0" fillId="0" borderId="5" xfId="0" applyBorder="1"/>
    <xf numFmtId="0" fontId="19" fillId="0" borderId="1" xfId="0" applyFont="1" applyBorder="1" applyAlignment="1" applyProtection="1">
      <alignment horizontal="center" vertical="center"/>
      <protection locked="0"/>
    </xf>
    <xf numFmtId="164" fontId="19" fillId="0" borderId="1" xfId="0" applyNumberFormat="1" applyFont="1" applyBorder="1" applyAlignment="1" applyProtection="1">
      <alignment horizontal="left"/>
      <protection locked="0"/>
    </xf>
    <xf numFmtId="164" fontId="23" fillId="0" borderId="1" xfId="0" applyNumberFormat="1" applyFont="1" applyBorder="1" applyProtection="1">
      <protection locked="0"/>
    </xf>
    <xf numFmtId="0" fontId="3" fillId="0" borderId="0" xfId="0" applyFont="1" applyBorder="1" applyAlignment="1" applyProtection="1">
      <alignment horizontal="left"/>
      <protection locked="0"/>
    </xf>
    <xf numFmtId="0" fontId="19" fillId="0" borderId="7" xfId="0" applyFont="1" applyBorder="1" applyAlignment="1" applyProtection="1">
      <alignment horizontal="left"/>
      <protection locked="0"/>
    </xf>
    <xf numFmtId="0" fontId="1" fillId="0" borderId="0" xfId="0" applyFont="1" applyBorder="1" applyAlignment="1" applyProtection="1">
      <protection locked="0"/>
    </xf>
    <xf numFmtId="0" fontId="0" fillId="0" borderId="8" xfId="0" applyBorder="1"/>
    <xf numFmtId="0" fontId="0" fillId="0" borderId="2" xfId="0" applyBorder="1"/>
    <xf numFmtId="0" fontId="0" fillId="0" borderId="6" xfId="0" applyBorder="1"/>
    <xf numFmtId="0" fontId="1" fillId="0" borderId="3" xfId="0" applyFont="1" applyBorder="1" applyAlignment="1" applyProtection="1">
      <alignment vertical="top"/>
    </xf>
    <xf numFmtId="0" fontId="1" fillId="0" borderId="3" xfId="0" applyFont="1" applyBorder="1" applyProtection="1"/>
    <xf numFmtId="0" fontId="1" fillId="0" borderId="4" xfId="0" applyFont="1" applyBorder="1" applyAlignment="1" applyProtection="1">
      <alignment horizontal="center" vertical="center"/>
    </xf>
    <xf numFmtId="0" fontId="19" fillId="0" borderId="11" xfId="0" applyFont="1" applyBorder="1" applyAlignment="1" applyProtection="1">
      <alignment horizontal="right"/>
      <protection locked="0"/>
    </xf>
    <xf numFmtId="0" fontId="18" fillId="0" borderId="0" xfId="0" applyFont="1" applyProtection="1">
      <protection locked="0"/>
    </xf>
    <xf numFmtId="0" fontId="5" fillId="0" borderId="0" xfId="0" applyFont="1" applyAlignment="1" applyProtection="1">
      <alignment horizontal="right" vertical="center"/>
      <protection locked="0"/>
    </xf>
    <xf numFmtId="0" fontId="5" fillId="0" borderId="0" xfId="0" applyFont="1" applyProtection="1">
      <protection locked="0"/>
    </xf>
    <xf numFmtId="0" fontId="20" fillId="0" borderId="9" xfId="0" applyFont="1" applyBorder="1" applyAlignment="1" applyProtection="1">
      <alignment horizontal="center"/>
      <protection locked="0"/>
    </xf>
    <xf numFmtId="0" fontId="7" fillId="0" borderId="0" xfId="0" applyFont="1" applyProtection="1">
      <protection locked="0"/>
    </xf>
    <xf numFmtId="0" fontId="5" fillId="0" borderId="0" xfId="0" applyFont="1" applyAlignment="1" applyProtection="1">
      <alignment horizontal="center"/>
      <protection locked="0"/>
    </xf>
    <xf numFmtId="0" fontId="0" fillId="0" borderId="0" xfId="0" applyBorder="1" applyAlignment="1" applyProtection="1">
      <alignment horizontal="center"/>
      <protection locked="0"/>
    </xf>
    <xf numFmtId="0" fontId="25" fillId="0" borderId="0" xfId="0" applyFont="1" applyAlignment="1" applyProtection="1">
      <alignment horizontal="center"/>
      <protection locked="0"/>
    </xf>
    <xf numFmtId="0" fontId="7" fillId="0" borderId="0" xfId="0" applyFont="1" applyAlignment="1" applyProtection="1">
      <alignment horizontal="center"/>
      <protection locked="0"/>
    </xf>
    <xf numFmtId="0" fontId="7" fillId="0" borderId="9" xfId="0" applyFont="1" applyBorder="1" applyAlignment="1" applyProtection="1">
      <alignment horizontal="center"/>
      <protection locked="0"/>
    </xf>
    <xf numFmtId="0" fontId="0" fillId="0" borderId="9" xfId="0" applyBorder="1" applyAlignment="1" applyProtection="1">
      <alignment horizontal="center"/>
      <protection locked="0"/>
    </xf>
    <xf numFmtId="0" fontId="5" fillId="0" borderId="0" xfId="0" applyFont="1" applyAlignment="1" applyProtection="1">
      <alignment horizontal="right"/>
      <protection locked="0"/>
    </xf>
    <xf numFmtId="0" fontId="5" fillId="0" borderId="0" xfId="0" applyFont="1" applyAlignment="1" applyProtection="1">
      <alignment horizontal="right"/>
      <protection locked="0"/>
    </xf>
    <xf numFmtId="0" fontId="5" fillId="0" borderId="0" xfId="0" applyFont="1" applyAlignment="1" applyProtection="1">
      <alignment horizontal="center"/>
      <protection locked="0"/>
    </xf>
    <xf numFmtId="0" fontId="12" fillId="0" borderId="23" xfId="0" applyFont="1" applyBorder="1" applyAlignment="1" applyProtection="1">
      <alignment horizontal="left"/>
      <protection locked="0"/>
    </xf>
    <xf numFmtId="0" fontId="32" fillId="0" borderId="0" xfId="0" applyFont="1" applyBorder="1"/>
    <xf numFmtId="0" fontId="34" fillId="0" borderId="0" xfId="0" applyFont="1" applyBorder="1" applyAlignment="1" applyProtection="1">
      <alignment vertical="center" wrapText="1"/>
      <protection locked="0"/>
    </xf>
    <xf numFmtId="0" fontId="1" fillId="0" borderId="0" xfId="0" applyFont="1" applyBorder="1" applyProtection="1"/>
    <xf numFmtId="0" fontId="1" fillId="0" borderId="0" xfId="0" applyFont="1" applyBorder="1" applyAlignment="1" applyProtection="1"/>
    <xf numFmtId="0" fontId="1" fillId="0" borderId="0" xfId="0" applyFont="1" applyBorder="1" applyAlignment="1" applyProtection="1">
      <alignment horizontal="right"/>
    </xf>
    <xf numFmtId="0" fontId="12" fillId="0" borderId="0" xfId="0" applyFont="1" applyBorder="1" applyAlignment="1" applyProtection="1">
      <alignment horizontal="right"/>
    </xf>
    <xf numFmtId="0" fontId="5" fillId="0" borderId="3" xfId="0" applyFont="1" applyBorder="1" applyProtection="1"/>
    <xf numFmtId="0" fontId="1" fillId="0" borderId="3" xfId="0" applyFont="1" applyBorder="1" applyAlignment="1" applyProtection="1">
      <alignment horizontal="right"/>
    </xf>
    <xf numFmtId="0" fontId="12" fillId="0" borderId="3" xfId="0" applyFont="1" applyBorder="1" applyAlignment="1" applyProtection="1">
      <alignment horizontal="right"/>
    </xf>
    <xf numFmtId="0" fontId="12" fillId="0" borderId="0" xfId="0" applyFont="1" applyBorder="1" applyAlignment="1" applyProtection="1">
      <alignment horizontal="left"/>
    </xf>
    <xf numFmtId="0" fontId="19" fillId="0" borderId="11" xfId="0" applyFont="1" applyBorder="1" applyAlignment="1" applyProtection="1">
      <alignment horizontal="left"/>
      <protection locked="0"/>
    </xf>
    <xf numFmtId="0" fontId="19" fillId="0" borderId="9" xfId="0" applyFont="1" applyBorder="1" applyAlignment="1" applyProtection="1">
      <alignment horizontal="left"/>
      <protection locked="0"/>
    </xf>
    <xf numFmtId="0" fontId="12" fillId="0" borderId="0" xfId="0" applyFont="1" applyBorder="1" applyAlignment="1" applyProtection="1">
      <alignment horizontal="left"/>
      <protection locked="0"/>
    </xf>
    <xf numFmtId="0" fontId="1" fillId="0" borderId="0" xfId="0" applyFont="1" applyBorder="1" applyAlignment="1" applyProtection="1">
      <alignment horizontal="right"/>
      <protection locked="0"/>
    </xf>
    <xf numFmtId="0" fontId="12" fillId="0" borderId="0" xfId="0" applyFont="1" applyBorder="1" applyAlignment="1" applyProtection="1">
      <alignment horizontal="right"/>
      <protection locked="0"/>
    </xf>
    <xf numFmtId="0" fontId="12" fillId="0" borderId="3" xfId="0" applyFont="1" applyBorder="1" applyAlignment="1" applyProtection="1">
      <alignment horizontal="right"/>
      <protection locked="0"/>
    </xf>
    <xf numFmtId="0" fontId="1" fillId="0" borderId="0" xfId="0" applyFont="1" applyBorder="1" applyAlignment="1" applyProtection="1">
      <alignment horizontal="right"/>
    </xf>
    <xf numFmtId="0" fontId="12" fillId="0" borderId="0" xfId="0" applyFont="1" applyBorder="1" applyAlignment="1" applyProtection="1">
      <alignment horizontal="right"/>
    </xf>
    <xf numFmtId="0" fontId="12" fillId="0" borderId="3" xfId="0" applyFont="1" applyBorder="1" applyAlignment="1" applyProtection="1">
      <alignment horizontal="right"/>
    </xf>
    <xf numFmtId="0" fontId="1" fillId="0" borderId="3" xfId="0" applyFont="1" applyBorder="1" applyAlignment="1" applyProtection="1">
      <alignment horizontal="right" vertical="center"/>
      <protection locked="0"/>
    </xf>
    <xf numFmtId="0" fontId="1" fillId="0" borderId="0" xfId="0" applyFont="1" applyBorder="1" applyAlignment="1" applyProtection="1">
      <alignment horizontal="center" vertical="center"/>
      <protection locked="0"/>
    </xf>
    <xf numFmtId="0" fontId="19" fillId="0" borderId="0" xfId="0" applyFont="1" applyBorder="1" applyAlignment="1" applyProtection="1">
      <protection locked="0"/>
    </xf>
    <xf numFmtId="0" fontId="19" fillId="0" borderId="11" xfId="0" applyFont="1" applyBorder="1" applyAlignment="1" applyProtection="1">
      <protection locked="0"/>
    </xf>
    <xf numFmtId="0" fontId="12" fillId="0" borderId="3" xfId="0" applyFont="1" applyBorder="1" applyProtection="1"/>
    <xf numFmtId="164" fontId="30" fillId="0" borderId="1" xfId="0" applyNumberFormat="1" applyFont="1" applyBorder="1" applyAlignment="1" applyProtection="1">
      <alignment horizontal="right"/>
    </xf>
    <xf numFmtId="0" fontId="5" fillId="0" borderId="0" xfId="0" applyFont="1" applyBorder="1" applyAlignment="1" applyProtection="1">
      <alignment horizontal="left"/>
    </xf>
    <xf numFmtId="0" fontId="1" fillId="0" borderId="0" xfId="0" applyFont="1" applyBorder="1" applyAlignment="1" applyProtection="1">
      <alignment vertical="center"/>
    </xf>
    <xf numFmtId="0" fontId="5" fillId="0" borderId="0" xfId="0" applyFont="1" applyBorder="1" applyProtection="1"/>
    <xf numFmtId="0" fontId="5" fillId="0" borderId="0" xfId="0" applyFont="1" applyBorder="1" applyAlignment="1" applyProtection="1"/>
    <xf numFmtId="0" fontId="12" fillId="0" borderId="3" xfId="0" applyFont="1" applyBorder="1" applyAlignment="1" applyProtection="1">
      <alignment horizontal="left"/>
    </xf>
    <xf numFmtId="0" fontId="12" fillId="0" borderId="0" xfId="0" applyFont="1" applyBorder="1" applyProtection="1"/>
    <xf numFmtId="0" fontId="12" fillId="0" borderId="23" xfId="0" applyFont="1" applyBorder="1" applyAlignment="1" applyProtection="1">
      <alignment horizontal="left"/>
    </xf>
    <xf numFmtId="0" fontId="12" fillId="0" borderId="3" xfId="0" applyFont="1" applyBorder="1" applyAlignment="1" applyProtection="1"/>
    <xf numFmtId="0" fontId="12" fillId="0" borderId="0" xfId="0" applyFont="1" applyBorder="1" applyAlignment="1" applyProtection="1">
      <alignment horizontal="right" vertical="center"/>
    </xf>
    <xf numFmtId="0" fontId="8" fillId="0" borderId="0" xfId="0" applyFont="1" applyProtection="1"/>
    <xf numFmtId="0" fontId="1" fillId="0" borderId="0" xfId="0" applyFont="1" applyProtection="1"/>
    <xf numFmtId="0" fontId="1" fillId="0" borderId="0" xfId="0" applyFont="1" applyAlignment="1" applyProtection="1">
      <alignment vertical="center"/>
    </xf>
    <xf numFmtId="0" fontId="1" fillId="0" borderId="19" xfId="0" applyFont="1" applyBorder="1" applyAlignment="1" applyProtection="1">
      <alignment horizontal="center" vertical="center"/>
      <protection locked="0"/>
    </xf>
    <xf numFmtId="0" fontId="19" fillId="0" borderId="15" xfId="0" applyFont="1" applyBorder="1" applyAlignment="1" applyProtection="1">
      <alignment horizontal="center"/>
      <protection locked="0"/>
    </xf>
    <xf numFmtId="0" fontId="19" fillId="0" borderId="16" xfId="0" applyFont="1" applyBorder="1" applyAlignment="1" applyProtection="1">
      <alignment horizontal="center"/>
      <protection locked="0"/>
    </xf>
    <xf numFmtId="0" fontId="1" fillId="0" borderId="0" xfId="0" applyFont="1" applyAlignment="1" applyProtection="1">
      <alignment horizontal="right" vertical="center" wrapText="1"/>
    </xf>
    <xf numFmtId="0" fontId="19" fillId="0" borderId="22"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1" fillId="0" borderId="0" xfId="0" applyFont="1" applyAlignment="1" applyProtection="1">
      <alignment horizontal="left" vertical="center"/>
    </xf>
    <xf numFmtId="0" fontId="1" fillId="0" borderId="0" xfId="0" applyFont="1" applyAlignment="1" applyProtection="1">
      <alignment horizontal="left"/>
    </xf>
    <xf numFmtId="0" fontId="1" fillId="0" borderId="0" xfId="0" applyFont="1" applyAlignment="1" applyProtection="1">
      <alignment horizontal="left" wrapText="1"/>
    </xf>
    <xf numFmtId="0" fontId="12" fillId="0" borderId="1" xfId="0" applyFont="1" applyBorder="1" applyAlignment="1" applyProtection="1">
      <alignment horizontal="left"/>
    </xf>
    <xf numFmtId="0" fontId="19" fillId="0" borderId="14" xfId="0" applyFont="1" applyBorder="1" applyAlignment="1" applyProtection="1">
      <alignment horizontal="left"/>
      <protection locked="0"/>
    </xf>
    <xf numFmtId="0" fontId="19" fillId="0" borderId="11" xfId="0" applyFont="1" applyBorder="1" applyAlignment="1" applyProtection="1">
      <alignment horizontal="left"/>
      <protection locked="0"/>
    </xf>
    <xf numFmtId="0" fontId="12" fillId="0" borderId="0" xfId="0" applyFont="1" applyBorder="1" applyAlignment="1" applyProtection="1">
      <alignment horizontal="left"/>
    </xf>
    <xf numFmtId="0" fontId="19" fillId="0" borderId="9" xfId="0" applyFont="1" applyBorder="1" applyAlignment="1" applyProtection="1">
      <alignment horizontal="left"/>
      <protection locked="0"/>
    </xf>
    <xf numFmtId="0" fontId="21" fillId="0" borderId="9" xfId="0" applyFont="1" applyBorder="1" applyAlignment="1" applyProtection="1">
      <alignment horizontal="left"/>
      <protection locked="0"/>
    </xf>
    <xf numFmtId="0" fontId="19" fillId="0" borderId="0" xfId="0" applyFont="1" applyBorder="1" applyAlignment="1" applyProtection="1">
      <alignment horizontal="left"/>
      <protection locked="0"/>
    </xf>
    <xf numFmtId="0" fontId="19" fillId="0" borderId="7" xfId="0" applyFont="1" applyBorder="1" applyAlignment="1" applyProtection="1">
      <alignment horizontal="left"/>
      <protection locked="0"/>
    </xf>
    <xf numFmtId="0" fontId="1" fillId="0" borderId="0" xfId="0" applyFont="1" applyBorder="1" applyAlignment="1" applyProtection="1">
      <alignment horizontal="right"/>
      <protection locked="0"/>
    </xf>
    <xf numFmtId="0" fontId="12" fillId="0" borderId="0" xfId="0" applyFont="1" applyBorder="1" applyAlignment="1" applyProtection="1">
      <alignment horizontal="right"/>
    </xf>
    <xf numFmtId="0" fontId="3" fillId="0" borderId="0" xfId="0" applyFont="1" applyBorder="1" applyAlignment="1" applyProtection="1">
      <alignment horizontal="left"/>
      <protection locked="0"/>
    </xf>
    <xf numFmtId="0" fontId="1" fillId="0" borderId="0" xfId="0" applyFont="1" applyBorder="1" applyAlignment="1" applyProtection="1">
      <alignment horizontal="right" vertical="center"/>
    </xf>
    <xf numFmtId="0" fontId="1" fillId="0" borderId="0" xfId="0" applyFont="1" applyBorder="1" applyAlignment="1" applyProtection="1">
      <alignment horizontal="center" vertical="center" wrapText="1"/>
    </xf>
    <xf numFmtId="0" fontId="33" fillId="0" borderId="3" xfId="0" applyFont="1" applyBorder="1" applyAlignment="1" applyProtection="1">
      <alignment horizontal="left"/>
    </xf>
    <xf numFmtId="0" fontId="33" fillId="0" borderId="0" xfId="0" applyFont="1" applyBorder="1" applyAlignment="1" applyProtection="1">
      <alignment horizontal="left"/>
    </xf>
    <xf numFmtId="0" fontId="19" fillId="0" borderId="9" xfId="0" applyFont="1" applyBorder="1" applyAlignment="1" applyProtection="1">
      <alignment horizontal="left" vertical="center"/>
      <protection locked="0"/>
    </xf>
    <xf numFmtId="0" fontId="19" fillId="0" borderId="9" xfId="0" applyFont="1" applyBorder="1" applyAlignment="1" applyProtection="1">
      <alignment horizontal="center" vertical="center"/>
      <protection locked="0"/>
    </xf>
    <xf numFmtId="0" fontId="19" fillId="0" borderId="13" xfId="0" applyFont="1" applyBorder="1" applyAlignment="1" applyProtection="1">
      <alignment horizontal="left"/>
      <protection locked="0"/>
    </xf>
    <xf numFmtId="0" fontId="12" fillId="0" borderId="3" xfId="0" applyFont="1" applyBorder="1" applyAlignment="1" applyProtection="1">
      <alignment horizontal="left"/>
      <protection locked="0"/>
    </xf>
    <xf numFmtId="0" fontId="12" fillId="0" borderId="0" xfId="0" applyFont="1" applyBorder="1" applyAlignment="1" applyProtection="1">
      <alignment horizontal="left"/>
      <protection locked="0"/>
    </xf>
    <xf numFmtId="0" fontId="19" fillId="0" borderId="10" xfId="0" applyFont="1" applyBorder="1" applyAlignment="1" applyProtection="1">
      <alignment horizontal="left"/>
      <protection locked="0"/>
    </xf>
    <xf numFmtId="0" fontId="19" fillId="0" borderId="12" xfId="0" applyFont="1" applyBorder="1" applyAlignment="1" applyProtection="1">
      <alignment horizontal="left"/>
      <protection locked="0"/>
    </xf>
    <xf numFmtId="0" fontId="19" fillId="0" borderId="15" xfId="0" applyFont="1" applyBorder="1" applyAlignment="1" applyProtection="1">
      <alignment horizontal="left" vertical="center"/>
      <protection locked="0"/>
    </xf>
    <xf numFmtId="0" fontId="19" fillId="0" borderId="16" xfId="0" applyFont="1" applyBorder="1" applyAlignment="1" applyProtection="1">
      <alignment horizontal="left" vertical="center"/>
      <protection locked="0"/>
    </xf>
    <xf numFmtId="0" fontId="19" fillId="0" borderId="17" xfId="0" applyFont="1" applyBorder="1" applyAlignment="1" applyProtection="1">
      <alignment horizontal="left" vertical="center"/>
      <protection locked="0"/>
    </xf>
    <xf numFmtId="0" fontId="1" fillId="0" borderId="9" xfId="0" applyFont="1" applyBorder="1" applyAlignment="1" applyProtection="1">
      <alignment horizontal="left"/>
      <protection locked="0"/>
    </xf>
    <xf numFmtId="0" fontId="1" fillId="0" borderId="12" xfId="0" applyFont="1" applyBorder="1" applyAlignment="1" applyProtection="1">
      <alignment horizontal="left"/>
      <protection locked="0"/>
    </xf>
    <xf numFmtId="0" fontId="1" fillId="0" borderId="0" xfId="0" applyFont="1" applyBorder="1" applyAlignment="1" applyProtection="1">
      <alignment horizontal="center" wrapText="1"/>
    </xf>
    <xf numFmtId="0" fontId="1" fillId="0" borderId="7" xfId="0" applyFont="1" applyBorder="1" applyAlignment="1" applyProtection="1">
      <alignment horizontal="center" wrapText="1"/>
    </xf>
    <xf numFmtId="0" fontId="10" fillId="0" borderId="8" xfId="0" applyFont="1" applyBorder="1" applyAlignment="1" applyProtection="1">
      <alignment horizontal="center"/>
    </xf>
    <xf numFmtId="0" fontId="11" fillId="0" borderId="2" xfId="0" applyFont="1" applyBorder="1" applyAlignment="1" applyProtection="1">
      <alignment horizontal="center"/>
    </xf>
    <xf numFmtId="0" fontId="1" fillId="0" borderId="0" xfId="0" applyFont="1" applyBorder="1" applyAlignment="1" applyProtection="1">
      <alignment horizontal="center" vertical="center"/>
      <protection locked="0"/>
    </xf>
    <xf numFmtId="0" fontId="1" fillId="0" borderId="1" xfId="0" applyFont="1" applyBorder="1" applyAlignment="1" applyProtection="1">
      <alignment horizontal="right"/>
    </xf>
    <xf numFmtId="0" fontId="22" fillId="0" borderId="9" xfId="0" applyFont="1" applyBorder="1" applyAlignment="1" applyProtection="1">
      <alignment horizontal="left" vertical="center"/>
      <protection locked="0"/>
    </xf>
    <xf numFmtId="0" fontId="22" fillId="0" borderId="12" xfId="0" applyFont="1" applyBorder="1" applyAlignment="1" applyProtection="1">
      <alignment horizontal="left" vertical="center"/>
      <protection locked="0"/>
    </xf>
    <xf numFmtId="0" fontId="19" fillId="0" borderId="14" xfId="0" applyFont="1" applyBorder="1" applyAlignment="1" applyProtection="1">
      <alignment horizontal="left" vertical="center"/>
      <protection locked="0"/>
    </xf>
    <xf numFmtId="0" fontId="19" fillId="0" borderId="13" xfId="0" applyFont="1" applyBorder="1" applyAlignment="1" applyProtection="1">
      <alignment horizontal="left" vertical="center"/>
      <protection locked="0"/>
    </xf>
    <xf numFmtId="15" fontId="19" fillId="0" borderId="9" xfId="0" applyNumberFormat="1" applyFont="1" applyBorder="1" applyAlignment="1" applyProtection="1">
      <alignment horizontal="left"/>
      <protection locked="0"/>
    </xf>
    <xf numFmtId="0" fontId="12" fillId="0" borderId="2" xfId="0" applyFont="1" applyBorder="1" applyAlignment="1" applyProtection="1">
      <alignment horizontal="right"/>
    </xf>
    <xf numFmtId="0" fontId="21" fillId="0" borderId="9" xfId="0" applyFont="1" applyBorder="1" applyAlignment="1" applyProtection="1">
      <alignment horizontal="center"/>
      <protection locked="0"/>
    </xf>
    <xf numFmtId="0" fontId="21" fillId="0" borderId="0" xfId="0" applyFont="1" applyBorder="1" applyAlignment="1" applyProtection="1">
      <alignment horizontal="left"/>
      <protection locked="0"/>
    </xf>
    <xf numFmtId="0" fontId="12" fillId="0" borderId="3" xfId="0" applyFont="1" applyBorder="1" applyAlignment="1" applyProtection="1">
      <alignment horizontal="right"/>
    </xf>
    <xf numFmtId="3" fontId="24" fillId="0" borderId="22" xfId="0" applyNumberFormat="1" applyFont="1" applyBorder="1" applyAlignment="1" applyProtection="1">
      <alignment horizontal="center" vertical="center"/>
      <protection locked="0"/>
    </xf>
    <xf numFmtId="0" fontId="5" fillId="0" borderId="3" xfId="0" applyFont="1" applyBorder="1" applyAlignment="1" applyProtection="1">
      <alignment horizontal="left"/>
    </xf>
    <xf numFmtId="0" fontId="5" fillId="0" borderId="0" xfId="0" applyFont="1" applyBorder="1" applyAlignment="1" applyProtection="1">
      <alignment horizontal="left"/>
    </xf>
    <xf numFmtId="0" fontId="12" fillId="0" borderId="3" xfId="0" applyFont="1" applyBorder="1" applyAlignment="1" applyProtection="1">
      <alignment horizontal="right"/>
      <protection locked="0"/>
    </xf>
    <xf numFmtId="0" fontId="12" fillId="0" borderId="0" xfId="0" applyFont="1" applyBorder="1" applyAlignment="1" applyProtection="1">
      <alignment horizontal="right"/>
      <protection locked="0"/>
    </xf>
    <xf numFmtId="0" fontId="1" fillId="0" borderId="10" xfId="0" applyFont="1" applyBorder="1" applyAlignment="1" applyProtection="1">
      <alignment horizontal="left"/>
    </xf>
    <xf numFmtId="0" fontId="1" fillId="0" borderId="9" xfId="0" applyFont="1" applyBorder="1" applyAlignment="1" applyProtection="1">
      <alignment horizontal="left"/>
    </xf>
    <xf numFmtId="0" fontId="1" fillId="0" borderId="12" xfId="0" applyFont="1" applyBorder="1" applyAlignment="1" applyProtection="1">
      <alignment horizontal="left"/>
    </xf>
    <xf numFmtId="0" fontId="5" fillId="0" borderId="3" xfId="0" applyFont="1" applyBorder="1" applyAlignment="1" applyProtection="1">
      <alignment horizontal="left"/>
      <protection locked="0"/>
    </xf>
    <xf numFmtId="0" fontId="5" fillId="0" borderId="0" xfId="0" applyFont="1" applyBorder="1" applyAlignment="1" applyProtection="1">
      <alignment horizontal="left"/>
      <protection locked="0"/>
    </xf>
    <xf numFmtId="0" fontId="12" fillId="0" borderId="3" xfId="0" applyFont="1" applyBorder="1" applyAlignment="1" applyProtection="1">
      <alignment horizontal="left"/>
    </xf>
    <xf numFmtId="0" fontId="22" fillId="0" borderId="9" xfId="0" applyFont="1" applyBorder="1" applyAlignment="1" applyProtection="1">
      <alignment horizontal="left"/>
      <protection locked="0"/>
    </xf>
    <xf numFmtId="0" fontId="6" fillId="0" borderId="8" xfId="0" applyFont="1" applyBorder="1" applyAlignment="1" applyProtection="1">
      <alignment horizontal="center"/>
    </xf>
    <xf numFmtId="0" fontId="6" fillId="0" borderId="2" xfId="0" applyFont="1" applyBorder="1" applyAlignment="1" applyProtection="1">
      <alignment horizontal="center"/>
    </xf>
    <xf numFmtId="0" fontId="6" fillId="0" borderId="6" xfId="0" applyFont="1" applyBorder="1" applyAlignment="1" applyProtection="1">
      <alignment horizontal="center"/>
    </xf>
    <xf numFmtId="0" fontId="1" fillId="0" borderId="0" xfId="0" applyFont="1" applyBorder="1" applyAlignment="1" applyProtection="1">
      <alignment horizontal="right" indent="1"/>
    </xf>
    <xf numFmtId="0" fontId="1" fillId="0" borderId="0" xfId="0" applyFont="1" applyBorder="1" applyAlignment="1" applyProtection="1">
      <alignment horizontal="right"/>
    </xf>
    <xf numFmtId="0" fontId="31" fillId="0" borderId="9" xfId="1" applyBorder="1" applyAlignment="1" applyProtection="1">
      <alignment horizontal="left" vertical="center"/>
      <protection locked="0"/>
    </xf>
    <xf numFmtId="0" fontId="19" fillId="0" borderId="12" xfId="0" applyFont="1" applyBorder="1" applyAlignment="1" applyProtection="1">
      <alignment horizontal="left" vertical="center"/>
      <protection locked="0"/>
    </xf>
    <xf numFmtId="0" fontId="23" fillId="0" borderId="16" xfId="0" applyFont="1" applyBorder="1" applyAlignment="1" applyProtection="1">
      <alignment horizontal="left"/>
      <protection locked="0"/>
    </xf>
    <xf numFmtId="0" fontId="23" fillId="0" borderId="17" xfId="0" applyFont="1" applyBorder="1" applyAlignment="1" applyProtection="1">
      <alignment horizontal="left"/>
      <protection locked="0"/>
    </xf>
    <xf numFmtId="0" fontId="19" fillId="0" borderId="9" xfId="0" applyNumberFormat="1" applyFont="1" applyBorder="1" applyAlignment="1" applyProtection="1">
      <alignment horizontal="left" vertical="center"/>
      <protection locked="0"/>
    </xf>
    <xf numFmtId="0" fontId="5" fillId="0" borderId="0" xfId="0" applyFont="1" applyAlignment="1" applyProtection="1">
      <alignment horizontal="left" vertical="center"/>
      <protection locked="0"/>
    </xf>
    <xf numFmtId="0" fontId="5" fillId="0" borderId="0" xfId="0" applyFont="1" applyAlignment="1" applyProtection="1">
      <alignment horizontal="right"/>
      <protection locked="0"/>
    </xf>
    <xf numFmtId="0" fontId="11" fillId="0" borderId="0" xfId="0" applyFont="1" applyAlignment="1" applyProtection="1">
      <alignment horizontal="left" vertical="top" wrapText="1"/>
      <protection locked="0"/>
    </xf>
    <xf numFmtId="0" fontId="24" fillId="0" borderId="0" xfId="0" quotePrefix="1" applyNumberFormat="1" applyFont="1" applyAlignment="1" applyProtection="1">
      <alignment horizontal="left" vertical="center"/>
      <protection locked="0"/>
    </xf>
    <xf numFmtId="0" fontId="24" fillId="0" borderId="0" xfId="0" applyNumberFormat="1" applyFont="1" applyAlignment="1" applyProtection="1">
      <alignment horizontal="left" vertical="center"/>
      <protection locked="0"/>
    </xf>
    <xf numFmtId="0" fontId="5" fillId="0" borderId="0" xfId="0" applyFont="1" applyAlignment="1" applyProtection="1">
      <alignment horizontal="center"/>
      <protection locked="0"/>
    </xf>
    <xf numFmtId="0" fontId="1" fillId="0" borderId="0" xfId="0" applyFont="1" applyBorder="1" applyAlignment="1" applyProtection="1">
      <alignment horizontal="left"/>
    </xf>
    <xf numFmtId="0" fontId="22" fillId="0" borderId="12" xfId="0" applyFont="1" applyBorder="1" applyAlignment="1" applyProtection="1">
      <alignment horizontal="left"/>
      <protection locked="0"/>
    </xf>
    <xf numFmtId="0" fontId="22" fillId="0" borderId="11" xfId="0" applyFont="1" applyBorder="1" applyAlignment="1" applyProtection="1">
      <alignment horizontal="left"/>
      <protection locked="0"/>
    </xf>
    <xf numFmtId="0" fontId="22" fillId="0" borderId="13" xfId="0" applyFont="1" applyBorder="1" applyAlignment="1" applyProtection="1">
      <alignment horizontal="left"/>
      <protection locked="0"/>
    </xf>
    <xf numFmtId="164" fontId="19" fillId="0" borderId="9" xfId="0" applyNumberFormat="1" applyFont="1" applyBorder="1" applyAlignment="1" applyProtection="1">
      <alignment horizontal="left"/>
      <protection locked="0"/>
    </xf>
    <xf numFmtId="164" fontId="19" fillId="0" borderId="16" xfId="0" applyNumberFormat="1" applyFont="1" applyBorder="1" applyAlignment="1" applyProtection="1">
      <alignment horizontal="left"/>
      <protection locked="0"/>
    </xf>
    <xf numFmtId="3" fontId="21" fillId="0" borderId="9" xfId="0" applyNumberFormat="1" applyFont="1" applyBorder="1" applyAlignment="1" applyProtection="1">
      <alignment horizontal="center"/>
    </xf>
    <xf numFmtId="0" fontId="23" fillId="0" borderId="1" xfId="0" applyFont="1" applyBorder="1" applyAlignment="1" applyProtection="1">
      <alignment horizontal="left"/>
      <protection locked="0"/>
    </xf>
    <xf numFmtId="0" fontId="23" fillId="0" borderId="5" xfId="0" applyFont="1" applyBorder="1" applyAlignment="1" applyProtection="1">
      <alignment horizontal="left"/>
      <protection locked="0"/>
    </xf>
    <xf numFmtId="0" fontId="34" fillId="0" borderId="0" xfId="0" applyFont="1" applyBorder="1" applyAlignment="1" applyProtection="1">
      <alignment horizontal="left" vertical="center" wrapText="1"/>
    </xf>
    <xf numFmtId="0" fontId="5" fillId="0" borderId="0" xfId="0" applyFont="1" applyBorder="1" applyAlignment="1" applyProtection="1">
      <alignment horizontal="right"/>
    </xf>
    <xf numFmtId="0" fontId="5" fillId="0" borderId="0" xfId="0" applyFont="1" applyBorder="1" applyAlignment="1" applyProtection="1">
      <alignment horizontal="center"/>
    </xf>
    <xf numFmtId="0" fontId="5" fillId="0" borderId="3" xfId="0" applyFont="1" applyBorder="1" applyAlignment="1" applyProtection="1">
      <alignment horizontal="right"/>
    </xf>
    <xf numFmtId="0" fontId="28" fillId="0" borderId="11" xfId="0" applyFont="1" applyBorder="1" applyAlignment="1" applyProtection="1">
      <alignment horizontal="left"/>
      <protection locked="0"/>
    </xf>
    <xf numFmtId="0" fontId="28" fillId="0" borderId="13" xfId="0" applyFont="1" applyBorder="1" applyAlignment="1" applyProtection="1">
      <alignment horizontal="left"/>
      <protection locked="0"/>
    </xf>
    <xf numFmtId="0" fontId="22" fillId="0" borderId="10" xfId="0" applyFont="1" applyBorder="1" applyAlignment="1" applyProtection="1">
      <alignment horizontal="left"/>
      <protection locked="0"/>
    </xf>
    <xf numFmtId="0" fontId="12" fillId="0" borderId="21" xfId="0" applyFont="1" applyBorder="1" applyAlignment="1" applyProtection="1">
      <alignment horizontal="right"/>
    </xf>
    <xf numFmtId="0" fontId="27" fillId="0" borderId="11" xfId="0" applyFont="1" applyBorder="1" applyAlignment="1" applyProtection="1">
      <alignment horizontal="left"/>
      <protection locked="0"/>
    </xf>
    <xf numFmtId="0" fontId="27" fillId="0" borderId="13" xfId="0" applyFont="1" applyBorder="1" applyAlignment="1" applyProtection="1">
      <alignment horizontal="left"/>
      <protection locked="0"/>
    </xf>
    <xf numFmtId="0" fontId="8" fillId="0" borderId="3" xfId="0" applyFont="1" applyBorder="1" applyAlignment="1" applyProtection="1">
      <alignment horizontal="left"/>
    </xf>
    <xf numFmtId="0" fontId="8" fillId="0" borderId="0" xfId="0" applyFont="1" applyBorder="1" applyAlignment="1" applyProtection="1">
      <alignment horizontal="left"/>
    </xf>
    <xf numFmtId="0" fontId="5" fillId="0" borderId="0" xfId="0" applyFont="1" applyAlignment="1" applyProtection="1">
      <alignment horizontal="right"/>
    </xf>
    <xf numFmtId="0" fontId="7" fillId="0" borderId="0" xfId="0" applyFont="1" applyAlignment="1" applyProtection="1">
      <alignment horizontal="left" vertical="top" wrapText="1"/>
    </xf>
  </cellXfs>
  <cellStyles count="2">
    <cellStyle name="Hyperlink" xfId="1" builtinId="8"/>
    <cellStyle name="Normal" xfId="0" builtinId="0"/>
  </cellStyles>
  <dxfs count="2">
    <dxf>
      <font>
        <b/>
        <i val="0"/>
        <strike val="0"/>
        <color theme="0"/>
      </font>
      <fill>
        <patternFill>
          <bgColor rgb="FFFF0000"/>
        </patternFill>
      </fill>
    </dxf>
    <dxf>
      <font>
        <b/>
        <i val="0"/>
        <strike val="0"/>
        <color theme="0"/>
      </font>
      <fill>
        <patternFill>
          <bgColor rgb="FFFF0000"/>
        </patternFill>
      </fill>
    </dxf>
  </dxfs>
  <tableStyles count="0" defaultTableStyle="TableStyleMedium9" defaultPivotStyle="PivotStyleLight16"/>
  <colors>
    <mruColors>
      <color rgb="FF0000FF"/>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theme/theme1.xml" Type="http://schemas.openxmlformats.org/officeDocument/2006/relationships/theme"/>
<Relationship Id="rId6" Target="styles.xml" Type="http://schemas.openxmlformats.org/officeDocument/2006/relationships/styles"/>
<Relationship Id="rId7" Target="sharedStrings.xml" Type="http://schemas.openxmlformats.org/officeDocument/2006/relationships/sharedStrings"/>
<Relationship Id="rId8" Target="calcChain.xml" Type="http://schemas.openxmlformats.org/officeDocument/2006/relationships/calcChain"/>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GBox"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GBox" noThreeD="1"/>
</file>

<file path=xl/ctrlProps/ctrlProp62.xml><?xml version="1.0" encoding="utf-8"?>
<formControlPr xmlns="http://schemas.microsoft.com/office/spreadsheetml/2009/9/main" objectType="GBox"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GBox"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no"?>
<Relationships xmlns="http://schemas.openxmlformats.org/package/2006/relationships">
<Relationship Id="rId1" Target="../media/image1.png" Type="http://schemas.openxmlformats.org/officeDocument/2006/relationships/image"/>
<Relationship Id="rId2" Target="../media/image2.jpeg" Type="http://schemas.openxmlformats.org/officeDocument/2006/relationships/image"/>
</Relationships>

</file>

<file path=xl/drawings/_rels/drawing3.xml.rels><?xml version="1.0" encoding="UTF-8" standalone="no"?>
<Relationships xmlns="http://schemas.openxmlformats.org/package/2006/relationships">
<Relationship Id="rId1" Target="../media/image3.jpeg"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xdr:from>
      <xdr:col>8</xdr:col>
      <xdr:colOff>376235</xdr:colOff>
      <xdr:row>26</xdr:row>
      <xdr:rowOff>157161</xdr:rowOff>
    </xdr:from>
    <xdr:to>
      <xdr:col>9</xdr:col>
      <xdr:colOff>566735</xdr:colOff>
      <xdr:row>31</xdr:row>
      <xdr:rowOff>128586</xdr:rowOff>
    </xdr:to>
    <xdr:grpSp>
      <xdr:nvGrpSpPr>
        <xdr:cNvPr id="1302" name="Group 4"/>
        <xdr:cNvGrpSpPr>
          <a:grpSpLocks/>
        </xdr:cNvGrpSpPr>
      </xdr:nvGrpSpPr>
      <xdr:grpSpPr bwMode="auto">
        <a:xfrm>
          <a:off x="5272085" y="5205411"/>
          <a:ext cx="803275" cy="923925"/>
          <a:chOff x="9540" y="8460"/>
          <a:chExt cx="1260" cy="1080"/>
        </a:xfrm>
      </xdr:grpSpPr>
      <xdr:sp macro="" textlink="">
        <xdr:nvSpPr>
          <xdr:cNvPr id="1305" name="Rectangle 5"/>
          <xdr:cNvSpPr>
            <a:spLocks noChangeArrowheads="1"/>
          </xdr:cNvSpPr>
        </xdr:nvSpPr>
        <xdr:spPr bwMode="auto">
          <a:xfrm>
            <a:off x="9540" y="8835"/>
            <a:ext cx="720" cy="705"/>
          </a:xfrm>
          <a:prstGeom prst="rect">
            <a:avLst/>
          </a:prstGeom>
          <a:solidFill>
            <a:srgbClr val="FFFFFF"/>
          </a:solidFill>
          <a:ln w="9525">
            <a:solidFill>
              <a:srgbClr val="000000"/>
            </a:solidFill>
            <a:miter lim="800000"/>
            <a:headEnd/>
            <a:tailEnd/>
          </a:ln>
        </xdr:spPr>
      </xdr:sp>
      <xdr:sp macro="" textlink="">
        <xdr:nvSpPr>
          <xdr:cNvPr id="1306" name="Line 6"/>
          <xdr:cNvSpPr>
            <a:spLocks noChangeShapeType="1"/>
          </xdr:cNvSpPr>
        </xdr:nvSpPr>
        <xdr:spPr bwMode="auto">
          <a:xfrm flipV="1">
            <a:off x="10260" y="8475"/>
            <a:ext cx="54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307" name="Line 7"/>
          <xdr:cNvSpPr>
            <a:spLocks noChangeShapeType="1"/>
          </xdr:cNvSpPr>
        </xdr:nvSpPr>
        <xdr:spPr bwMode="auto">
          <a:xfrm flipV="1">
            <a:off x="10260" y="9180"/>
            <a:ext cx="54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308" name="Line 8"/>
          <xdr:cNvSpPr>
            <a:spLocks noChangeShapeType="1"/>
          </xdr:cNvSpPr>
        </xdr:nvSpPr>
        <xdr:spPr bwMode="auto">
          <a:xfrm flipV="1">
            <a:off x="10800" y="8460"/>
            <a:ext cx="0" cy="72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309" name="Line 9"/>
          <xdr:cNvSpPr>
            <a:spLocks noChangeShapeType="1"/>
          </xdr:cNvSpPr>
        </xdr:nvSpPr>
        <xdr:spPr bwMode="auto">
          <a:xfrm flipV="1">
            <a:off x="9540" y="8475"/>
            <a:ext cx="54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310" name="Line 10"/>
          <xdr:cNvSpPr>
            <a:spLocks noChangeShapeType="1"/>
          </xdr:cNvSpPr>
        </xdr:nvSpPr>
        <xdr:spPr bwMode="auto">
          <a:xfrm flipV="1">
            <a:off x="9900" y="8475"/>
            <a:ext cx="54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311" name="Line 11"/>
          <xdr:cNvSpPr>
            <a:spLocks noChangeShapeType="1"/>
          </xdr:cNvSpPr>
        </xdr:nvSpPr>
        <xdr:spPr bwMode="auto">
          <a:xfrm>
            <a:off x="10080" y="8460"/>
            <a:ext cx="72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28575</xdr:colOff>
      <xdr:row>51</xdr:row>
      <xdr:rowOff>28575</xdr:rowOff>
    </xdr:from>
    <xdr:to>
      <xdr:col>4</xdr:col>
      <xdr:colOff>514350</xdr:colOff>
      <xdr:row>53</xdr:row>
      <xdr:rowOff>104775</xdr:rowOff>
    </xdr:to>
    <xdr:sp macro="" textlink="" fLocksText="0">
      <xdr:nvSpPr>
        <xdr:cNvPr id="1044" name="Text Box 20"/>
        <xdr:cNvSpPr txBox="1">
          <a:spLocks noChangeArrowheads="1"/>
        </xdr:cNvSpPr>
      </xdr:nvSpPr>
      <xdr:spPr bwMode="auto">
        <a:xfrm>
          <a:off x="28575" y="10096500"/>
          <a:ext cx="3124200" cy="41910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800" b="0" i="0" strike="noStrike">
              <a:solidFill>
                <a:srgbClr val="000000"/>
              </a:solidFill>
              <a:latin typeface="Century Gothic"/>
            </a:rPr>
            <a:t>Specification confirmed by:  </a:t>
          </a:r>
        </a:p>
      </xdr:txBody>
    </xdr:sp>
    <xdr:clientData/>
  </xdr:twoCellAnchor>
  <mc:AlternateContent xmlns:mc="http://schemas.openxmlformats.org/markup-compatibility/2006">
    <mc:Choice xmlns:a14="http://schemas.microsoft.com/office/drawing/2010/main" Requires="a14">
      <xdr:twoCellAnchor editAs="oneCell">
        <xdr:from>
          <xdr:col>5</xdr:col>
          <xdr:colOff>504825</xdr:colOff>
          <xdr:row>9</xdr:row>
          <xdr:rowOff>171450</xdr:rowOff>
        </xdr:from>
        <xdr:to>
          <xdr:col>6</xdr:col>
          <xdr:colOff>361950</xdr:colOff>
          <xdr:row>11</xdr:row>
          <xdr:rowOff>9525</xdr:rowOff>
        </xdr:to>
        <xdr:sp macro="" textlink="">
          <xdr:nvSpPr>
            <xdr:cNvPr id="1198" name="Check Box 174" hidden="1">
              <a:extLst>
                <a:ext uri="{63B3BB69-23CF-44E3-9099-C40C66FF867C}">
                  <a14:compatExt spid="_x0000_s1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Cork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447675</xdr:colOff>
          <xdr:row>9</xdr:row>
          <xdr:rowOff>161925</xdr:rowOff>
        </xdr:from>
        <xdr:to>
          <xdr:col>8</xdr:col>
          <xdr:colOff>28575</xdr:colOff>
          <xdr:row>11</xdr:row>
          <xdr:rowOff>19050</xdr:rowOff>
        </xdr:to>
        <xdr:sp macro="" textlink="">
          <xdr:nvSpPr>
            <xdr:cNvPr id="1199" name="Check Box 175" hidden="1">
              <a:extLst>
                <a:ext uri="{63B3BB69-23CF-44E3-9099-C40C66FF867C}">
                  <a14:compatExt spid="_x0000_s1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Screwcap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9</xdr:row>
          <xdr:rowOff>152400</xdr:rowOff>
        </xdr:from>
        <xdr:to>
          <xdr:col>11</xdr:col>
          <xdr:colOff>38100</xdr:colOff>
          <xdr:row>11</xdr:row>
          <xdr:rowOff>9525</xdr:rowOff>
        </xdr:to>
        <xdr:sp macro="" textlink="">
          <xdr:nvSpPr>
            <xdr:cNvPr id="1201" name="Check Box 177" hidden="1">
              <a:extLst>
                <a:ext uri="{63B3BB69-23CF-44E3-9099-C40C66FF867C}">
                  <a14:compatExt spid="_x0000_s1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Large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742950</xdr:colOff>
          <xdr:row>9</xdr:row>
          <xdr:rowOff>161925</xdr:rowOff>
        </xdr:from>
        <xdr:to>
          <xdr:col>12</xdr:col>
          <xdr:colOff>247650</xdr:colOff>
          <xdr:row>11</xdr:row>
          <xdr:rowOff>19050</xdr:rowOff>
        </xdr:to>
        <xdr:sp macro="" textlink="">
          <xdr:nvSpPr>
            <xdr:cNvPr id="1202" name="Check Box 178" hidden="1">
              <a:extLst>
                <a:ext uri="{63B3BB69-23CF-44E3-9099-C40C66FF867C}">
                  <a14:compatExt spid="_x0000_s12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Small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13</xdr:row>
          <xdr:rowOff>171450</xdr:rowOff>
        </xdr:from>
        <xdr:to>
          <xdr:col>6</xdr:col>
          <xdr:colOff>657225</xdr:colOff>
          <xdr:row>15</xdr:row>
          <xdr:rowOff>19050</xdr:rowOff>
        </xdr:to>
        <xdr:sp macro="" textlink="">
          <xdr:nvSpPr>
            <xdr:cNvPr id="1203" name="Check Box 179" hidden="1">
              <a:extLst>
                <a:ext uri="{63B3BB69-23CF-44E3-9099-C40C66FF867C}">
                  <a14:compatExt spid="_x0000_s12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Cork Only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16</xdr:row>
          <xdr:rowOff>180975</xdr:rowOff>
        </xdr:from>
        <xdr:to>
          <xdr:col>7</xdr:col>
          <xdr:colOff>9525</xdr:colOff>
          <xdr:row>18</xdr:row>
          <xdr:rowOff>38100</xdr:rowOff>
        </xdr:to>
        <xdr:sp macro="" textlink="">
          <xdr:nvSpPr>
            <xdr:cNvPr id="1207" name="Check Box 183" hidden="1">
              <a:extLst>
                <a:ext uri="{63B3BB69-23CF-44E3-9099-C40C66FF867C}">
                  <a14:compatExt spid="_x0000_s1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Screwcap only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26</xdr:row>
          <xdr:rowOff>171450</xdr:rowOff>
        </xdr:from>
        <xdr:to>
          <xdr:col>7</xdr:col>
          <xdr:colOff>285750</xdr:colOff>
          <xdr:row>28</xdr:row>
          <xdr:rowOff>19050</xdr:rowOff>
        </xdr:to>
        <xdr:sp macro="" textlink="">
          <xdr:nvSpPr>
            <xdr:cNvPr id="1246" name="Check Box 222" descr="CO2" hidden="1">
              <a:extLst>
                <a:ext uri="{63B3BB69-23CF-44E3-9099-C40C66FF867C}">
                  <a14:compatExt spid="_x0000_s12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27</xdr:row>
          <xdr:rowOff>171450</xdr:rowOff>
        </xdr:from>
        <xdr:to>
          <xdr:col>7</xdr:col>
          <xdr:colOff>285750</xdr:colOff>
          <xdr:row>29</xdr:row>
          <xdr:rowOff>19050</xdr:rowOff>
        </xdr:to>
        <xdr:sp macro="" textlink="">
          <xdr:nvSpPr>
            <xdr:cNvPr id="1247" name="Check Box 223" descr="CO2" hidden="1">
              <a:extLst>
                <a:ext uri="{63B3BB69-23CF-44E3-9099-C40C66FF867C}">
                  <a14:compatExt spid="_x0000_s12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28</xdr:row>
          <xdr:rowOff>171450</xdr:rowOff>
        </xdr:from>
        <xdr:to>
          <xdr:col>7</xdr:col>
          <xdr:colOff>285750</xdr:colOff>
          <xdr:row>30</xdr:row>
          <xdr:rowOff>19050</xdr:rowOff>
        </xdr:to>
        <xdr:sp macro="" textlink="">
          <xdr:nvSpPr>
            <xdr:cNvPr id="1248" name="Check Box 224" descr="CO2" hidden="1">
              <a:extLst>
                <a:ext uri="{63B3BB69-23CF-44E3-9099-C40C66FF867C}">
                  <a14:compatExt spid="_x0000_s12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29</xdr:row>
          <xdr:rowOff>171450</xdr:rowOff>
        </xdr:from>
        <xdr:to>
          <xdr:col>7</xdr:col>
          <xdr:colOff>285750</xdr:colOff>
          <xdr:row>31</xdr:row>
          <xdr:rowOff>19050</xdr:rowOff>
        </xdr:to>
        <xdr:sp macro="" textlink="">
          <xdr:nvSpPr>
            <xdr:cNvPr id="1249" name="Check Box 225" descr="CO2" hidden="1">
              <a:extLst>
                <a:ext uri="{63B3BB69-23CF-44E3-9099-C40C66FF867C}">
                  <a14:compatExt spid="_x0000_s12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30</xdr:row>
          <xdr:rowOff>161925</xdr:rowOff>
        </xdr:from>
        <xdr:to>
          <xdr:col>7</xdr:col>
          <xdr:colOff>285750</xdr:colOff>
          <xdr:row>32</xdr:row>
          <xdr:rowOff>9525</xdr:rowOff>
        </xdr:to>
        <xdr:sp macro="" textlink="">
          <xdr:nvSpPr>
            <xdr:cNvPr id="1250" name="Check Box 226" descr="CO2" hidden="1">
              <a:extLst>
                <a:ext uri="{63B3BB69-23CF-44E3-9099-C40C66FF867C}">
                  <a14:compatExt spid="_x0000_s12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31</xdr:row>
          <xdr:rowOff>171450</xdr:rowOff>
        </xdr:from>
        <xdr:to>
          <xdr:col>7</xdr:col>
          <xdr:colOff>285750</xdr:colOff>
          <xdr:row>33</xdr:row>
          <xdr:rowOff>19050</xdr:rowOff>
        </xdr:to>
        <xdr:sp macro="" textlink="">
          <xdr:nvSpPr>
            <xdr:cNvPr id="1251" name="Check Box 227" descr="CO2" hidden="1">
              <a:extLst>
                <a:ext uri="{63B3BB69-23CF-44E3-9099-C40C66FF867C}">
                  <a14:compatExt spid="_x0000_s12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533400</xdr:colOff>
          <xdr:row>8</xdr:row>
          <xdr:rowOff>152400</xdr:rowOff>
        </xdr:from>
        <xdr:to>
          <xdr:col>1</xdr:col>
          <xdr:colOff>314325</xdr:colOff>
          <xdr:row>9</xdr:row>
          <xdr:rowOff>180975</xdr:rowOff>
        </xdr:to>
        <xdr:sp macro="" textlink="">
          <xdr:nvSpPr>
            <xdr:cNvPr id="1263" name="Check Box 239" hidden="1">
              <a:extLst>
                <a:ext uri="{63B3BB69-23CF-44E3-9099-C40C66FF867C}">
                  <a14:compatExt spid="_x0000_s12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VinPro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533400</xdr:colOff>
          <xdr:row>9</xdr:row>
          <xdr:rowOff>171450</xdr:rowOff>
        </xdr:from>
        <xdr:to>
          <xdr:col>1</xdr:col>
          <xdr:colOff>314325</xdr:colOff>
          <xdr:row>11</xdr:row>
          <xdr:rowOff>9525</xdr:rowOff>
        </xdr:to>
        <xdr:sp macro="" textlink="">
          <xdr:nvSpPr>
            <xdr:cNvPr id="1264" name="Check Box 240" hidden="1">
              <a:extLst>
                <a:ext uri="{63B3BB69-23CF-44E3-9099-C40C66FF867C}">
                  <a14:compatExt spid="_x0000_s12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Orora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9</xdr:row>
          <xdr:rowOff>171450</xdr:rowOff>
        </xdr:from>
        <xdr:to>
          <xdr:col>2</xdr:col>
          <xdr:colOff>104775</xdr:colOff>
          <xdr:row>11</xdr:row>
          <xdr:rowOff>9525</xdr:rowOff>
        </xdr:to>
        <xdr:sp macro="" textlink="">
          <xdr:nvSpPr>
            <xdr:cNvPr id="1265" name="Check Box 241" hidden="1">
              <a:extLst>
                <a:ext uri="{63B3BB69-23CF-44E3-9099-C40C66FF867C}">
                  <a14:compatExt spid="_x0000_s1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O-I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542925</xdr:colOff>
          <xdr:row>31</xdr:row>
          <xdr:rowOff>180975</xdr:rowOff>
        </xdr:from>
        <xdr:to>
          <xdr:col>1</xdr:col>
          <xdr:colOff>323850</xdr:colOff>
          <xdr:row>33</xdr:row>
          <xdr:rowOff>19050</xdr:rowOff>
        </xdr:to>
        <xdr:sp macro="" textlink="">
          <xdr:nvSpPr>
            <xdr:cNvPr id="1266" name="Check Box 242" hidden="1">
              <a:extLst>
                <a:ext uri="{63B3BB69-23CF-44E3-9099-C40C66FF867C}">
                  <a14:compatExt spid="_x0000_s1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VinPro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35</xdr:row>
          <xdr:rowOff>152400</xdr:rowOff>
        </xdr:from>
        <xdr:to>
          <xdr:col>4</xdr:col>
          <xdr:colOff>228600</xdr:colOff>
          <xdr:row>37</xdr:row>
          <xdr:rowOff>0</xdr:rowOff>
        </xdr:to>
        <xdr:sp macro="" textlink="">
          <xdr:nvSpPr>
            <xdr:cNvPr id="1351" name="Check Box 327" descr="CO2" hidden="1">
              <a:extLst>
                <a:ext uri="{63B3BB69-23CF-44E3-9099-C40C66FF867C}">
                  <a14:compatExt spid="_x0000_s13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36</xdr:row>
          <xdr:rowOff>152400</xdr:rowOff>
        </xdr:from>
        <xdr:to>
          <xdr:col>4</xdr:col>
          <xdr:colOff>228600</xdr:colOff>
          <xdr:row>38</xdr:row>
          <xdr:rowOff>0</xdr:rowOff>
        </xdr:to>
        <xdr:sp macro="" textlink="">
          <xdr:nvSpPr>
            <xdr:cNvPr id="1352" name="Check Box 328" descr="CO2" hidden="1">
              <a:extLst>
                <a:ext uri="{63B3BB69-23CF-44E3-9099-C40C66FF867C}">
                  <a14:compatExt spid="_x0000_s13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37</xdr:row>
          <xdr:rowOff>152400</xdr:rowOff>
        </xdr:from>
        <xdr:to>
          <xdr:col>4</xdr:col>
          <xdr:colOff>228600</xdr:colOff>
          <xdr:row>39</xdr:row>
          <xdr:rowOff>0</xdr:rowOff>
        </xdr:to>
        <xdr:sp macro="" textlink="">
          <xdr:nvSpPr>
            <xdr:cNvPr id="1353" name="Check Box 329" descr="CO2" hidden="1">
              <a:extLst>
                <a:ext uri="{63B3BB69-23CF-44E3-9099-C40C66FF867C}">
                  <a14:compatExt spid="_x0000_s13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628650</xdr:colOff>
          <xdr:row>22</xdr:row>
          <xdr:rowOff>180975</xdr:rowOff>
        </xdr:from>
        <xdr:to>
          <xdr:col>3</xdr:col>
          <xdr:colOff>847725</xdr:colOff>
          <xdr:row>24</xdr:row>
          <xdr:rowOff>28575</xdr:rowOff>
        </xdr:to>
        <xdr:sp macro="" textlink="">
          <xdr:nvSpPr>
            <xdr:cNvPr id="1355" name="Check Box 331" descr="CO2" hidden="1">
              <a:extLst>
                <a:ext uri="{63B3BB69-23CF-44E3-9099-C40C66FF867C}">
                  <a14:compatExt spid="_x0000_s13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628650</xdr:colOff>
          <xdr:row>23</xdr:row>
          <xdr:rowOff>171450</xdr:rowOff>
        </xdr:from>
        <xdr:to>
          <xdr:col>3</xdr:col>
          <xdr:colOff>847725</xdr:colOff>
          <xdr:row>25</xdr:row>
          <xdr:rowOff>19050</xdr:rowOff>
        </xdr:to>
        <xdr:sp macro="" textlink="">
          <xdr:nvSpPr>
            <xdr:cNvPr id="1356" name="Check Box 332" descr="CO2" hidden="1">
              <a:extLst>
                <a:ext uri="{63B3BB69-23CF-44E3-9099-C40C66FF867C}">
                  <a14:compatExt spid="_x0000_s13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628650</xdr:colOff>
          <xdr:row>24</xdr:row>
          <xdr:rowOff>171450</xdr:rowOff>
        </xdr:from>
        <xdr:to>
          <xdr:col>3</xdr:col>
          <xdr:colOff>847725</xdr:colOff>
          <xdr:row>26</xdr:row>
          <xdr:rowOff>19050</xdr:rowOff>
        </xdr:to>
        <xdr:sp macro="" textlink="">
          <xdr:nvSpPr>
            <xdr:cNvPr id="1357" name="Check Box 333" descr="CO2" hidden="1">
              <a:extLst>
                <a:ext uri="{63B3BB69-23CF-44E3-9099-C40C66FF867C}">
                  <a14:compatExt spid="_x0000_s13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35</xdr:row>
          <xdr:rowOff>171450</xdr:rowOff>
        </xdr:from>
        <xdr:to>
          <xdr:col>0</xdr:col>
          <xdr:colOff>657225</xdr:colOff>
          <xdr:row>37</xdr:row>
          <xdr:rowOff>19050</xdr:rowOff>
        </xdr:to>
        <xdr:sp macro="" textlink="">
          <xdr:nvSpPr>
            <xdr:cNvPr id="1358" name="Check Box 334" descr="CO2" hidden="1">
              <a:extLst>
                <a:ext uri="{63B3BB69-23CF-44E3-9099-C40C66FF867C}">
                  <a14:compatExt spid="_x0000_s13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36</xdr:row>
          <xdr:rowOff>180975</xdr:rowOff>
        </xdr:from>
        <xdr:to>
          <xdr:col>0</xdr:col>
          <xdr:colOff>657225</xdr:colOff>
          <xdr:row>38</xdr:row>
          <xdr:rowOff>28575</xdr:rowOff>
        </xdr:to>
        <xdr:sp macro="" textlink="">
          <xdr:nvSpPr>
            <xdr:cNvPr id="1359" name="Check Box 335" descr="CO2" hidden="1">
              <a:extLst>
                <a:ext uri="{63B3BB69-23CF-44E3-9099-C40C66FF867C}">
                  <a14:compatExt spid="_x0000_s13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37</xdr:row>
          <xdr:rowOff>180975</xdr:rowOff>
        </xdr:from>
        <xdr:to>
          <xdr:col>0</xdr:col>
          <xdr:colOff>657225</xdr:colOff>
          <xdr:row>39</xdr:row>
          <xdr:rowOff>28575</xdr:rowOff>
        </xdr:to>
        <xdr:sp macro="" textlink="">
          <xdr:nvSpPr>
            <xdr:cNvPr id="1360" name="Check Box 336" descr="CO2" hidden="1">
              <a:extLst>
                <a:ext uri="{63B3BB69-23CF-44E3-9099-C40C66FF867C}">
                  <a14:compatExt spid="_x0000_s13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38</xdr:row>
          <xdr:rowOff>171450</xdr:rowOff>
        </xdr:from>
        <xdr:to>
          <xdr:col>0</xdr:col>
          <xdr:colOff>657225</xdr:colOff>
          <xdr:row>40</xdr:row>
          <xdr:rowOff>19050</xdr:rowOff>
        </xdr:to>
        <xdr:sp macro="" textlink="">
          <xdr:nvSpPr>
            <xdr:cNvPr id="1361" name="Check Box 337" descr="CO2" hidden="1">
              <a:extLst>
                <a:ext uri="{63B3BB69-23CF-44E3-9099-C40C66FF867C}">
                  <a14:compatExt spid="_x0000_s1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20</xdr:row>
          <xdr:rowOff>0</xdr:rowOff>
        </xdr:from>
        <xdr:to>
          <xdr:col>8</xdr:col>
          <xdr:colOff>285750</xdr:colOff>
          <xdr:row>21</xdr:row>
          <xdr:rowOff>28575</xdr:rowOff>
        </xdr:to>
        <xdr:sp macro="" textlink="">
          <xdr:nvSpPr>
            <xdr:cNvPr id="1371" name="Check Box 347" hidden="1">
              <a:extLst>
                <a:ext uri="{63B3BB69-23CF-44E3-9099-C40C66FF867C}">
                  <a14:compatExt spid="_x0000_s13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VinPro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xdr:colOff>
          <xdr:row>19</xdr:row>
          <xdr:rowOff>171450</xdr:rowOff>
        </xdr:from>
        <xdr:to>
          <xdr:col>12</xdr:col>
          <xdr:colOff>171450</xdr:colOff>
          <xdr:row>21</xdr:row>
          <xdr:rowOff>9525</xdr:rowOff>
        </xdr:to>
        <xdr:sp macro="" textlink="">
          <xdr:nvSpPr>
            <xdr:cNvPr id="1372" name="Check Box 348" hidden="1">
              <a:extLst>
                <a:ext uri="{63B3BB69-23CF-44E3-9099-C40C66FF867C}">
                  <a14:compatExt spid="_x0000_s13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VinPro</a:t>
              </a:r>
            </a:p>
          </xdr:txBody>
        </xdr:sp>
        <xdr:clientData/>
      </xdr:twoCellAnchor>
    </mc:Choice>
    <mc:Fallback/>
  </mc:AlternateContent>
  <xdr:twoCellAnchor>
    <xdr:from>
      <xdr:col>10</xdr:col>
      <xdr:colOff>352423</xdr:colOff>
      <xdr:row>27</xdr:row>
      <xdr:rowOff>41277</xdr:rowOff>
    </xdr:from>
    <xdr:to>
      <xdr:col>10</xdr:col>
      <xdr:colOff>476248</xdr:colOff>
      <xdr:row>28</xdr:row>
      <xdr:rowOff>65089</xdr:rowOff>
    </xdr:to>
    <xdr:sp macro="" textlink="">
      <xdr:nvSpPr>
        <xdr:cNvPr id="7" name="Rounded Rectangle 6" descr="Front Label"/>
        <xdr:cNvSpPr/>
      </xdr:nvSpPr>
      <xdr:spPr>
        <a:xfrm>
          <a:off x="6619873" y="5337177"/>
          <a:ext cx="123825" cy="19526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endParaRPr lang="en-NZ" sz="800"/>
        </a:p>
      </xdr:txBody>
    </xdr:sp>
    <xdr:clientData fLocksWithSheet="0"/>
  </xdr:twoCellAnchor>
  <xdr:twoCellAnchor editAs="oneCell">
    <xdr:from>
      <xdr:col>11</xdr:col>
      <xdr:colOff>155575</xdr:colOff>
      <xdr:row>28</xdr:row>
      <xdr:rowOff>73842</xdr:rowOff>
    </xdr:from>
    <xdr:to>
      <xdr:col>12</xdr:col>
      <xdr:colOff>4763</xdr:colOff>
      <xdr:row>29</xdr:row>
      <xdr:rowOff>6419</xdr:rowOff>
    </xdr:to>
    <xdr:pic>
      <xdr:nvPicPr>
        <xdr:cNvPr id="11" name="Picture 10"/>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92925" y="5503092"/>
          <a:ext cx="280988" cy="123077"/>
        </a:xfrm>
        <a:prstGeom prst="rect">
          <a:avLst/>
        </a:prstGeom>
      </xdr:spPr>
    </xdr:pic>
    <xdr:clientData fLocksWithSheet="0"/>
  </xdr:twoCellAnchor>
  <xdr:twoCellAnchor editAs="oneCell">
    <xdr:from>
      <xdr:col>11</xdr:col>
      <xdr:colOff>107779</xdr:colOff>
      <xdr:row>26</xdr:row>
      <xdr:rowOff>153228</xdr:rowOff>
    </xdr:from>
    <xdr:to>
      <xdr:col>11</xdr:col>
      <xdr:colOff>364374</xdr:colOff>
      <xdr:row>27</xdr:row>
      <xdr:rowOff>73730</xdr:rowOff>
    </xdr:to>
    <xdr:pic>
      <xdr:nvPicPr>
        <xdr:cNvPr id="89" name="Picture 8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19161916">
          <a:off x="6845129" y="5201478"/>
          <a:ext cx="256595" cy="111002"/>
        </a:xfrm>
        <a:prstGeom prst="rect">
          <a:avLst/>
        </a:prstGeom>
      </xdr:spPr>
    </xdr:pic>
    <xdr:clientData fLocksWithSheet="0"/>
  </xdr:twoCellAnchor>
  <mc:AlternateContent xmlns:mc="http://schemas.openxmlformats.org/markup-compatibility/2006">
    <mc:Choice xmlns:a14="http://schemas.microsoft.com/office/drawing/2010/main" Requires="a14">
      <xdr:twoCellAnchor editAs="oneCell">
        <xdr:from>
          <xdr:col>3</xdr:col>
          <xdr:colOff>19050</xdr:colOff>
          <xdr:row>4</xdr:row>
          <xdr:rowOff>152400</xdr:rowOff>
        </xdr:from>
        <xdr:to>
          <xdr:col>4</xdr:col>
          <xdr:colOff>0</xdr:colOff>
          <xdr:row>5</xdr:row>
          <xdr:rowOff>152400</xdr:rowOff>
        </xdr:to>
        <xdr:sp macro="" textlink="">
          <xdr:nvSpPr>
            <xdr:cNvPr id="1378" name="Group Box 354" hidden="1">
              <a:extLst>
                <a:ext uri="{63B3BB69-23CF-44E3-9099-C40C66FF867C}">
                  <a14:compatExt spid="_x0000_s137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10</xdr:row>
          <xdr:rowOff>0</xdr:rowOff>
        </xdr:from>
        <xdr:to>
          <xdr:col>3</xdr:col>
          <xdr:colOff>180975</xdr:colOff>
          <xdr:row>11</xdr:row>
          <xdr:rowOff>9525</xdr:rowOff>
        </xdr:to>
        <xdr:sp macro="" textlink="">
          <xdr:nvSpPr>
            <xdr:cNvPr id="1381" name="Check Box 357" hidden="1">
              <a:extLst>
                <a:ext uri="{63B3BB69-23CF-44E3-9099-C40C66FF867C}">
                  <a14:compatExt spid="_x0000_s13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22</xdr:row>
          <xdr:rowOff>9525</xdr:rowOff>
        </xdr:from>
        <xdr:to>
          <xdr:col>8</xdr:col>
          <xdr:colOff>238125</xdr:colOff>
          <xdr:row>23</xdr:row>
          <xdr:rowOff>9525</xdr:rowOff>
        </xdr:to>
        <xdr:sp macro="" textlink="">
          <xdr:nvSpPr>
            <xdr:cNvPr id="1382" name="Group Box 358" hidden="1">
              <a:extLst>
                <a:ext uri="{63B3BB69-23CF-44E3-9099-C40C66FF867C}">
                  <a14:compatExt spid="_x0000_s138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21</xdr:row>
          <xdr:rowOff>161925</xdr:rowOff>
        </xdr:from>
        <xdr:to>
          <xdr:col>11</xdr:col>
          <xdr:colOff>304800</xdr:colOff>
          <xdr:row>23</xdr:row>
          <xdr:rowOff>0</xdr:rowOff>
        </xdr:to>
        <xdr:sp macro="" textlink="">
          <xdr:nvSpPr>
            <xdr:cNvPr id="1385" name="Group Box 361" hidden="1">
              <a:extLst>
                <a:ext uri="{63B3BB69-23CF-44E3-9099-C40C66FF867C}">
                  <a14:compatExt spid="_x0000_s138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371475</xdr:colOff>
          <xdr:row>23</xdr:row>
          <xdr:rowOff>0</xdr:rowOff>
        </xdr:from>
        <xdr:to>
          <xdr:col>1</xdr:col>
          <xdr:colOff>600075</xdr:colOff>
          <xdr:row>24</xdr:row>
          <xdr:rowOff>38100</xdr:rowOff>
        </xdr:to>
        <xdr:sp macro="" textlink="">
          <xdr:nvSpPr>
            <xdr:cNvPr id="1386" name="Check Box 362" descr="CO2" hidden="1">
              <a:extLst>
                <a:ext uri="{63B3BB69-23CF-44E3-9099-C40C66FF867C}">
                  <a14:compatExt spid="_x0000_s13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371475</xdr:colOff>
          <xdr:row>24</xdr:row>
          <xdr:rowOff>9525</xdr:rowOff>
        </xdr:from>
        <xdr:to>
          <xdr:col>1</xdr:col>
          <xdr:colOff>600075</xdr:colOff>
          <xdr:row>25</xdr:row>
          <xdr:rowOff>47625</xdr:rowOff>
        </xdr:to>
        <xdr:sp macro="" textlink="">
          <xdr:nvSpPr>
            <xdr:cNvPr id="1387" name="Check Box 363" descr="CO2" hidden="1">
              <a:extLst>
                <a:ext uri="{63B3BB69-23CF-44E3-9099-C40C66FF867C}">
                  <a14:compatExt spid="_x0000_s13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371475</xdr:colOff>
          <xdr:row>25</xdr:row>
          <xdr:rowOff>9525</xdr:rowOff>
        </xdr:from>
        <xdr:to>
          <xdr:col>1</xdr:col>
          <xdr:colOff>600075</xdr:colOff>
          <xdr:row>26</xdr:row>
          <xdr:rowOff>47625</xdr:rowOff>
        </xdr:to>
        <xdr:sp macro="" textlink="">
          <xdr:nvSpPr>
            <xdr:cNvPr id="1388" name="Check Box 364" descr="CO2" hidden="1">
              <a:extLst>
                <a:ext uri="{63B3BB69-23CF-44E3-9099-C40C66FF867C}">
                  <a14:compatExt spid="_x0000_s13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781050</xdr:colOff>
          <xdr:row>33</xdr:row>
          <xdr:rowOff>0</xdr:rowOff>
        </xdr:from>
        <xdr:to>
          <xdr:col>1</xdr:col>
          <xdr:colOff>190500</xdr:colOff>
          <xdr:row>34</xdr:row>
          <xdr:rowOff>38100</xdr:rowOff>
        </xdr:to>
        <xdr:sp macro="" textlink="">
          <xdr:nvSpPr>
            <xdr:cNvPr id="1393" name="Check Box 369" descr="CO2" hidden="1">
              <a:extLst>
                <a:ext uri="{63B3BB69-23CF-44E3-9099-C40C66FF867C}">
                  <a14:compatExt spid="_x0000_s13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123825</xdr:colOff>
          <xdr:row>32</xdr:row>
          <xdr:rowOff>190500</xdr:rowOff>
        </xdr:from>
        <xdr:to>
          <xdr:col>3</xdr:col>
          <xdr:colOff>342900</xdr:colOff>
          <xdr:row>34</xdr:row>
          <xdr:rowOff>38100</xdr:rowOff>
        </xdr:to>
        <xdr:sp macro="" textlink="">
          <xdr:nvSpPr>
            <xdr:cNvPr id="1394" name="Check Box 370" descr="CO2" hidden="1">
              <a:extLst>
                <a:ext uri="{63B3BB69-23CF-44E3-9099-C40C66FF867C}">
                  <a14:compatExt spid="_x0000_s13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571500</xdr:colOff>
          <xdr:row>46</xdr:row>
          <xdr:rowOff>180975</xdr:rowOff>
        </xdr:from>
        <xdr:to>
          <xdr:col>2</xdr:col>
          <xdr:colOff>190500</xdr:colOff>
          <xdr:row>48</xdr:row>
          <xdr:rowOff>28575</xdr:rowOff>
        </xdr:to>
        <xdr:sp macro="" textlink="">
          <xdr:nvSpPr>
            <xdr:cNvPr id="1395" name="Check Box 371" descr="CO2" hidden="1">
              <a:extLst>
                <a:ext uri="{63B3BB69-23CF-44E3-9099-C40C66FF867C}">
                  <a14:compatExt spid="_x0000_s13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571500</xdr:colOff>
          <xdr:row>47</xdr:row>
          <xdr:rowOff>180975</xdr:rowOff>
        </xdr:from>
        <xdr:to>
          <xdr:col>2</xdr:col>
          <xdr:colOff>190500</xdr:colOff>
          <xdr:row>49</xdr:row>
          <xdr:rowOff>28575</xdr:rowOff>
        </xdr:to>
        <xdr:sp macro="" textlink="">
          <xdr:nvSpPr>
            <xdr:cNvPr id="1396" name="Check Box 372" descr="CO2" hidden="1">
              <a:extLst>
                <a:ext uri="{63B3BB69-23CF-44E3-9099-C40C66FF867C}">
                  <a14:compatExt spid="_x0000_s13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22</xdr:row>
          <xdr:rowOff>0</xdr:rowOff>
        </xdr:from>
        <xdr:to>
          <xdr:col>3</xdr:col>
          <xdr:colOff>457200</xdr:colOff>
          <xdr:row>23</xdr:row>
          <xdr:rowOff>57150</xdr:rowOff>
        </xdr:to>
        <xdr:sp macro="" textlink="">
          <xdr:nvSpPr>
            <xdr:cNvPr id="1399" name="Group Box 375" hidden="1">
              <a:extLst>
                <a:ext uri="{63B3BB69-23CF-44E3-9099-C40C66FF867C}">
                  <a14:compatExt spid="_x0000_s139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43</xdr:row>
          <xdr:rowOff>152400</xdr:rowOff>
        </xdr:from>
        <xdr:to>
          <xdr:col>8</xdr:col>
          <xdr:colOff>600075</xdr:colOff>
          <xdr:row>44</xdr:row>
          <xdr:rowOff>152400</xdr:rowOff>
        </xdr:to>
        <xdr:sp macro="" textlink="">
          <xdr:nvSpPr>
            <xdr:cNvPr id="1402" name="Group Box 378" hidden="1">
              <a:extLst>
                <a:ext uri="{63B3BB69-23CF-44E3-9099-C40C66FF867C}">
                  <a14:compatExt spid="_x0000_s140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523875</xdr:colOff>
          <xdr:row>44</xdr:row>
          <xdr:rowOff>9525</xdr:rowOff>
        </xdr:from>
        <xdr:to>
          <xdr:col>11</xdr:col>
          <xdr:colOff>266700</xdr:colOff>
          <xdr:row>45</xdr:row>
          <xdr:rowOff>9525</xdr:rowOff>
        </xdr:to>
        <xdr:sp macro="" textlink="">
          <xdr:nvSpPr>
            <xdr:cNvPr id="1405" name="Group Box 381" hidden="1">
              <a:extLst>
                <a:ext uri="{63B3BB69-23CF-44E3-9099-C40C66FF867C}">
                  <a14:compatExt spid="_x0000_s140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523875</xdr:colOff>
          <xdr:row>45</xdr:row>
          <xdr:rowOff>19050</xdr:rowOff>
        </xdr:from>
        <xdr:to>
          <xdr:col>11</xdr:col>
          <xdr:colOff>266700</xdr:colOff>
          <xdr:row>46</xdr:row>
          <xdr:rowOff>19050</xdr:rowOff>
        </xdr:to>
        <xdr:sp macro="" textlink="">
          <xdr:nvSpPr>
            <xdr:cNvPr id="1408" name="Group Box 384" hidden="1">
              <a:extLst>
                <a:ext uri="{63B3BB69-23CF-44E3-9099-C40C66FF867C}">
                  <a14:compatExt spid="_x0000_s140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533400</xdr:colOff>
          <xdr:row>46</xdr:row>
          <xdr:rowOff>19050</xdr:rowOff>
        </xdr:from>
        <xdr:to>
          <xdr:col>11</xdr:col>
          <xdr:colOff>276225</xdr:colOff>
          <xdr:row>47</xdr:row>
          <xdr:rowOff>19050</xdr:rowOff>
        </xdr:to>
        <xdr:sp macro="" textlink="">
          <xdr:nvSpPr>
            <xdr:cNvPr id="1411" name="Group Box 387" hidden="1">
              <a:extLst>
                <a:ext uri="{63B3BB69-23CF-44E3-9099-C40C66FF867C}">
                  <a14:compatExt spid="_x0000_s141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723900</xdr:colOff>
          <xdr:row>46</xdr:row>
          <xdr:rowOff>19050</xdr:rowOff>
        </xdr:from>
        <xdr:to>
          <xdr:col>8</xdr:col>
          <xdr:colOff>590550</xdr:colOff>
          <xdr:row>47</xdr:row>
          <xdr:rowOff>19050</xdr:rowOff>
        </xdr:to>
        <xdr:sp macro="" textlink="">
          <xdr:nvSpPr>
            <xdr:cNvPr id="1414" name="Group Box 390" hidden="1">
              <a:extLst>
                <a:ext uri="{63B3BB69-23CF-44E3-9099-C40C66FF867C}">
                  <a14:compatExt spid="_x0000_s141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45</xdr:row>
          <xdr:rowOff>19050</xdr:rowOff>
        </xdr:from>
        <xdr:to>
          <xdr:col>8</xdr:col>
          <xdr:colOff>600075</xdr:colOff>
          <xdr:row>46</xdr:row>
          <xdr:rowOff>19050</xdr:rowOff>
        </xdr:to>
        <xdr:sp macro="" textlink="">
          <xdr:nvSpPr>
            <xdr:cNvPr id="1417" name="Group Box 393" hidden="1">
              <a:extLst>
                <a:ext uri="{63B3BB69-23CF-44E3-9099-C40C66FF867C}">
                  <a14:compatExt spid="_x0000_s141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23</xdr:row>
          <xdr:rowOff>161925</xdr:rowOff>
        </xdr:from>
        <xdr:to>
          <xdr:col>3</xdr:col>
          <xdr:colOff>781050</xdr:colOff>
          <xdr:row>24</xdr:row>
          <xdr:rowOff>171450</xdr:rowOff>
        </xdr:to>
        <xdr:sp macro="" textlink="">
          <xdr:nvSpPr>
            <xdr:cNvPr id="1420" name="Group Box 396" hidden="1">
              <a:extLst>
                <a:ext uri="{63B3BB69-23CF-44E3-9099-C40C66FF867C}">
                  <a14:compatExt spid="_x0000_s142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21</xdr:row>
          <xdr:rowOff>171450</xdr:rowOff>
        </xdr:from>
        <xdr:to>
          <xdr:col>11</xdr:col>
          <xdr:colOff>142875</xdr:colOff>
          <xdr:row>23</xdr:row>
          <xdr:rowOff>9525</xdr:rowOff>
        </xdr:to>
        <xdr:sp macro="" textlink="">
          <xdr:nvSpPr>
            <xdr:cNvPr id="1430" name="Group Box 406" hidden="1">
              <a:extLst>
                <a:ext uri="{63B3BB69-23CF-44E3-9099-C40C66FF867C}">
                  <a14:compatExt spid="_x0000_s143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44</xdr:row>
          <xdr:rowOff>152400</xdr:rowOff>
        </xdr:from>
        <xdr:to>
          <xdr:col>8</xdr:col>
          <xdr:colOff>600075</xdr:colOff>
          <xdr:row>45</xdr:row>
          <xdr:rowOff>152400</xdr:rowOff>
        </xdr:to>
        <xdr:sp macro="" textlink="">
          <xdr:nvSpPr>
            <xdr:cNvPr id="1437" name="Group Box 413" hidden="1">
              <a:extLst>
                <a:ext uri="{63B3BB69-23CF-44E3-9099-C40C66FF867C}">
                  <a14:compatExt spid="_x0000_s143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45</xdr:row>
          <xdr:rowOff>152400</xdr:rowOff>
        </xdr:from>
        <xdr:to>
          <xdr:col>8</xdr:col>
          <xdr:colOff>600075</xdr:colOff>
          <xdr:row>46</xdr:row>
          <xdr:rowOff>152400</xdr:rowOff>
        </xdr:to>
        <xdr:sp macro="" textlink="">
          <xdr:nvSpPr>
            <xdr:cNvPr id="1440" name="Group Box 416" hidden="1">
              <a:extLst>
                <a:ext uri="{63B3BB69-23CF-44E3-9099-C40C66FF867C}">
                  <a14:compatExt spid="_x0000_s144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46</xdr:row>
          <xdr:rowOff>152400</xdr:rowOff>
        </xdr:from>
        <xdr:to>
          <xdr:col>8</xdr:col>
          <xdr:colOff>600075</xdr:colOff>
          <xdr:row>47</xdr:row>
          <xdr:rowOff>152400</xdr:rowOff>
        </xdr:to>
        <xdr:sp macro="" textlink="">
          <xdr:nvSpPr>
            <xdr:cNvPr id="1443" name="Group Box 419" hidden="1">
              <a:extLst>
                <a:ext uri="{63B3BB69-23CF-44E3-9099-C40C66FF867C}">
                  <a14:compatExt spid="_x0000_s144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733425</xdr:colOff>
          <xdr:row>43</xdr:row>
          <xdr:rowOff>152400</xdr:rowOff>
        </xdr:from>
        <xdr:to>
          <xdr:col>13</xdr:col>
          <xdr:colOff>161925</xdr:colOff>
          <xdr:row>44</xdr:row>
          <xdr:rowOff>152400</xdr:rowOff>
        </xdr:to>
        <xdr:sp macro="" textlink="">
          <xdr:nvSpPr>
            <xdr:cNvPr id="1444" name="Group Box 420" hidden="1">
              <a:extLst>
                <a:ext uri="{63B3BB69-23CF-44E3-9099-C40C66FF867C}">
                  <a14:compatExt spid="_x0000_s144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723900</xdr:colOff>
          <xdr:row>46</xdr:row>
          <xdr:rowOff>19050</xdr:rowOff>
        </xdr:from>
        <xdr:to>
          <xdr:col>13</xdr:col>
          <xdr:colOff>161925</xdr:colOff>
          <xdr:row>47</xdr:row>
          <xdr:rowOff>19050</xdr:rowOff>
        </xdr:to>
        <xdr:sp macro="" textlink="">
          <xdr:nvSpPr>
            <xdr:cNvPr id="1445" name="Group Box 421" hidden="1">
              <a:extLst>
                <a:ext uri="{63B3BB69-23CF-44E3-9099-C40C66FF867C}">
                  <a14:compatExt spid="_x0000_s144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733425</xdr:colOff>
          <xdr:row>45</xdr:row>
          <xdr:rowOff>19050</xdr:rowOff>
        </xdr:from>
        <xdr:to>
          <xdr:col>13</xdr:col>
          <xdr:colOff>161925</xdr:colOff>
          <xdr:row>46</xdr:row>
          <xdr:rowOff>19050</xdr:rowOff>
        </xdr:to>
        <xdr:sp macro="" textlink="">
          <xdr:nvSpPr>
            <xdr:cNvPr id="1446" name="Group Box 422" hidden="1">
              <a:extLst>
                <a:ext uri="{63B3BB69-23CF-44E3-9099-C40C66FF867C}">
                  <a14:compatExt spid="_x0000_s144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733425</xdr:colOff>
          <xdr:row>44</xdr:row>
          <xdr:rowOff>152400</xdr:rowOff>
        </xdr:from>
        <xdr:to>
          <xdr:col>13</xdr:col>
          <xdr:colOff>161925</xdr:colOff>
          <xdr:row>45</xdr:row>
          <xdr:rowOff>152400</xdr:rowOff>
        </xdr:to>
        <xdr:sp macro="" textlink="">
          <xdr:nvSpPr>
            <xdr:cNvPr id="1449" name="Group Box 425" hidden="1">
              <a:extLst>
                <a:ext uri="{63B3BB69-23CF-44E3-9099-C40C66FF867C}">
                  <a14:compatExt spid="_x0000_s144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733425</xdr:colOff>
          <xdr:row>45</xdr:row>
          <xdr:rowOff>152400</xdr:rowOff>
        </xdr:from>
        <xdr:to>
          <xdr:col>13</xdr:col>
          <xdr:colOff>161925</xdr:colOff>
          <xdr:row>46</xdr:row>
          <xdr:rowOff>152400</xdr:rowOff>
        </xdr:to>
        <xdr:sp macro="" textlink="">
          <xdr:nvSpPr>
            <xdr:cNvPr id="1452" name="Group Box 428" hidden="1">
              <a:extLst>
                <a:ext uri="{63B3BB69-23CF-44E3-9099-C40C66FF867C}">
                  <a14:compatExt spid="_x0000_s145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733425</xdr:colOff>
          <xdr:row>46</xdr:row>
          <xdr:rowOff>152400</xdr:rowOff>
        </xdr:from>
        <xdr:to>
          <xdr:col>13</xdr:col>
          <xdr:colOff>161925</xdr:colOff>
          <xdr:row>47</xdr:row>
          <xdr:rowOff>152400</xdr:rowOff>
        </xdr:to>
        <xdr:sp macro="" textlink="">
          <xdr:nvSpPr>
            <xdr:cNvPr id="1455" name="Group Box 431" hidden="1">
              <a:extLst>
                <a:ext uri="{63B3BB69-23CF-44E3-9099-C40C66FF867C}">
                  <a14:compatExt spid="_x0000_s145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43</xdr:row>
          <xdr:rowOff>0</xdr:rowOff>
        </xdr:from>
        <xdr:to>
          <xdr:col>8</xdr:col>
          <xdr:colOff>152400</xdr:colOff>
          <xdr:row>44</xdr:row>
          <xdr:rowOff>28575</xdr:rowOff>
        </xdr:to>
        <xdr:sp macro="" textlink="">
          <xdr:nvSpPr>
            <xdr:cNvPr id="1457" name="Check Box 433" hidden="1">
              <a:extLst>
                <a:ext uri="{63B3BB69-23CF-44E3-9099-C40C66FF867C}">
                  <a14:compatExt spid="_x0000_s14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doz</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44</xdr:row>
          <xdr:rowOff>0</xdr:rowOff>
        </xdr:from>
        <xdr:to>
          <xdr:col>8</xdr:col>
          <xdr:colOff>152400</xdr:colOff>
          <xdr:row>45</xdr:row>
          <xdr:rowOff>28575</xdr:rowOff>
        </xdr:to>
        <xdr:sp macro="" textlink="">
          <xdr:nvSpPr>
            <xdr:cNvPr id="1458" name="Check Box 434" hidden="1">
              <a:extLst>
                <a:ext uri="{63B3BB69-23CF-44E3-9099-C40C66FF867C}">
                  <a14:compatExt spid="_x0000_s14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doz</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45</xdr:row>
          <xdr:rowOff>0</xdr:rowOff>
        </xdr:from>
        <xdr:to>
          <xdr:col>8</xdr:col>
          <xdr:colOff>152400</xdr:colOff>
          <xdr:row>46</xdr:row>
          <xdr:rowOff>28575</xdr:rowOff>
        </xdr:to>
        <xdr:sp macro="" textlink="">
          <xdr:nvSpPr>
            <xdr:cNvPr id="1459" name="Check Box 435" hidden="1">
              <a:extLst>
                <a:ext uri="{63B3BB69-23CF-44E3-9099-C40C66FF867C}">
                  <a14:compatExt spid="_x0000_s14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doz</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43</xdr:row>
          <xdr:rowOff>152400</xdr:rowOff>
        </xdr:from>
        <xdr:to>
          <xdr:col>8</xdr:col>
          <xdr:colOff>600075</xdr:colOff>
          <xdr:row>44</xdr:row>
          <xdr:rowOff>152400</xdr:rowOff>
        </xdr:to>
        <xdr:sp macro="" textlink="">
          <xdr:nvSpPr>
            <xdr:cNvPr id="1460" name="Group Box 436" hidden="1">
              <a:extLst>
                <a:ext uri="{63B3BB69-23CF-44E3-9099-C40C66FF867C}">
                  <a14:compatExt spid="_x0000_s146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723900</xdr:colOff>
          <xdr:row>46</xdr:row>
          <xdr:rowOff>19050</xdr:rowOff>
        </xdr:from>
        <xdr:to>
          <xdr:col>8</xdr:col>
          <xdr:colOff>590550</xdr:colOff>
          <xdr:row>47</xdr:row>
          <xdr:rowOff>19050</xdr:rowOff>
        </xdr:to>
        <xdr:sp macro="" textlink="">
          <xdr:nvSpPr>
            <xdr:cNvPr id="1461" name="Group Box 437" hidden="1">
              <a:extLst>
                <a:ext uri="{63B3BB69-23CF-44E3-9099-C40C66FF867C}">
                  <a14:compatExt spid="_x0000_s146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45</xdr:row>
          <xdr:rowOff>19050</xdr:rowOff>
        </xdr:from>
        <xdr:to>
          <xdr:col>8</xdr:col>
          <xdr:colOff>600075</xdr:colOff>
          <xdr:row>46</xdr:row>
          <xdr:rowOff>19050</xdr:rowOff>
        </xdr:to>
        <xdr:sp macro="" textlink="">
          <xdr:nvSpPr>
            <xdr:cNvPr id="1462" name="Group Box 438" hidden="1">
              <a:extLst>
                <a:ext uri="{63B3BB69-23CF-44E3-9099-C40C66FF867C}">
                  <a14:compatExt spid="_x0000_s146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44</xdr:row>
          <xdr:rowOff>152400</xdr:rowOff>
        </xdr:from>
        <xdr:to>
          <xdr:col>8</xdr:col>
          <xdr:colOff>600075</xdr:colOff>
          <xdr:row>45</xdr:row>
          <xdr:rowOff>152400</xdr:rowOff>
        </xdr:to>
        <xdr:sp macro="" textlink="">
          <xdr:nvSpPr>
            <xdr:cNvPr id="1463" name="Group Box 439" hidden="1">
              <a:extLst>
                <a:ext uri="{63B3BB69-23CF-44E3-9099-C40C66FF867C}">
                  <a14:compatExt spid="_x0000_s146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45</xdr:row>
          <xdr:rowOff>152400</xdr:rowOff>
        </xdr:from>
        <xdr:to>
          <xdr:col>8</xdr:col>
          <xdr:colOff>600075</xdr:colOff>
          <xdr:row>46</xdr:row>
          <xdr:rowOff>152400</xdr:rowOff>
        </xdr:to>
        <xdr:sp macro="" textlink="">
          <xdr:nvSpPr>
            <xdr:cNvPr id="1464" name="Group Box 440" hidden="1">
              <a:extLst>
                <a:ext uri="{63B3BB69-23CF-44E3-9099-C40C66FF867C}">
                  <a14:compatExt spid="_x0000_s146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46</xdr:row>
          <xdr:rowOff>152400</xdr:rowOff>
        </xdr:from>
        <xdr:to>
          <xdr:col>8</xdr:col>
          <xdr:colOff>600075</xdr:colOff>
          <xdr:row>47</xdr:row>
          <xdr:rowOff>152400</xdr:rowOff>
        </xdr:to>
        <xdr:sp macro="" textlink="">
          <xdr:nvSpPr>
            <xdr:cNvPr id="1465" name="Group Box 441" hidden="1">
              <a:extLst>
                <a:ext uri="{63B3BB69-23CF-44E3-9099-C40C66FF867C}">
                  <a14:compatExt spid="_x0000_s146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43</xdr:row>
          <xdr:rowOff>0</xdr:rowOff>
        </xdr:from>
        <xdr:to>
          <xdr:col>8</xdr:col>
          <xdr:colOff>152400</xdr:colOff>
          <xdr:row>44</xdr:row>
          <xdr:rowOff>28575</xdr:rowOff>
        </xdr:to>
        <xdr:sp macro="" textlink="">
          <xdr:nvSpPr>
            <xdr:cNvPr id="1466" name="Check Box 442" hidden="1">
              <a:extLst>
                <a:ext uri="{63B3BB69-23CF-44E3-9099-C40C66FF867C}">
                  <a14:compatExt spid="_x0000_s14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doz</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733425</xdr:colOff>
          <xdr:row>47</xdr:row>
          <xdr:rowOff>152400</xdr:rowOff>
        </xdr:from>
        <xdr:to>
          <xdr:col>15</xdr:col>
          <xdr:colOff>142875</xdr:colOff>
          <xdr:row>48</xdr:row>
          <xdr:rowOff>152400</xdr:rowOff>
        </xdr:to>
        <xdr:sp macro="" textlink="">
          <xdr:nvSpPr>
            <xdr:cNvPr id="1469" name="Group Box 445" hidden="1">
              <a:extLst>
                <a:ext uri="{63B3BB69-23CF-44E3-9099-C40C66FF867C}">
                  <a14:compatExt spid="_x0000_s146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723900</xdr:colOff>
          <xdr:row>50</xdr:row>
          <xdr:rowOff>19050</xdr:rowOff>
        </xdr:from>
        <xdr:to>
          <xdr:col>15</xdr:col>
          <xdr:colOff>142875</xdr:colOff>
          <xdr:row>51</xdr:row>
          <xdr:rowOff>19050</xdr:rowOff>
        </xdr:to>
        <xdr:sp macro="" textlink="">
          <xdr:nvSpPr>
            <xdr:cNvPr id="1470" name="Group Box 446" hidden="1">
              <a:extLst>
                <a:ext uri="{63B3BB69-23CF-44E3-9099-C40C66FF867C}">
                  <a14:compatExt spid="_x0000_s147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733425</xdr:colOff>
          <xdr:row>49</xdr:row>
          <xdr:rowOff>19050</xdr:rowOff>
        </xdr:from>
        <xdr:to>
          <xdr:col>15</xdr:col>
          <xdr:colOff>142875</xdr:colOff>
          <xdr:row>50</xdr:row>
          <xdr:rowOff>19050</xdr:rowOff>
        </xdr:to>
        <xdr:sp macro="" textlink="">
          <xdr:nvSpPr>
            <xdr:cNvPr id="1471" name="Group Box 447" hidden="1">
              <a:extLst>
                <a:ext uri="{63B3BB69-23CF-44E3-9099-C40C66FF867C}">
                  <a14:compatExt spid="_x0000_s147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733425</xdr:colOff>
          <xdr:row>48</xdr:row>
          <xdr:rowOff>152400</xdr:rowOff>
        </xdr:from>
        <xdr:to>
          <xdr:col>15</xdr:col>
          <xdr:colOff>142875</xdr:colOff>
          <xdr:row>49</xdr:row>
          <xdr:rowOff>152400</xdr:rowOff>
        </xdr:to>
        <xdr:sp macro="" textlink="">
          <xdr:nvSpPr>
            <xdr:cNvPr id="1472" name="Group Box 448" hidden="1">
              <a:extLst>
                <a:ext uri="{63B3BB69-23CF-44E3-9099-C40C66FF867C}">
                  <a14:compatExt spid="_x0000_s147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733425</xdr:colOff>
          <xdr:row>49</xdr:row>
          <xdr:rowOff>152400</xdr:rowOff>
        </xdr:from>
        <xdr:to>
          <xdr:col>15</xdr:col>
          <xdr:colOff>142875</xdr:colOff>
          <xdr:row>50</xdr:row>
          <xdr:rowOff>152400</xdr:rowOff>
        </xdr:to>
        <xdr:sp macro="" textlink="">
          <xdr:nvSpPr>
            <xdr:cNvPr id="1473" name="Group Box 449" hidden="1">
              <a:extLst>
                <a:ext uri="{63B3BB69-23CF-44E3-9099-C40C66FF867C}">
                  <a14:compatExt spid="_x0000_s147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733425</xdr:colOff>
          <xdr:row>50</xdr:row>
          <xdr:rowOff>152400</xdr:rowOff>
        </xdr:from>
        <xdr:to>
          <xdr:col>15</xdr:col>
          <xdr:colOff>142875</xdr:colOff>
          <xdr:row>51</xdr:row>
          <xdr:rowOff>152400</xdr:rowOff>
        </xdr:to>
        <xdr:sp macro="" textlink="">
          <xdr:nvSpPr>
            <xdr:cNvPr id="1474" name="Group Box 450" hidden="1">
              <a:extLst>
                <a:ext uri="{63B3BB69-23CF-44E3-9099-C40C66FF867C}">
                  <a14:compatExt spid="_x0000_s147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638175</xdr:colOff>
          <xdr:row>43</xdr:row>
          <xdr:rowOff>161925</xdr:rowOff>
        </xdr:from>
        <xdr:to>
          <xdr:col>11</xdr:col>
          <xdr:colOff>419100</xdr:colOff>
          <xdr:row>45</xdr:row>
          <xdr:rowOff>0</xdr:rowOff>
        </xdr:to>
        <xdr:sp macro="" textlink="">
          <xdr:nvSpPr>
            <xdr:cNvPr id="1475" name="Check Box 451" hidden="1">
              <a:extLst>
                <a:ext uri="{63B3BB69-23CF-44E3-9099-C40C66FF867C}">
                  <a14:compatExt spid="_x0000_s14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doz</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352425</xdr:colOff>
          <xdr:row>42</xdr:row>
          <xdr:rowOff>161925</xdr:rowOff>
        </xdr:from>
        <xdr:to>
          <xdr:col>12</xdr:col>
          <xdr:colOff>361950</xdr:colOff>
          <xdr:row>44</xdr:row>
          <xdr:rowOff>0</xdr:rowOff>
        </xdr:to>
        <xdr:sp macro="" textlink="">
          <xdr:nvSpPr>
            <xdr:cNvPr id="1476" name="Check Box 452" hidden="1">
              <a:extLst>
                <a:ext uri="{63B3BB69-23CF-44E3-9099-C40C66FF867C}">
                  <a14:compatExt spid="_x0000_s14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6-pk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733425</xdr:colOff>
          <xdr:row>47</xdr:row>
          <xdr:rowOff>152400</xdr:rowOff>
        </xdr:from>
        <xdr:to>
          <xdr:col>15</xdr:col>
          <xdr:colOff>142875</xdr:colOff>
          <xdr:row>48</xdr:row>
          <xdr:rowOff>152400</xdr:rowOff>
        </xdr:to>
        <xdr:sp macro="" textlink="">
          <xdr:nvSpPr>
            <xdr:cNvPr id="1478" name="Group Box 454" hidden="1">
              <a:extLst>
                <a:ext uri="{63B3BB69-23CF-44E3-9099-C40C66FF867C}">
                  <a14:compatExt spid="_x0000_s147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723900</xdr:colOff>
          <xdr:row>50</xdr:row>
          <xdr:rowOff>19050</xdr:rowOff>
        </xdr:from>
        <xdr:to>
          <xdr:col>15</xdr:col>
          <xdr:colOff>142875</xdr:colOff>
          <xdr:row>51</xdr:row>
          <xdr:rowOff>19050</xdr:rowOff>
        </xdr:to>
        <xdr:sp macro="" textlink="">
          <xdr:nvSpPr>
            <xdr:cNvPr id="1479" name="Group Box 455" hidden="1">
              <a:extLst>
                <a:ext uri="{63B3BB69-23CF-44E3-9099-C40C66FF867C}">
                  <a14:compatExt spid="_x0000_s147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733425</xdr:colOff>
          <xdr:row>49</xdr:row>
          <xdr:rowOff>19050</xdr:rowOff>
        </xdr:from>
        <xdr:to>
          <xdr:col>15</xdr:col>
          <xdr:colOff>142875</xdr:colOff>
          <xdr:row>50</xdr:row>
          <xdr:rowOff>19050</xdr:rowOff>
        </xdr:to>
        <xdr:sp macro="" textlink="">
          <xdr:nvSpPr>
            <xdr:cNvPr id="1480" name="Group Box 456" hidden="1">
              <a:extLst>
                <a:ext uri="{63B3BB69-23CF-44E3-9099-C40C66FF867C}">
                  <a14:compatExt spid="_x0000_s148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733425</xdr:colOff>
          <xdr:row>48</xdr:row>
          <xdr:rowOff>152400</xdr:rowOff>
        </xdr:from>
        <xdr:to>
          <xdr:col>15</xdr:col>
          <xdr:colOff>142875</xdr:colOff>
          <xdr:row>49</xdr:row>
          <xdr:rowOff>152400</xdr:rowOff>
        </xdr:to>
        <xdr:sp macro="" textlink="">
          <xdr:nvSpPr>
            <xdr:cNvPr id="1481" name="Group Box 457" hidden="1">
              <a:extLst>
                <a:ext uri="{63B3BB69-23CF-44E3-9099-C40C66FF867C}">
                  <a14:compatExt spid="_x0000_s148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733425</xdr:colOff>
          <xdr:row>49</xdr:row>
          <xdr:rowOff>152400</xdr:rowOff>
        </xdr:from>
        <xdr:to>
          <xdr:col>15</xdr:col>
          <xdr:colOff>142875</xdr:colOff>
          <xdr:row>50</xdr:row>
          <xdr:rowOff>152400</xdr:rowOff>
        </xdr:to>
        <xdr:sp macro="" textlink="">
          <xdr:nvSpPr>
            <xdr:cNvPr id="1482" name="Group Box 458" hidden="1">
              <a:extLst>
                <a:ext uri="{63B3BB69-23CF-44E3-9099-C40C66FF867C}">
                  <a14:compatExt spid="_x0000_s148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733425</xdr:colOff>
          <xdr:row>50</xdr:row>
          <xdr:rowOff>152400</xdr:rowOff>
        </xdr:from>
        <xdr:to>
          <xdr:col>15</xdr:col>
          <xdr:colOff>142875</xdr:colOff>
          <xdr:row>51</xdr:row>
          <xdr:rowOff>152400</xdr:rowOff>
        </xdr:to>
        <xdr:sp macro="" textlink="">
          <xdr:nvSpPr>
            <xdr:cNvPr id="1483" name="Group Box 459" hidden="1">
              <a:extLst>
                <a:ext uri="{63B3BB69-23CF-44E3-9099-C40C66FF867C}">
                  <a14:compatExt spid="_x0000_s148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628650</xdr:colOff>
          <xdr:row>42</xdr:row>
          <xdr:rowOff>161925</xdr:rowOff>
        </xdr:from>
        <xdr:to>
          <xdr:col>11</xdr:col>
          <xdr:colOff>371475</xdr:colOff>
          <xdr:row>44</xdr:row>
          <xdr:rowOff>0</xdr:rowOff>
        </xdr:to>
        <xdr:sp macro="" textlink="">
          <xdr:nvSpPr>
            <xdr:cNvPr id="1484" name="Check Box 460" hidden="1">
              <a:extLst>
                <a:ext uri="{63B3BB69-23CF-44E3-9099-C40C66FF867C}">
                  <a14:compatExt spid="_x0000_s14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doz</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638175</xdr:colOff>
          <xdr:row>44</xdr:row>
          <xdr:rowOff>161925</xdr:rowOff>
        </xdr:from>
        <xdr:to>
          <xdr:col>11</xdr:col>
          <xdr:colOff>409575</xdr:colOff>
          <xdr:row>46</xdr:row>
          <xdr:rowOff>0</xdr:rowOff>
        </xdr:to>
        <xdr:sp macro="" textlink="">
          <xdr:nvSpPr>
            <xdr:cNvPr id="1485" name="Check Box 461" hidden="1">
              <a:extLst>
                <a:ext uri="{63B3BB69-23CF-44E3-9099-C40C66FF867C}">
                  <a14:compatExt spid="_x0000_s14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doz</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352425</xdr:colOff>
          <xdr:row>43</xdr:row>
          <xdr:rowOff>161925</xdr:rowOff>
        </xdr:from>
        <xdr:to>
          <xdr:col>13</xdr:col>
          <xdr:colOff>0</xdr:colOff>
          <xdr:row>45</xdr:row>
          <xdr:rowOff>0</xdr:rowOff>
        </xdr:to>
        <xdr:sp macro="" textlink="">
          <xdr:nvSpPr>
            <xdr:cNvPr id="1487" name="Check Box 463" hidden="1">
              <a:extLst>
                <a:ext uri="{63B3BB69-23CF-44E3-9099-C40C66FF867C}">
                  <a14:compatExt spid="_x0000_s14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6-pk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352425</xdr:colOff>
          <xdr:row>44</xdr:row>
          <xdr:rowOff>161925</xdr:rowOff>
        </xdr:from>
        <xdr:to>
          <xdr:col>13</xdr:col>
          <xdr:colOff>0</xdr:colOff>
          <xdr:row>46</xdr:row>
          <xdr:rowOff>0</xdr:rowOff>
        </xdr:to>
        <xdr:sp macro="" textlink="">
          <xdr:nvSpPr>
            <xdr:cNvPr id="1488" name="Check Box 464" hidden="1">
              <a:extLst>
                <a:ext uri="{63B3BB69-23CF-44E3-9099-C40C66FF867C}">
                  <a14:compatExt spid="_x0000_s14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6-pk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43</xdr:row>
          <xdr:rowOff>0</xdr:rowOff>
        </xdr:from>
        <xdr:to>
          <xdr:col>8</xdr:col>
          <xdr:colOff>561975</xdr:colOff>
          <xdr:row>44</xdr:row>
          <xdr:rowOff>28575</xdr:rowOff>
        </xdr:to>
        <xdr:sp macro="" textlink="">
          <xdr:nvSpPr>
            <xdr:cNvPr id="1490" name="Check Box 466" hidden="1">
              <a:extLst>
                <a:ext uri="{63B3BB69-23CF-44E3-9099-C40C66FF867C}">
                  <a14:compatExt spid="_x0000_s14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6-pk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43</xdr:row>
          <xdr:rowOff>161925</xdr:rowOff>
        </xdr:from>
        <xdr:to>
          <xdr:col>8</xdr:col>
          <xdr:colOff>561975</xdr:colOff>
          <xdr:row>45</xdr:row>
          <xdr:rowOff>0</xdr:rowOff>
        </xdr:to>
        <xdr:sp macro="" textlink="">
          <xdr:nvSpPr>
            <xdr:cNvPr id="1493" name="Check Box 469" hidden="1">
              <a:extLst>
                <a:ext uri="{63B3BB69-23CF-44E3-9099-C40C66FF867C}">
                  <a14:compatExt spid="_x0000_s14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6-pk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44</xdr:row>
          <xdr:rowOff>161925</xdr:rowOff>
        </xdr:from>
        <xdr:to>
          <xdr:col>8</xdr:col>
          <xdr:colOff>561975</xdr:colOff>
          <xdr:row>46</xdr:row>
          <xdr:rowOff>0</xdr:rowOff>
        </xdr:to>
        <xdr:sp macro="" textlink="">
          <xdr:nvSpPr>
            <xdr:cNvPr id="1494" name="Check Box 470" hidden="1">
              <a:extLst>
                <a:ext uri="{63B3BB69-23CF-44E3-9099-C40C66FF867C}">
                  <a14:compatExt spid="_x0000_s14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6-pk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45</xdr:row>
          <xdr:rowOff>180975</xdr:rowOff>
        </xdr:from>
        <xdr:to>
          <xdr:col>8</xdr:col>
          <xdr:colOff>504825</xdr:colOff>
          <xdr:row>47</xdr:row>
          <xdr:rowOff>19050</xdr:rowOff>
        </xdr:to>
        <xdr:sp macro="" textlink="">
          <xdr:nvSpPr>
            <xdr:cNvPr id="1496" name="Check Box 472" hidden="1">
              <a:extLst>
                <a:ext uri="{63B3BB69-23CF-44E3-9099-C40C66FF867C}">
                  <a14:compatExt spid="_x0000_s14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cellartrays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42</xdr:row>
          <xdr:rowOff>0</xdr:rowOff>
        </xdr:from>
        <xdr:to>
          <xdr:col>2</xdr:col>
          <xdr:colOff>400050</xdr:colOff>
          <xdr:row>43</xdr:row>
          <xdr:rowOff>28575</xdr:rowOff>
        </xdr:to>
        <xdr:sp macro="" textlink="">
          <xdr:nvSpPr>
            <xdr:cNvPr id="1497" name="Check Box 473" hidden="1">
              <a:extLst>
                <a:ext uri="{63B3BB69-23CF-44E3-9099-C40C66FF867C}">
                  <a14:compatExt spid="_x0000_s14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561975</xdr:colOff>
          <xdr:row>42</xdr:row>
          <xdr:rowOff>0</xdr:rowOff>
        </xdr:from>
        <xdr:to>
          <xdr:col>3</xdr:col>
          <xdr:colOff>438150</xdr:colOff>
          <xdr:row>43</xdr:row>
          <xdr:rowOff>28575</xdr:rowOff>
        </xdr:to>
        <xdr:sp macro="" textlink="">
          <xdr:nvSpPr>
            <xdr:cNvPr id="1498" name="Check Box 474" hidden="1">
              <a:extLst>
                <a:ext uri="{63B3BB69-23CF-44E3-9099-C40C66FF867C}">
                  <a14:compatExt spid="_x0000_s14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47</xdr:row>
          <xdr:rowOff>180975</xdr:rowOff>
        </xdr:from>
        <xdr:to>
          <xdr:col>9</xdr:col>
          <xdr:colOff>400050</xdr:colOff>
          <xdr:row>49</xdr:row>
          <xdr:rowOff>19050</xdr:rowOff>
        </xdr:to>
        <xdr:sp macro="" textlink="">
          <xdr:nvSpPr>
            <xdr:cNvPr id="1500" name="Check Box 476" hidden="1">
              <a:extLst>
                <a:ext uri="{63B3BB69-23CF-44E3-9099-C40C66FF867C}">
                  <a14:compatExt spid="_x0000_s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See "More Detail" sheet</a:t>
              </a:r>
            </a:p>
          </xdr:txBody>
        </xdr:sp>
        <xdr:clientData/>
      </xdr:twoCellAnchor>
    </mc:Choice>
    <mc:Fallback/>
  </mc:AlternateContent>
  <xdr:twoCellAnchor editAs="oneCell">
    <xdr:from>
      <xdr:col>0</xdr:col>
      <xdr:colOff>12700</xdr:colOff>
      <xdr:row>0</xdr:row>
      <xdr:rowOff>12251</xdr:rowOff>
    </xdr:from>
    <xdr:to>
      <xdr:col>1</xdr:col>
      <xdr:colOff>19050</xdr:colOff>
      <xdr:row>2</xdr:row>
      <xdr:rowOff>25650</xdr:rowOff>
    </xdr:to>
    <xdr:pic>
      <xdr:nvPicPr>
        <xdr:cNvPr id="2" name="Picture 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0" y="12251"/>
          <a:ext cx="819150" cy="48329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2</xdr:col>
          <xdr:colOff>390525</xdr:colOff>
          <xdr:row>16</xdr:row>
          <xdr:rowOff>0</xdr:rowOff>
        </xdr:to>
        <xdr:sp macro="" textlink="">
          <xdr:nvSpPr>
            <xdr:cNvPr id="1514" name="Check Box 490" hidden="1">
              <a:extLst>
                <a:ext uri="{63B3BB69-23CF-44E3-9099-C40C66FF867C}">
                  <a14:compatExt spid="_x0000_s15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390525</xdr:colOff>
          <xdr:row>15</xdr:row>
          <xdr:rowOff>0</xdr:rowOff>
        </xdr:from>
        <xdr:to>
          <xdr:col>3</xdr:col>
          <xdr:colOff>361950</xdr:colOff>
          <xdr:row>16</xdr:row>
          <xdr:rowOff>9525</xdr:rowOff>
        </xdr:to>
        <xdr:sp macro="" textlink="">
          <xdr:nvSpPr>
            <xdr:cNvPr id="1515" name="Check Box 491" hidden="1">
              <a:extLst>
                <a:ext uri="{63B3BB69-23CF-44E3-9099-C40C66FF867C}">
                  <a14:compatExt spid="_x0000_s15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438150</xdr:colOff>
          <xdr:row>19</xdr:row>
          <xdr:rowOff>9525</xdr:rowOff>
        </xdr:from>
        <xdr:to>
          <xdr:col>7</xdr:col>
          <xdr:colOff>47625</xdr:colOff>
          <xdr:row>20</xdr:row>
          <xdr:rowOff>9525</xdr:rowOff>
        </xdr:to>
        <xdr:sp macro="" textlink="">
          <xdr:nvSpPr>
            <xdr:cNvPr id="1518" name="Check Box 494" hidden="1">
              <a:extLst>
                <a:ext uri="{63B3BB69-23CF-44E3-9099-C40C66FF867C}">
                  <a14:compatExt spid="_x0000_s15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19</xdr:row>
          <xdr:rowOff>0</xdr:rowOff>
        </xdr:from>
        <xdr:to>
          <xdr:col>8</xdr:col>
          <xdr:colOff>133350</xdr:colOff>
          <xdr:row>20</xdr:row>
          <xdr:rowOff>9525</xdr:rowOff>
        </xdr:to>
        <xdr:sp macro="" textlink="">
          <xdr:nvSpPr>
            <xdr:cNvPr id="1519" name="Check Box 495" hidden="1">
              <a:extLst>
                <a:ext uri="{63B3BB69-23CF-44E3-9099-C40C66FF867C}">
                  <a14:compatExt spid="_x0000_s15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19</xdr:row>
          <xdr:rowOff>9525</xdr:rowOff>
        </xdr:from>
        <xdr:to>
          <xdr:col>10</xdr:col>
          <xdr:colOff>495300</xdr:colOff>
          <xdr:row>20</xdr:row>
          <xdr:rowOff>9525</xdr:rowOff>
        </xdr:to>
        <xdr:sp macro="" textlink="">
          <xdr:nvSpPr>
            <xdr:cNvPr id="1520" name="Check Box 496" hidden="1">
              <a:extLst>
                <a:ext uri="{63B3BB69-23CF-44E3-9099-C40C66FF867C}">
                  <a14:compatExt spid="_x0000_s15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457200</xdr:colOff>
          <xdr:row>19</xdr:row>
          <xdr:rowOff>0</xdr:rowOff>
        </xdr:from>
        <xdr:to>
          <xdr:col>11</xdr:col>
          <xdr:colOff>219075</xdr:colOff>
          <xdr:row>20</xdr:row>
          <xdr:rowOff>9525</xdr:rowOff>
        </xdr:to>
        <xdr:sp macro="" textlink="">
          <xdr:nvSpPr>
            <xdr:cNvPr id="1521" name="Check Box 497" hidden="1">
              <a:extLst>
                <a:ext uri="{63B3BB69-23CF-44E3-9099-C40C66FF867C}">
                  <a14:compatExt spid="_x0000_s15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22</xdr:row>
          <xdr:rowOff>0</xdr:rowOff>
        </xdr:from>
        <xdr:to>
          <xdr:col>10</xdr:col>
          <xdr:colOff>485775</xdr:colOff>
          <xdr:row>23</xdr:row>
          <xdr:rowOff>19050</xdr:rowOff>
        </xdr:to>
        <xdr:sp macro="" textlink="">
          <xdr:nvSpPr>
            <xdr:cNvPr id="1522" name="Check Box 498" hidden="1">
              <a:extLst>
                <a:ext uri="{63B3BB69-23CF-44E3-9099-C40C66FF867C}">
                  <a14:compatExt spid="_x0000_s15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Tin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552450</xdr:colOff>
          <xdr:row>22</xdr:row>
          <xdr:rowOff>0</xdr:rowOff>
        </xdr:from>
        <xdr:to>
          <xdr:col>11</xdr:col>
          <xdr:colOff>352425</xdr:colOff>
          <xdr:row>23</xdr:row>
          <xdr:rowOff>28575</xdr:rowOff>
        </xdr:to>
        <xdr:sp macro="" textlink="">
          <xdr:nvSpPr>
            <xdr:cNvPr id="1523" name="Check Box 499" hidden="1">
              <a:extLst>
                <a:ext uri="{63B3BB69-23CF-44E3-9099-C40C66FF867C}">
                  <a14:compatExt spid="_x0000_s15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PVC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xdr:row>
          <xdr:rowOff>171450</xdr:rowOff>
        </xdr:from>
        <xdr:to>
          <xdr:col>3</xdr:col>
          <xdr:colOff>447675</xdr:colOff>
          <xdr:row>7</xdr:row>
          <xdr:rowOff>19050</xdr:rowOff>
        </xdr:to>
        <xdr:sp macro="" textlink="">
          <xdr:nvSpPr>
            <xdr:cNvPr id="1524" name="Check Box 500" hidden="1">
              <a:extLst>
                <a:ext uri="{63B3BB69-23CF-44E3-9099-C40C66FF867C}">
                  <a14:compatExt spid="_x0000_s15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447675</xdr:colOff>
          <xdr:row>5</xdr:row>
          <xdr:rowOff>171450</xdr:rowOff>
        </xdr:from>
        <xdr:to>
          <xdr:col>3</xdr:col>
          <xdr:colOff>819150</xdr:colOff>
          <xdr:row>7</xdr:row>
          <xdr:rowOff>28575</xdr:rowOff>
        </xdr:to>
        <xdr:sp macro="" textlink="">
          <xdr:nvSpPr>
            <xdr:cNvPr id="1525" name="Check Box 501" hidden="1">
              <a:extLst>
                <a:ext uri="{63B3BB69-23CF-44E3-9099-C40C66FF867C}">
                  <a14:compatExt spid="_x0000_s15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428625</xdr:colOff>
          <xdr:row>17</xdr:row>
          <xdr:rowOff>180975</xdr:rowOff>
        </xdr:from>
        <xdr:to>
          <xdr:col>2</xdr:col>
          <xdr:colOff>219075</xdr:colOff>
          <xdr:row>19</xdr:row>
          <xdr:rowOff>19050</xdr:rowOff>
        </xdr:to>
        <xdr:sp macro="" textlink="">
          <xdr:nvSpPr>
            <xdr:cNvPr id="1526" name="Check Box 502" hidden="1">
              <a:extLst>
                <a:ext uri="{63B3BB69-23CF-44E3-9099-C40C66FF867C}">
                  <a14:compatExt spid="_x0000_s15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33</xdr:row>
          <xdr:rowOff>0</xdr:rowOff>
        </xdr:from>
        <xdr:to>
          <xdr:col>3</xdr:col>
          <xdr:colOff>457200</xdr:colOff>
          <xdr:row>34</xdr:row>
          <xdr:rowOff>57150</xdr:rowOff>
        </xdr:to>
        <xdr:sp macro="" textlink="">
          <xdr:nvSpPr>
            <xdr:cNvPr id="1528" name="Group Box 504" hidden="1">
              <a:extLst>
                <a:ext uri="{63B3BB69-23CF-44E3-9099-C40C66FF867C}">
                  <a14:compatExt spid="_x0000_s152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171450</xdr:rowOff>
        </xdr:from>
        <xdr:to>
          <xdr:col>1</xdr:col>
          <xdr:colOff>219075</xdr:colOff>
          <xdr:row>21</xdr:row>
          <xdr:rowOff>19050</xdr:rowOff>
        </xdr:to>
        <xdr:sp macro="" textlink="">
          <xdr:nvSpPr>
            <xdr:cNvPr id="1529" name="Check Box 505" descr="CO2" hidden="1">
              <a:extLst>
                <a:ext uri="{63B3BB69-23CF-44E3-9099-C40C66FF867C}">
                  <a14:compatExt spid="_x0000_s15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19</xdr:row>
          <xdr:rowOff>171450</xdr:rowOff>
        </xdr:from>
        <xdr:to>
          <xdr:col>3</xdr:col>
          <xdr:colOff>104775</xdr:colOff>
          <xdr:row>21</xdr:row>
          <xdr:rowOff>19050</xdr:rowOff>
        </xdr:to>
        <xdr:sp macro="" textlink="">
          <xdr:nvSpPr>
            <xdr:cNvPr id="1530" name="Check Box 506" descr="CO2" hidden="1">
              <a:extLst>
                <a:ext uri="{63B3BB69-23CF-44E3-9099-C40C66FF867C}">
                  <a14:compatExt spid="_x0000_s15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4</xdr:row>
          <xdr:rowOff>28575</xdr:rowOff>
        </xdr:from>
        <xdr:to>
          <xdr:col>9</xdr:col>
          <xdr:colOff>485775</xdr:colOff>
          <xdr:row>5</xdr:row>
          <xdr:rowOff>38100</xdr:rowOff>
        </xdr:to>
        <xdr:sp macro="" textlink="">
          <xdr:nvSpPr>
            <xdr:cNvPr id="1531" name="Check Box 507" hidden="1">
              <a:extLst>
                <a:ext uri="{63B3BB69-23CF-44E3-9099-C40C66FF867C}">
                  <a14:compatExt spid="_x0000_s15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485775</xdr:colOff>
          <xdr:row>4</xdr:row>
          <xdr:rowOff>19050</xdr:rowOff>
        </xdr:from>
        <xdr:to>
          <xdr:col>10</xdr:col>
          <xdr:colOff>333375</xdr:colOff>
          <xdr:row>5</xdr:row>
          <xdr:rowOff>38100</xdr:rowOff>
        </xdr:to>
        <xdr:sp macro="" textlink="">
          <xdr:nvSpPr>
            <xdr:cNvPr id="1532" name="Check Box 508" hidden="1">
              <a:extLst>
                <a:ext uri="{63B3BB69-23CF-44E3-9099-C40C66FF867C}">
                  <a14:compatExt spid="_x0000_s15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No</a:t>
              </a:r>
            </a:p>
          </xdr:txBody>
        </xdr:sp>
        <xdr:clientData/>
      </xdr:twoCellAnchor>
    </mc:Choice>
    <mc:Fallback/>
  </mc:AlternateContent>
  <xdr:twoCellAnchor>
    <xdr:from>
      <xdr:col>11</xdr:col>
      <xdr:colOff>228600</xdr:colOff>
      <xdr:row>0</xdr:row>
      <xdr:rowOff>0</xdr:rowOff>
    </xdr:from>
    <xdr:to>
      <xdr:col>12</xdr:col>
      <xdr:colOff>349250</xdr:colOff>
      <xdr:row>2</xdr:row>
      <xdr:rowOff>82550</xdr:rowOff>
    </xdr:to>
    <xdr:grpSp>
      <xdr:nvGrpSpPr>
        <xdr:cNvPr id="8" name="Group 7"/>
        <xdr:cNvGrpSpPr/>
      </xdr:nvGrpSpPr>
      <xdr:grpSpPr>
        <a:xfrm>
          <a:off x="6965950" y="0"/>
          <a:ext cx="552450" cy="552450"/>
          <a:chOff x="6965950" y="146050"/>
          <a:chExt cx="552450" cy="552450"/>
        </a:xfrm>
      </xdr:grpSpPr>
      <xdr:sp macro="" textlink="">
        <xdr:nvSpPr>
          <xdr:cNvPr id="5" name="TextBox 4"/>
          <xdr:cNvSpPr txBox="1"/>
        </xdr:nvSpPr>
        <xdr:spPr>
          <a:xfrm>
            <a:off x="7023100" y="146050"/>
            <a:ext cx="381000" cy="450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2800" b="1"/>
              <a:t>A</a:t>
            </a:r>
          </a:p>
        </xdr:txBody>
      </xdr:sp>
      <xdr:sp macro="" textlink="">
        <xdr:nvSpPr>
          <xdr:cNvPr id="6" name="Oval 5"/>
          <xdr:cNvSpPr/>
        </xdr:nvSpPr>
        <xdr:spPr>
          <a:xfrm>
            <a:off x="6965950" y="165100"/>
            <a:ext cx="552450" cy="5334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Z" sz="1100"/>
          </a:p>
        </xdr:txBody>
      </xdr:sp>
    </xdr:grpSp>
    <xdr:clientData/>
  </xdr:twoCellAnchor>
  <mc:AlternateContent xmlns:mc="http://schemas.openxmlformats.org/markup-compatibility/2006">
    <mc:Choice xmlns:a14="http://schemas.microsoft.com/office/drawing/2010/main" Requires="a14">
      <xdr:twoCellAnchor editAs="oneCell">
        <xdr:from>
          <xdr:col>3</xdr:col>
          <xdr:colOff>628650</xdr:colOff>
          <xdr:row>24</xdr:row>
          <xdr:rowOff>171450</xdr:rowOff>
        </xdr:from>
        <xdr:to>
          <xdr:col>3</xdr:col>
          <xdr:colOff>847725</xdr:colOff>
          <xdr:row>26</xdr:row>
          <xdr:rowOff>19050</xdr:rowOff>
        </xdr:to>
        <xdr:sp macro="" textlink="">
          <xdr:nvSpPr>
            <xdr:cNvPr id="1534" name="Check Box 510" descr="CO2" hidden="1">
              <a:extLst>
                <a:ext uri="{63B3BB69-23CF-44E3-9099-C40C66FF867C}">
                  <a14:compatExt spid="_x0000_s15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628650</xdr:colOff>
          <xdr:row>25</xdr:row>
          <xdr:rowOff>171450</xdr:rowOff>
        </xdr:from>
        <xdr:to>
          <xdr:col>3</xdr:col>
          <xdr:colOff>847725</xdr:colOff>
          <xdr:row>27</xdr:row>
          <xdr:rowOff>19050</xdr:rowOff>
        </xdr:to>
        <xdr:sp macro="" textlink="">
          <xdr:nvSpPr>
            <xdr:cNvPr id="1535" name="Check Box 511" descr="CO2" hidden="1">
              <a:extLst>
                <a:ext uri="{63B3BB69-23CF-44E3-9099-C40C66FF867C}">
                  <a14:compatExt spid="_x0000_s15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23</xdr:row>
          <xdr:rowOff>0</xdr:rowOff>
        </xdr:from>
        <xdr:to>
          <xdr:col>3</xdr:col>
          <xdr:colOff>457200</xdr:colOff>
          <xdr:row>24</xdr:row>
          <xdr:rowOff>57150</xdr:rowOff>
        </xdr:to>
        <xdr:sp macro="" textlink="">
          <xdr:nvSpPr>
            <xdr:cNvPr id="1536" name="Group Box 512" hidden="1">
              <a:extLst>
                <a:ext uri="{63B3BB69-23CF-44E3-9099-C40C66FF867C}">
                  <a14:compatExt spid="_x0000_s153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24</xdr:row>
          <xdr:rowOff>161925</xdr:rowOff>
        </xdr:from>
        <xdr:to>
          <xdr:col>3</xdr:col>
          <xdr:colOff>781050</xdr:colOff>
          <xdr:row>25</xdr:row>
          <xdr:rowOff>171450</xdr:rowOff>
        </xdr:to>
        <xdr:sp macro="" textlink="">
          <xdr:nvSpPr>
            <xdr:cNvPr id="1537" name="Group Box 513" hidden="1">
              <a:extLst>
                <a:ext uri="{63B3BB69-23CF-44E3-9099-C40C66FF867C}">
                  <a14:compatExt spid="_x0000_s153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628650</xdr:colOff>
          <xdr:row>26</xdr:row>
          <xdr:rowOff>171450</xdr:rowOff>
        </xdr:from>
        <xdr:to>
          <xdr:col>3</xdr:col>
          <xdr:colOff>847725</xdr:colOff>
          <xdr:row>28</xdr:row>
          <xdr:rowOff>19050</xdr:rowOff>
        </xdr:to>
        <xdr:sp macro="" textlink="">
          <xdr:nvSpPr>
            <xdr:cNvPr id="1538" name="Check Box 514" descr="CO2" hidden="1">
              <a:extLst>
                <a:ext uri="{63B3BB69-23CF-44E3-9099-C40C66FF867C}">
                  <a14:compatExt spid="_x0000_s15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371475</xdr:colOff>
          <xdr:row>26</xdr:row>
          <xdr:rowOff>0</xdr:rowOff>
        </xdr:from>
        <xdr:to>
          <xdr:col>1</xdr:col>
          <xdr:colOff>600075</xdr:colOff>
          <xdr:row>27</xdr:row>
          <xdr:rowOff>38100</xdr:rowOff>
        </xdr:to>
        <xdr:sp macro="" textlink="">
          <xdr:nvSpPr>
            <xdr:cNvPr id="1541" name="Check Box 517" descr="CO2" hidden="1">
              <a:extLst>
                <a:ext uri="{63B3BB69-23CF-44E3-9099-C40C66FF867C}">
                  <a14:compatExt spid="_x0000_s15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561975</xdr:colOff>
          <xdr:row>19</xdr:row>
          <xdr:rowOff>161925</xdr:rowOff>
        </xdr:from>
        <xdr:to>
          <xdr:col>3</xdr:col>
          <xdr:colOff>771525</xdr:colOff>
          <xdr:row>21</xdr:row>
          <xdr:rowOff>9525</xdr:rowOff>
        </xdr:to>
        <xdr:sp macro="" textlink="">
          <xdr:nvSpPr>
            <xdr:cNvPr id="1542" name="Check Box 518" descr="CO2" hidden="1">
              <a:extLst>
                <a:ext uri="{63B3BB69-23CF-44E3-9099-C40C66FF867C}">
                  <a14:compatExt spid="_x0000_s15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19050</xdr:rowOff>
        </xdr:from>
        <xdr:to>
          <xdr:col>2</xdr:col>
          <xdr:colOff>19050</xdr:colOff>
          <xdr:row>28</xdr:row>
          <xdr:rowOff>180975</xdr:rowOff>
        </xdr:to>
        <xdr:sp macro="" textlink="">
          <xdr:nvSpPr>
            <xdr:cNvPr id="1543" name="Check Box 519" hidden="1">
              <a:extLst>
                <a:ext uri="{63B3BB69-23CF-44E3-9099-C40C66FF867C}">
                  <a14:compatExt spid="_x0000_s15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571500</xdr:colOff>
          <xdr:row>28</xdr:row>
          <xdr:rowOff>19050</xdr:rowOff>
        </xdr:from>
        <xdr:to>
          <xdr:col>2</xdr:col>
          <xdr:colOff>409575</xdr:colOff>
          <xdr:row>28</xdr:row>
          <xdr:rowOff>180975</xdr:rowOff>
        </xdr:to>
        <xdr:sp macro="" textlink="">
          <xdr:nvSpPr>
            <xdr:cNvPr id="1544" name="Check Box 520" hidden="1">
              <a:extLst>
                <a:ext uri="{63B3BB69-23CF-44E3-9099-C40C66FF867C}">
                  <a14:compatExt spid="_x0000_s15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180975</xdr:rowOff>
        </xdr:from>
        <xdr:to>
          <xdr:col>1</xdr:col>
          <xdr:colOff>390525</xdr:colOff>
          <xdr:row>19</xdr:row>
          <xdr:rowOff>19050</xdr:rowOff>
        </xdr:to>
        <xdr:sp macro="" textlink="">
          <xdr:nvSpPr>
            <xdr:cNvPr id="1545" name="Check Box 521" hidden="1">
              <a:extLst>
                <a:ext uri="{63B3BB69-23CF-44E3-9099-C40C66FF867C}">
                  <a14:compatExt spid="_x0000_s15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Yes</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12</xdr:col>
      <xdr:colOff>161925</xdr:colOff>
      <xdr:row>0</xdr:row>
      <xdr:rowOff>57150</xdr:rowOff>
    </xdr:from>
    <xdr:to>
      <xdr:col>12</xdr:col>
      <xdr:colOff>714375</xdr:colOff>
      <xdr:row>3</xdr:row>
      <xdr:rowOff>104775</xdr:rowOff>
    </xdr:to>
    <xdr:grpSp>
      <xdr:nvGrpSpPr>
        <xdr:cNvPr id="2" name="Group 1"/>
        <xdr:cNvGrpSpPr/>
      </xdr:nvGrpSpPr>
      <xdr:grpSpPr>
        <a:xfrm>
          <a:off x="11601450" y="57150"/>
          <a:ext cx="552450" cy="552450"/>
          <a:chOff x="6965950" y="146050"/>
          <a:chExt cx="552450" cy="552450"/>
        </a:xfrm>
      </xdr:grpSpPr>
      <xdr:sp macro="" textlink="">
        <xdr:nvSpPr>
          <xdr:cNvPr id="3" name="TextBox 2"/>
          <xdr:cNvSpPr txBox="1"/>
        </xdr:nvSpPr>
        <xdr:spPr>
          <a:xfrm>
            <a:off x="7023100" y="146050"/>
            <a:ext cx="381000" cy="450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2800" b="1"/>
              <a:t>A</a:t>
            </a:r>
          </a:p>
        </xdr:txBody>
      </xdr:sp>
      <xdr:sp macro="" textlink="">
        <xdr:nvSpPr>
          <xdr:cNvPr id="4" name="Oval 3"/>
          <xdr:cNvSpPr/>
        </xdr:nvSpPr>
        <xdr:spPr>
          <a:xfrm>
            <a:off x="6965950" y="165100"/>
            <a:ext cx="552450" cy="5334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Z"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5</xdr:row>
          <xdr:rowOff>28575</xdr:rowOff>
        </xdr:from>
        <xdr:to>
          <xdr:col>12</xdr:col>
          <xdr:colOff>47625</xdr:colOff>
          <xdr:row>6</xdr:row>
          <xdr:rowOff>19050</xdr:rowOff>
        </xdr:to>
        <xdr:sp macro="" textlink="">
          <xdr:nvSpPr>
            <xdr:cNvPr id="4097" name="Group Box 1" hidden="1">
              <a:extLst>
                <a:ext uri="{63B3BB69-23CF-44E3-9099-C40C66FF867C}">
                  <a14:compatExt spid="_x0000_s409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8</xdr:row>
          <xdr:rowOff>28575</xdr:rowOff>
        </xdr:from>
        <xdr:to>
          <xdr:col>12</xdr:col>
          <xdr:colOff>38100</xdr:colOff>
          <xdr:row>9</xdr:row>
          <xdr:rowOff>19050</xdr:rowOff>
        </xdr:to>
        <xdr:sp macro="" textlink="">
          <xdr:nvSpPr>
            <xdr:cNvPr id="4100" name="Group Box 4" hidden="1">
              <a:extLst>
                <a:ext uri="{63B3BB69-23CF-44E3-9099-C40C66FF867C}">
                  <a14:compatExt spid="_x0000_s4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8</xdr:row>
          <xdr:rowOff>28575</xdr:rowOff>
        </xdr:from>
        <xdr:to>
          <xdr:col>11</xdr:col>
          <xdr:colOff>447675</xdr:colOff>
          <xdr:row>9</xdr:row>
          <xdr:rowOff>9525</xdr:rowOff>
        </xdr:to>
        <xdr:sp macro="" textlink="">
          <xdr:nvSpPr>
            <xdr:cNvPr id="4101" name="Check Box 5" hidden="1">
              <a:extLst>
                <a:ext uri="{63B3BB69-23CF-44E3-9099-C40C66FF867C}">
                  <a14:compatExt spid="_x0000_s4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8</xdr:row>
          <xdr:rowOff>28575</xdr:rowOff>
        </xdr:from>
        <xdr:to>
          <xdr:col>12</xdr:col>
          <xdr:colOff>523875</xdr:colOff>
          <xdr:row>9</xdr:row>
          <xdr:rowOff>9525</xdr:rowOff>
        </xdr:to>
        <xdr:sp macro="" textlink="">
          <xdr:nvSpPr>
            <xdr:cNvPr id="4102" name="Check Box 6" hidden="1">
              <a:extLst>
                <a:ext uri="{63B3BB69-23CF-44E3-9099-C40C66FF867C}">
                  <a14:compatExt spid="_x0000_s4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9</xdr:row>
          <xdr:rowOff>0</xdr:rowOff>
        </xdr:from>
        <xdr:to>
          <xdr:col>2</xdr:col>
          <xdr:colOff>9525</xdr:colOff>
          <xdr:row>10</xdr:row>
          <xdr:rowOff>19050</xdr:rowOff>
        </xdr:to>
        <xdr:sp macro="" textlink="">
          <xdr:nvSpPr>
            <xdr:cNvPr id="4105" name="Check Box 9" hidden="1">
              <a:extLst>
                <a:ext uri="{63B3BB69-23CF-44E3-9099-C40C66FF867C}">
                  <a14:compatExt spid="_x0000_s4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Sterile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9</xdr:row>
          <xdr:rowOff>0</xdr:rowOff>
        </xdr:from>
        <xdr:to>
          <xdr:col>2</xdr:col>
          <xdr:colOff>476250</xdr:colOff>
          <xdr:row>10</xdr:row>
          <xdr:rowOff>19050</xdr:rowOff>
        </xdr:to>
        <xdr:sp macro="" textlink="">
          <xdr:nvSpPr>
            <xdr:cNvPr id="4106" name="Check Box 10" hidden="1">
              <a:extLst>
                <a:ext uri="{63B3BB69-23CF-44E3-9099-C40C66FF867C}">
                  <a14:compatExt spid="_x0000_s4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Polish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9</xdr:row>
          <xdr:rowOff>0</xdr:rowOff>
        </xdr:from>
        <xdr:to>
          <xdr:col>4</xdr:col>
          <xdr:colOff>66675</xdr:colOff>
          <xdr:row>10</xdr:row>
          <xdr:rowOff>19050</xdr:rowOff>
        </xdr:to>
        <xdr:sp macro="" textlink="">
          <xdr:nvSpPr>
            <xdr:cNvPr id="4107" name="Check Box 11" hidden="1">
              <a:extLst>
                <a:ext uri="{63B3BB69-23CF-44E3-9099-C40C66FF867C}">
                  <a14:compatExt spid="_x0000_s4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None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10</xdr:row>
          <xdr:rowOff>19050</xdr:rowOff>
        </xdr:from>
        <xdr:to>
          <xdr:col>4</xdr:col>
          <xdr:colOff>161925</xdr:colOff>
          <xdr:row>11</xdr:row>
          <xdr:rowOff>38100</xdr:rowOff>
        </xdr:to>
        <xdr:sp macro="" textlink="">
          <xdr:nvSpPr>
            <xdr:cNvPr id="4108" name="Check Box 12" hidden="1">
              <a:extLst>
                <a:ext uri="{63B3BB69-23CF-44E3-9099-C40C66FF867C}">
                  <a14:compatExt spid="_x0000_s4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22</xdr:row>
          <xdr:rowOff>19050</xdr:rowOff>
        </xdr:from>
        <xdr:to>
          <xdr:col>4</xdr:col>
          <xdr:colOff>295275</xdr:colOff>
          <xdr:row>23</xdr:row>
          <xdr:rowOff>47625</xdr:rowOff>
        </xdr:to>
        <xdr:sp macro="" textlink="">
          <xdr:nvSpPr>
            <xdr:cNvPr id="4109" name="Check Box 13" descr="CO2" hidden="1">
              <a:extLst>
                <a:ext uri="{63B3BB69-23CF-44E3-9099-C40C66FF867C}">
                  <a14:compatExt spid="_x0000_s4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23</xdr:row>
          <xdr:rowOff>0</xdr:rowOff>
        </xdr:from>
        <xdr:to>
          <xdr:col>4</xdr:col>
          <xdr:colOff>295275</xdr:colOff>
          <xdr:row>24</xdr:row>
          <xdr:rowOff>28575</xdr:rowOff>
        </xdr:to>
        <xdr:sp macro="" textlink="">
          <xdr:nvSpPr>
            <xdr:cNvPr id="4110" name="Check Box 14" descr="CO2" hidden="1">
              <a:extLst>
                <a:ext uri="{63B3BB69-23CF-44E3-9099-C40C66FF867C}">
                  <a14:compatExt spid="_x0000_s4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22</xdr:row>
          <xdr:rowOff>9525</xdr:rowOff>
        </xdr:from>
        <xdr:to>
          <xdr:col>1</xdr:col>
          <xdr:colOff>304800</xdr:colOff>
          <xdr:row>23</xdr:row>
          <xdr:rowOff>38100</xdr:rowOff>
        </xdr:to>
        <xdr:sp macro="" textlink="">
          <xdr:nvSpPr>
            <xdr:cNvPr id="4111" name="Check Box 15" descr="CO2" hidden="1">
              <a:extLst>
                <a:ext uri="{63B3BB69-23CF-44E3-9099-C40C66FF867C}">
                  <a14:compatExt spid="_x0000_s4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23</xdr:row>
          <xdr:rowOff>9525</xdr:rowOff>
        </xdr:from>
        <xdr:to>
          <xdr:col>1</xdr:col>
          <xdr:colOff>304800</xdr:colOff>
          <xdr:row>24</xdr:row>
          <xdr:rowOff>38100</xdr:rowOff>
        </xdr:to>
        <xdr:sp macro="" textlink="">
          <xdr:nvSpPr>
            <xdr:cNvPr id="4112" name="Check Box 16" descr="CO2" hidden="1">
              <a:extLst>
                <a:ext uri="{63B3BB69-23CF-44E3-9099-C40C66FF867C}">
                  <a14:compatExt spid="_x0000_s4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161925</xdr:colOff>
          <xdr:row>9</xdr:row>
          <xdr:rowOff>0</xdr:rowOff>
        </xdr:from>
        <xdr:to>
          <xdr:col>6</xdr:col>
          <xdr:colOff>57150</xdr:colOff>
          <xdr:row>10</xdr:row>
          <xdr:rowOff>19050</xdr:rowOff>
        </xdr:to>
        <xdr:sp macro="" textlink="">
          <xdr:nvSpPr>
            <xdr:cNvPr id="4113" name="Check Box 17" hidden="1">
              <a:extLst>
                <a:ext uri="{63B3BB69-23CF-44E3-9099-C40C66FF867C}">
                  <a14:compatExt spid="_x0000_s41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NZ" sz="800" b="0" i="0" u="none" strike="noStrike" baseline="0">
                  <a:solidFill>
                    <a:srgbClr val="000000"/>
                  </a:solidFill>
                  <a:latin typeface="Segoe UI"/>
                  <a:ea typeface="Segoe UI"/>
                  <a:cs typeface="Segoe UI"/>
                </a:rPr>
                <a:t>X-Flow</a:t>
              </a:r>
            </a:p>
          </xdr:txBody>
        </xdr:sp>
        <xdr:clientData/>
      </xdr:twoCellAnchor>
    </mc:Choice>
    <mc:Fallback/>
  </mc:AlternateContent>
  <xdr:twoCellAnchor editAs="oneCell">
    <xdr:from>
      <xdr:col>0</xdr:col>
      <xdr:colOff>6350</xdr:colOff>
      <xdr:row>0</xdr:row>
      <xdr:rowOff>6350</xdr:rowOff>
    </xdr:from>
    <xdr:to>
      <xdr:col>1</xdr:col>
      <xdr:colOff>0</xdr:colOff>
      <xdr:row>2</xdr:row>
      <xdr:rowOff>45974</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50" y="6350"/>
          <a:ext cx="863600" cy="509524"/>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7</xdr:col>
          <xdr:colOff>28575</xdr:colOff>
          <xdr:row>16</xdr:row>
          <xdr:rowOff>0</xdr:rowOff>
        </xdr:from>
        <xdr:to>
          <xdr:col>7</xdr:col>
          <xdr:colOff>247650</xdr:colOff>
          <xdr:row>17</xdr:row>
          <xdr:rowOff>28575</xdr:rowOff>
        </xdr:to>
        <xdr:sp macro="" textlink="">
          <xdr:nvSpPr>
            <xdr:cNvPr id="4114" name="Check Box 18" descr="CO2" hidden="1">
              <a:extLst>
                <a:ext uri="{63B3BB69-23CF-44E3-9099-C40C66FF867C}">
                  <a14:compatExt spid="_x0000_s4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16</xdr:row>
          <xdr:rowOff>0</xdr:rowOff>
        </xdr:from>
        <xdr:to>
          <xdr:col>8</xdr:col>
          <xdr:colOff>409575</xdr:colOff>
          <xdr:row>17</xdr:row>
          <xdr:rowOff>28575</xdr:rowOff>
        </xdr:to>
        <xdr:sp macro="" textlink="">
          <xdr:nvSpPr>
            <xdr:cNvPr id="4115" name="Check Box 19" descr="CO2" hidden="1">
              <a:extLst>
                <a:ext uri="{63B3BB69-23CF-44E3-9099-C40C66FF867C}">
                  <a14:compatExt spid="_x0000_s41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 Id="rId10" Target="../ctrlProps/ctrlProp7.xml" Type="http://schemas.openxmlformats.org/officeDocument/2006/relationships/ctrlProp"/>
<Relationship Id="rId100" Target="../ctrlProps/ctrlProp97.xml" Type="http://schemas.openxmlformats.org/officeDocument/2006/relationships/ctrlProp"/>
<Relationship Id="rId101" Target="../ctrlProps/ctrlProp98.xml" Type="http://schemas.openxmlformats.org/officeDocument/2006/relationships/ctrlProp"/>
<Relationship Id="rId102" Target="../ctrlProps/ctrlProp99.xml" Type="http://schemas.openxmlformats.org/officeDocument/2006/relationships/ctrlProp"/>
<Relationship Id="rId103" Target="../ctrlProps/ctrlProp100.xml" Type="http://schemas.openxmlformats.org/officeDocument/2006/relationships/ctrlProp"/>
<Relationship Id="rId104" Target="../ctrlProps/ctrlProp101.xml" Type="http://schemas.openxmlformats.org/officeDocument/2006/relationships/ctrlProp"/>
<Relationship Id="rId105" Target="../ctrlProps/ctrlProp102.xml" Type="http://schemas.openxmlformats.org/officeDocument/2006/relationships/ctrlProp"/>
<Relationship Id="rId106" Target="../ctrlProps/ctrlProp103.xml" Type="http://schemas.openxmlformats.org/officeDocument/2006/relationships/ctrlProp"/>
<Relationship Id="rId107" Target="../ctrlProps/ctrlProp104.xml" Type="http://schemas.openxmlformats.org/officeDocument/2006/relationships/ctrlProp"/>
<Relationship Id="rId108" Target="../ctrlProps/ctrlProp105.xml" Type="http://schemas.openxmlformats.org/officeDocument/2006/relationships/ctrlProp"/>
<Relationship Id="rId109" Target="../ctrlProps/ctrlProp106.xml" Type="http://schemas.openxmlformats.org/officeDocument/2006/relationships/ctrlProp"/>
<Relationship Id="rId11" Target="../ctrlProps/ctrlProp8.xml" Type="http://schemas.openxmlformats.org/officeDocument/2006/relationships/ctrlProp"/>
<Relationship Id="rId110" Target="../ctrlProps/ctrlProp107.xml" Type="http://schemas.openxmlformats.org/officeDocument/2006/relationships/ctrlProp"/>
<Relationship Id="rId111" Target="../ctrlProps/ctrlProp108.xml" Type="http://schemas.openxmlformats.org/officeDocument/2006/relationships/ctrlProp"/>
<Relationship Id="rId112" Target="../ctrlProps/ctrlProp109.xml" Type="http://schemas.openxmlformats.org/officeDocument/2006/relationships/ctrlProp"/>
<Relationship Id="rId113" Target="../ctrlProps/ctrlProp110.xml" Type="http://schemas.openxmlformats.org/officeDocument/2006/relationships/ctrlProp"/>
<Relationship Id="rId114" Target="../ctrlProps/ctrlProp111.xml" Type="http://schemas.openxmlformats.org/officeDocument/2006/relationships/ctrlProp"/>
<Relationship Id="rId115" Target="../ctrlProps/ctrlProp112.xml" Type="http://schemas.openxmlformats.org/officeDocument/2006/relationships/ctrlProp"/>
<Relationship Id="rId116" Target="../ctrlProps/ctrlProp113.xml" Type="http://schemas.openxmlformats.org/officeDocument/2006/relationships/ctrlProp"/>
<Relationship Id="rId117" Target="../ctrlProps/ctrlProp114.xml" Type="http://schemas.openxmlformats.org/officeDocument/2006/relationships/ctrlProp"/>
<Relationship Id="rId118" Target="../ctrlProps/ctrlProp115.xml" Type="http://schemas.openxmlformats.org/officeDocument/2006/relationships/ctrlProp"/>
<Relationship Id="rId119" Target="../ctrlProps/ctrlProp116.xml" Type="http://schemas.openxmlformats.org/officeDocument/2006/relationships/ctrlProp"/>
<Relationship Id="rId12" Target="../ctrlProps/ctrlProp9.xml" Type="http://schemas.openxmlformats.org/officeDocument/2006/relationships/ctrlProp"/>
<Relationship Id="rId120" Target="../ctrlProps/ctrlProp117.xml" Type="http://schemas.openxmlformats.org/officeDocument/2006/relationships/ctrlProp"/>
<Relationship Id="rId121" Target="../ctrlProps/ctrlProp118.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15" Target="../ctrlProps/ctrlProp12.xml" Type="http://schemas.openxmlformats.org/officeDocument/2006/relationships/ctrlProp"/>
<Relationship Id="rId16" Target="../ctrlProps/ctrlProp13.xml" Type="http://schemas.openxmlformats.org/officeDocument/2006/relationships/ctrlProp"/>
<Relationship Id="rId17" Target="../ctrlProps/ctrlProp14.xml" Type="http://schemas.openxmlformats.org/officeDocument/2006/relationships/ctrlProp"/>
<Relationship Id="rId18" Target="../ctrlProps/ctrlProp15.xml" Type="http://schemas.openxmlformats.org/officeDocument/2006/relationships/ctrlProp"/>
<Relationship Id="rId19" Target="../ctrlProps/ctrlProp16.xml" Type="http://schemas.openxmlformats.org/officeDocument/2006/relationships/ctrlProp"/>
<Relationship Id="rId2" Target="../drawings/drawing1.xml" Type="http://schemas.openxmlformats.org/officeDocument/2006/relationships/drawing"/>
<Relationship Id="rId20" Target="../ctrlProps/ctrlProp17.xml" Type="http://schemas.openxmlformats.org/officeDocument/2006/relationships/ctrlProp"/>
<Relationship Id="rId21" Target="../ctrlProps/ctrlProp18.xml" Type="http://schemas.openxmlformats.org/officeDocument/2006/relationships/ctrlProp"/>
<Relationship Id="rId22" Target="../ctrlProps/ctrlProp19.xml" Type="http://schemas.openxmlformats.org/officeDocument/2006/relationships/ctrlProp"/>
<Relationship Id="rId23" Target="../ctrlProps/ctrlProp20.xml" Type="http://schemas.openxmlformats.org/officeDocument/2006/relationships/ctrlProp"/>
<Relationship Id="rId24" Target="../ctrlProps/ctrlProp21.xml" Type="http://schemas.openxmlformats.org/officeDocument/2006/relationships/ctrlProp"/>
<Relationship Id="rId25" Target="../ctrlProps/ctrlProp22.xml" Type="http://schemas.openxmlformats.org/officeDocument/2006/relationships/ctrlProp"/>
<Relationship Id="rId26" Target="../ctrlProps/ctrlProp23.xml" Type="http://schemas.openxmlformats.org/officeDocument/2006/relationships/ctrlProp"/>
<Relationship Id="rId27" Target="../ctrlProps/ctrlProp24.xml" Type="http://schemas.openxmlformats.org/officeDocument/2006/relationships/ctrlProp"/>
<Relationship Id="rId28" Target="../ctrlProps/ctrlProp25.xml" Type="http://schemas.openxmlformats.org/officeDocument/2006/relationships/ctrlProp"/>
<Relationship Id="rId29" Target="../ctrlProps/ctrlProp26.xml" Type="http://schemas.openxmlformats.org/officeDocument/2006/relationships/ctrlProp"/>
<Relationship Id="rId3" Target="../drawings/vmlDrawing1.vml" Type="http://schemas.openxmlformats.org/officeDocument/2006/relationships/vmlDrawing"/>
<Relationship Id="rId30" Target="../ctrlProps/ctrlProp27.xml" Type="http://schemas.openxmlformats.org/officeDocument/2006/relationships/ctrlProp"/>
<Relationship Id="rId31" Target="../ctrlProps/ctrlProp28.xml" Type="http://schemas.openxmlformats.org/officeDocument/2006/relationships/ctrlProp"/>
<Relationship Id="rId32" Target="../ctrlProps/ctrlProp29.xml" Type="http://schemas.openxmlformats.org/officeDocument/2006/relationships/ctrlProp"/>
<Relationship Id="rId33" Target="../ctrlProps/ctrlProp30.xml" Type="http://schemas.openxmlformats.org/officeDocument/2006/relationships/ctrlProp"/>
<Relationship Id="rId34" Target="../ctrlProps/ctrlProp31.xml" Type="http://schemas.openxmlformats.org/officeDocument/2006/relationships/ctrlProp"/>
<Relationship Id="rId35" Target="../ctrlProps/ctrlProp32.xml" Type="http://schemas.openxmlformats.org/officeDocument/2006/relationships/ctrlProp"/>
<Relationship Id="rId36" Target="../ctrlProps/ctrlProp33.xml" Type="http://schemas.openxmlformats.org/officeDocument/2006/relationships/ctrlProp"/>
<Relationship Id="rId37" Target="../ctrlProps/ctrlProp34.xml" Type="http://schemas.openxmlformats.org/officeDocument/2006/relationships/ctrlProp"/>
<Relationship Id="rId38" Target="../ctrlProps/ctrlProp35.xml" Type="http://schemas.openxmlformats.org/officeDocument/2006/relationships/ctrlProp"/>
<Relationship Id="rId39" Target="../ctrlProps/ctrlProp36.xml" Type="http://schemas.openxmlformats.org/officeDocument/2006/relationships/ctrlProp"/>
<Relationship Id="rId4" Target="../ctrlProps/ctrlProp1.xml" Type="http://schemas.openxmlformats.org/officeDocument/2006/relationships/ctrlProp"/>
<Relationship Id="rId40" Target="../ctrlProps/ctrlProp37.xml" Type="http://schemas.openxmlformats.org/officeDocument/2006/relationships/ctrlProp"/>
<Relationship Id="rId41" Target="../ctrlProps/ctrlProp38.xml" Type="http://schemas.openxmlformats.org/officeDocument/2006/relationships/ctrlProp"/>
<Relationship Id="rId42" Target="../ctrlProps/ctrlProp39.xml" Type="http://schemas.openxmlformats.org/officeDocument/2006/relationships/ctrlProp"/>
<Relationship Id="rId43" Target="../ctrlProps/ctrlProp40.xml" Type="http://schemas.openxmlformats.org/officeDocument/2006/relationships/ctrlProp"/>
<Relationship Id="rId44" Target="../ctrlProps/ctrlProp41.xml" Type="http://schemas.openxmlformats.org/officeDocument/2006/relationships/ctrlProp"/>
<Relationship Id="rId45" Target="../ctrlProps/ctrlProp42.xml" Type="http://schemas.openxmlformats.org/officeDocument/2006/relationships/ctrlProp"/>
<Relationship Id="rId46" Target="../ctrlProps/ctrlProp43.xml" Type="http://schemas.openxmlformats.org/officeDocument/2006/relationships/ctrlProp"/>
<Relationship Id="rId47" Target="../ctrlProps/ctrlProp44.xml" Type="http://schemas.openxmlformats.org/officeDocument/2006/relationships/ctrlProp"/>
<Relationship Id="rId48" Target="../ctrlProps/ctrlProp45.xml" Type="http://schemas.openxmlformats.org/officeDocument/2006/relationships/ctrlProp"/>
<Relationship Id="rId49" Target="../ctrlProps/ctrlProp46.xml" Type="http://schemas.openxmlformats.org/officeDocument/2006/relationships/ctrlProp"/>
<Relationship Id="rId5" Target="../ctrlProps/ctrlProp2.xml" Type="http://schemas.openxmlformats.org/officeDocument/2006/relationships/ctrlProp"/>
<Relationship Id="rId50" Target="../ctrlProps/ctrlProp47.xml" Type="http://schemas.openxmlformats.org/officeDocument/2006/relationships/ctrlProp"/>
<Relationship Id="rId51" Target="../ctrlProps/ctrlProp48.xml" Type="http://schemas.openxmlformats.org/officeDocument/2006/relationships/ctrlProp"/>
<Relationship Id="rId52" Target="../ctrlProps/ctrlProp49.xml" Type="http://schemas.openxmlformats.org/officeDocument/2006/relationships/ctrlProp"/>
<Relationship Id="rId53" Target="../ctrlProps/ctrlProp50.xml" Type="http://schemas.openxmlformats.org/officeDocument/2006/relationships/ctrlProp"/>
<Relationship Id="rId54" Target="../ctrlProps/ctrlProp51.xml" Type="http://schemas.openxmlformats.org/officeDocument/2006/relationships/ctrlProp"/>
<Relationship Id="rId55" Target="../ctrlProps/ctrlProp52.xml" Type="http://schemas.openxmlformats.org/officeDocument/2006/relationships/ctrlProp"/>
<Relationship Id="rId56" Target="../ctrlProps/ctrlProp53.xml" Type="http://schemas.openxmlformats.org/officeDocument/2006/relationships/ctrlProp"/>
<Relationship Id="rId57" Target="../ctrlProps/ctrlProp54.xml" Type="http://schemas.openxmlformats.org/officeDocument/2006/relationships/ctrlProp"/>
<Relationship Id="rId58" Target="../ctrlProps/ctrlProp55.xml" Type="http://schemas.openxmlformats.org/officeDocument/2006/relationships/ctrlProp"/>
<Relationship Id="rId59" Target="../ctrlProps/ctrlProp56.xml" Type="http://schemas.openxmlformats.org/officeDocument/2006/relationships/ctrlProp"/>
<Relationship Id="rId6" Target="../ctrlProps/ctrlProp3.xml" Type="http://schemas.openxmlformats.org/officeDocument/2006/relationships/ctrlProp"/>
<Relationship Id="rId60" Target="../ctrlProps/ctrlProp57.xml" Type="http://schemas.openxmlformats.org/officeDocument/2006/relationships/ctrlProp"/>
<Relationship Id="rId61" Target="../ctrlProps/ctrlProp58.xml" Type="http://schemas.openxmlformats.org/officeDocument/2006/relationships/ctrlProp"/>
<Relationship Id="rId62" Target="../ctrlProps/ctrlProp59.xml" Type="http://schemas.openxmlformats.org/officeDocument/2006/relationships/ctrlProp"/>
<Relationship Id="rId63" Target="../ctrlProps/ctrlProp60.xml" Type="http://schemas.openxmlformats.org/officeDocument/2006/relationships/ctrlProp"/>
<Relationship Id="rId64" Target="../ctrlProps/ctrlProp61.xml" Type="http://schemas.openxmlformats.org/officeDocument/2006/relationships/ctrlProp"/>
<Relationship Id="rId65" Target="../ctrlProps/ctrlProp62.xml" Type="http://schemas.openxmlformats.org/officeDocument/2006/relationships/ctrlProp"/>
<Relationship Id="rId66" Target="../ctrlProps/ctrlProp63.xml" Type="http://schemas.openxmlformats.org/officeDocument/2006/relationships/ctrlProp"/>
<Relationship Id="rId67" Target="../ctrlProps/ctrlProp64.xml" Type="http://schemas.openxmlformats.org/officeDocument/2006/relationships/ctrlProp"/>
<Relationship Id="rId68" Target="../ctrlProps/ctrlProp65.xml" Type="http://schemas.openxmlformats.org/officeDocument/2006/relationships/ctrlProp"/>
<Relationship Id="rId69" Target="../ctrlProps/ctrlProp66.xml" Type="http://schemas.openxmlformats.org/officeDocument/2006/relationships/ctrlProp"/>
<Relationship Id="rId7" Target="../ctrlProps/ctrlProp4.xml" Type="http://schemas.openxmlformats.org/officeDocument/2006/relationships/ctrlProp"/>
<Relationship Id="rId70" Target="../ctrlProps/ctrlProp67.xml" Type="http://schemas.openxmlformats.org/officeDocument/2006/relationships/ctrlProp"/>
<Relationship Id="rId71" Target="../ctrlProps/ctrlProp68.xml" Type="http://schemas.openxmlformats.org/officeDocument/2006/relationships/ctrlProp"/>
<Relationship Id="rId72" Target="../ctrlProps/ctrlProp69.xml" Type="http://schemas.openxmlformats.org/officeDocument/2006/relationships/ctrlProp"/>
<Relationship Id="rId73" Target="../ctrlProps/ctrlProp70.xml" Type="http://schemas.openxmlformats.org/officeDocument/2006/relationships/ctrlProp"/>
<Relationship Id="rId74" Target="../ctrlProps/ctrlProp71.xml" Type="http://schemas.openxmlformats.org/officeDocument/2006/relationships/ctrlProp"/>
<Relationship Id="rId75" Target="../ctrlProps/ctrlProp72.xml" Type="http://schemas.openxmlformats.org/officeDocument/2006/relationships/ctrlProp"/>
<Relationship Id="rId76" Target="../ctrlProps/ctrlProp73.xml" Type="http://schemas.openxmlformats.org/officeDocument/2006/relationships/ctrlProp"/>
<Relationship Id="rId77" Target="../ctrlProps/ctrlProp74.xml" Type="http://schemas.openxmlformats.org/officeDocument/2006/relationships/ctrlProp"/>
<Relationship Id="rId78" Target="../ctrlProps/ctrlProp75.xml" Type="http://schemas.openxmlformats.org/officeDocument/2006/relationships/ctrlProp"/>
<Relationship Id="rId79" Target="../ctrlProps/ctrlProp76.xml" Type="http://schemas.openxmlformats.org/officeDocument/2006/relationships/ctrlProp"/>
<Relationship Id="rId8" Target="../ctrlProps/ctrlProp5.xml" Type="http://schemas.openxmlformats.org/officeDocument/2006/relationships/ctrlProp"/>
<Relationship Id="rId80" Target="../ctrlProps/ctrlProp77.xml" Type="http://schemas.openxmlformats.org/officeDocument/2006/relationships/ctrlProp"/>
<Relationship Id="rId81" Target="../ctrlProps/ctrlProp78.xml" Type="http://schemas.openxmlformats.org/officeDocument/2006/relationships/ctrlProp"/>
<Relationship Id="rId82" Target="../ctrlProps/ctrlProp79.xml" Type="http://schemas.openxmlformats.org/officeDocument/2006/relationships/ctrlProp"/>
<Relationship Id="rId83" Target="../ctrlProps/ctrlProp80.xml" Type="http://schemas.openxmlformats.org/officeDocument/2006/relationships/ctrlProp"/>
<Relationship Id="rId84" Target="../ctrlProps/ctrlProp81.xml" Type="http://schemas.openxmlformats.org/officeDocument/2006/relationships/ctrlProp"/>
<Relationship Id="rId85" Target="../ctrlProps/ctrlProp82.xml" Type="http://schemas.openxmlformats.org/officeDocument/2006/relationships/ctrlProp"/>
<Relationship Id="rId86" Target="../ctrlProps/ctrlProp83.xml" Type="http://schemas.openxmlformats.org/officeDocument/2006/relationships/ctrlProp"/>
<Relationship Id="rId87" Target="../ctrlProps/ctrlProp84.xml" Type="http://schemas.openxmlformats.org/officeDocument/2006/relationships/ctrlProp"/>
<Relationship Id="rId88" Target="../ctrlProps/ctrlProp85.xml" Type="http://schemas.openxmlformats.org/officeDocument/2006/relationships/ctrlProp"/>
<Relationship Id="rId89" Target="../ctrlProps/ctrlProp86.xml" Type="http://schemas.openxmlformats.org/officeDocument/2006/relationships/ctrlProp"/>
<Relationship Id="rId9" Target="../ctrlProps/ctrlProp6.xml" Type="http://schemas.openxmlformats.org/officeDocument/2006/relationships/ctrlProp"/>
<Relationship Id="rId90" Target="../ctrlProps/ctrlProp87.xml" Type="http://schemas.openxmlformats.org/officeDocument/2006/relationships/ctrlProp"/>
<Relationship Id="rId91" Target="../ctrlProps/ctrlProp88.xml" Type="http://schemas.openxmlformats.org/officeDocument/2006/relationships/ctrlProp"/>
<Relationship Id="rId92" Target="../ctrlProps/ctrlProp89.xml" Type="http://schemas.openxmlformats.org/officeDocument/2006/relationships/ctrlProp"/>
<Relationship Id="rId93" Target="../ctrlProps/ctrlProp90.xml" Type="http://schemas.openxmlformats.org/officeDocument/2006/relationships/ctrlProp"/>
<Relationship Id="rId94" Target="../ctrlProps/ctrlProp91.xml" Type="http://schemas.openxmlformats.org/officeDocument/2006/relationships/ctrlProp"/>
<Relationship Id="rId95" Target="../ctrlProps/ctrlProp92.xml" Type="http://schemas.openxmlformats.org/officeDocument/2006/relationships/ctrlProp"/>
<Relationship Id="rId96" Target="../ctrlProps/ctrlProp93.xml" Type="http://schemas.openxmlformats.org/officeDocument/2006/relationships/ctrlProp"/>
<Relationship Id="rId97" Target="../ctrlProps/ctrlProp94.xml" Type="http://schemas.openxmlformats.org/officeDocument/2006/relationships/ctrlProp"/>
<Relationship Id="rId98" Target="../ctrlProps/ctrlProp95.xml" Type="http://schemas.openxmlformats.org/officeDocument/2006/relationships/ctrlProp"/>
<Relationship Id="rId99" Target="../ctrlProps/ctrlProp96.xml" Type="http://schemas.openxmlformats.org/officeDocument/2006/relationships/ctrlProp"/>
</Relationships>

</file>

<file path=xl/worksheets/_rels/sheet2.xml.rels><?xml version="1.0" encoding="UTF-8" standalone="no"?>
<Relationships xmlns="http://schemas.openxmlformats.org/package/2006/relationships">
<Relationship Id="rId1" Target="../printerSettings/printerSettings2.bin" Type="http://schemas.openxmlformats.org/officeDocument/2006/relationships/printerSettings"/>
<Relationship Id="rId2" Target="../drawings/drawing2.xml" Type="http://schemas.openxmlformats.org/officeDocument/2006/relationships/drawing"/>
<Relationship Id="rId3" Target="../drawings/vmlDrawing2.vml" Type="http://schemas.openxmlformats.org/officeDocument/2006/relationships/vmlDrawing"/>
<Relationship Id="rId4" Target="../comments1.xml" Type="http://schemas.openxmlformats.org/officeDocument/2006/relationships/comments"/>
</Relationships>

</file>

<file path=xl/worksheets/_rels/sheet3.xml.rels><?xml version="1.0" encoding="UTF-8" standalone="no"?>
<Relationships xmlns="http://schemas.openxmlformats.org/package/2006/relationships">
<Relationship Id="rId1" Target="../printerSettings/printerSettings3.bin" Type="http://schemas.openxmlformats.org/officeDocument/2006/relationships/printerSettings"/>
<Relationship Id="rId10" Target="../ctrlProps/ctrlProp125.xml" Type="http://schemas.openxmlformats.org/officeDocument/2006/relationships/ctrlProp"/>
<Relationship Id="rId11" Target="../ctrlProps/ctrlProp126.xml" Type="http://schemas.openxmlformats.org/officeDocument/2006/relationships/ctrlProp"/>
<Relationship Id="rId12" Target="../ctrlProps/ctrlProp127.xml" Type="http://schemas.openxmlformats.org/officeDocument/2006/relationships/ctrlProp"/>
<Relationship Id="rId13" Target="../ctrlProps/ctrlProp128.xml" Type="http://schemas.openxmlformats.org/officeDocument/2006/relationships/ctrlProp"/>
<Relationship Id="rId14" Target="../ctrlProps/ctrlProp129.xml" Type="http://schemas.openxmlformats.org/officeDocument/2006/relationships/ctrlProp"/>
<Relationship Id="rId15" Target="../ctrlProps/ctrlProp130.xml" Type="http://schemas.openxmlformats.org/officeDocument/2006/relationships/ctrlProp"/>
<Relationship Id="rId16" Target="../ctrlProps/ctrlProp131.xml" Type="http://schemas.openxmlformats.org/officeDocument/2006/relationships/ctrlProp"/>
<Relationship Id="rId17" Target="../ctrlProps/ctrlProp132.xml" Type="http://schemas.openxmlformats.org/officeDocument/2006/relationships/ctrlProp"/>
<Relationship Id="rId18" Target="../ctrlProps/ctrlProp133.xml" Type="http://schemas.openxmlformats.org/officeDocument/2006/relationships/ctrlProp"/>
<Relationship Id="rId2" Target="../drawings/drawing3.xml" Type="http://schemas.openxmlformats.org/officeDocument/2006/relationships/drawing"/>
<Relationship Id="rId3" Target="../drawings/vmlDrawing3.vml" Type="http://schemas.openxmlformats.org/officeDocument/2006/relationships/vmlDrawing"/>
<Relationship Id="rId4" Target="../ctrlProps/ctrlProp119.xml" Type="http://schemas.openxmlformats.org/officeDocument/2006/relationships/ctrlProp"/>
<Relationship Id="rId5" Target="../ctrlProps/ctrlProp120.xml" Type="http://schemas.openxmlformats.org/officeDocument/2006/relationships/ctrlProp"/>
<Relationship Id="rId6" Target="../ctrlProps/ctrlProp121.xml" Type="http://schemas.openxmlformats.org/officeDocument/2006/relationships/ctrlProp"/>
<Relationship Id="rId7" Target="../ctrlProps/ctrlProp122.xml" Type="http://schemas.openxmlformats.org/officeDocument/2006/relationships/ctrlProp"/>
<Relationship Id="rId8" Target="../ctrlProps/ctrlProp123.xml" Type="http://schemas.openxmlformats.org/officeDocument/2006/relationships/ctrlProp"/>
<Relationship Id="rId9" Target="../ctrlProps/ctrlProp124.xml" Type="http://schemas.openxmlformats.org/officeDocument/2006/relationships/ctrlProp"/>
</Relationships>

</file>

<file path=xl/worksheets/_rels/sheet4.xml.rels><?xml version="1.0" encoding="UTF-8" standalone="no"?>
<Relationships xmlns="http://schemas.openxmlformats.org/package/2006/relationships">
<Relationship Id="rId1" Target="../printerSettings/printerSettings4.bin" Type="http://schemas.openxmlformats.org/officeDocument/2006/relationships/printerSettings"/>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W65"/>
  <sheetViews>
    <sheetView tabSelected="1" zoomScale="150" zoomScaleNormal="150" workbookViewId="0">
      <selection activeCell="C2" sqref="C2:G2"/>
    </sheetView>
  </sheetViews>
  <sheetFormatPr defaultRowHeight="11.25" x14ac:dyDescent="0.2"/>
  <cols>
    <col min="1" max="1" width="12.140625" style="2" customWidth="1"/>
    <col min="2" max="2" width="9" style="2" customWidth="1"/>
    <col min="3" max="3" width="6.42578125" style="2" customWidth="1"/>
    <col min="4" max="4" width="13.28515625" style="2" customWidth="1"/>
    <col min="5" max="5" width="5.85546875" style="2" customWidth="1"/>
    <col min="6" max="6" width="10" style="2" bestFit="1" customWidth="1"/>
    <col min="7" max="7" width="11.7109375" style="2" customWidth="1"/>
    <col min="8" max="8" width="4.7109375" style="2" customWidth="1"/>
    <col min="9" max="9" width="9.28515625" style="2" customWidth="1"/>
    <col min="10" max="10" width="8.28515625" style="2" customWidth="1"/>
    <col min="11" max="11" width="10" style="2" customWidth="1"/>
    <col min="12" max="12" width="6.42578125" style="2" customWidth="1"/>
    <col min="13" max="13" width="5.5703125" style="2" customWidth="1"/>
    <col min="14" max="14" width="9.140625" style="2"/>
    <col min="15" max="15" width="3.140625" style="2" customWidth="1"/>
    <col min="16" max="16384" width="9.140625" style="2"/>
  </cols>
  <sheetData>
    <row r="1" spans="1:19" ht="18.75" customHeight="1" x14ac:dyDescent="0.25">
      <c r="A1" s="207" t="s">
        <v>234</v>
      </c>
      <c r="B1" s="208"/>
      <c r="C1" s="208"/>
      <c r="D1" s="208"/>
      <c r="E1" s="208"/>
      <c r="F1" s="208"/>
      <c r="G1" s="208"/>
      <c r="H1" s="208"/>
      <c r="I1" s="208"/>
      <c r="J1" s="208"/>
      <c r="K1" s="208"/>
      <c r="L1" s="208"/>
      <c r="M1" s="209"/>
    </row>
    <row r="2" spans="1:19" ht="18" customHeight="1" x14ac:dyDescent="0.2">
      <c r="A2" s="45"/>
      <c r="B2" s="123" t="s">
        <v>20</v>
      </c>
      <c r="C2" s="216"/>
      <c r="D2" s="216"/>
      <c r="E2" s="216"/>
      <c r="F2" s="216"/>
      <c r="G2" s="216"/>
      <c r="H2" s="210" t="s">
        <v>24</v>
      </c>
      <c r="I2" s="210"/>
      <c r="J2" s="212"/>
      <c r="K2" s="168"/>
      <c r="L2" s="168"/>
      <c r="M2" s="213"/>
    </row>
    <row r="3" spans="1:19" ht="18" customHeight="1" x14ac:dyDescent="0.2">
      <c r="A3" s="3"/>
      <c r="B3" s="123" t="s">
        <v>25</v>
      </c>
      <c r="C3" s="149"/>
      <c r="D3" s="149"/>
      <c r="E3" s="123" t="s">
        <v>26</v>
      </c>
      <c r="F3" s="149"/>
      <c r="G3" s="149"/>
      <c r="H3" s="211" t="s">
        <v>21</v>
      </c>
      <c r="I3" s="211"/>
      <c r="J3" s="149"/>
      <c r="K3" s="149"/>
      <c r="L3" s="149"/>
      <c r="M3" s="189"/>
    </row>
    <row r="4" spans="1:19" ht="18" customHeight="1" thickBot="1" x14ac:dyDescent="0.25">
      <c r="A4" s="90" t="s">
        <v>241</v>
      </c>
      <c r="B4" s="185" t="s">
        <v>27</v>
      </c>
      <c r="C4" s="185"/>
      <c r="D4" s="80"/>
      <c r="E4" s="131" t="s">
        <v>217</v>
      </c>
      <c r="F4" s="81"/>
      <c r="G4" s="185" t="s">
        <v>172</v>
      </c>
      <c r="H4" s="185"/>
      <c r="I4" s="185"/>
      <c r="J4" s="214"/>
      <c r="K4" s="214"/>
      <c r="L4" s="214"/>
      <c r="M4" s="215"/>
    </row>
    <row r="5" spans="1:19" ht="17.25" customHeight="1" x14ac:dyDescent="0.2">
      <c r="A5" s="194" t="s">
        <v>28</v>
      </c>
      <c r="B5" s="162"/>
      <c r="C5" s="195"/>
      <c r="D5" s="195"/>
      <c r="E5" s="137" t="s">
        <v>29</v>
      </c>
      <c r="F5" s="191" t="s">
        <v>207</v>
      </c>
      <c r="G5" s="191"/>
      <c r="H5" s="191"/>
      <c r="I5" s="191"/>
      <c r="J5" s="8"/>
      <c r="K5" s="8"/>
      <c r="L5" s="8"/>
      <c r="M5" s="9"/>
    </row>
    <row r="6" spans="1:19" ht="15" customHeight="1" x14ac:dyDescent="0.2">
      <c r="A6" s="198"/>
      <c r="B6" s="199"/>
      <c r="C6" s="193"/>
      <c r="D6" s="193"/>
      <c r="E6" s="8"/>
      <c r="F6" s="8"/>
      <c r="G6" s="8"/>
      <c r="H6" s="8"/>
      <c r="I6" s="121" t="s">
        <v>203</v>
      </c>
      <c r="J6" s="192"/>
      <c r="K6" s="192"/>
      <c r="L6" s="192"/>
      <c r="M6" s="9"/>
    </row>
    <row r="7" spans="1:19" ht="15" customHeight="1" x14ac:dyDescent="0.2">
      <c r="A7" s="198" t="s">
        <v>17</v>
      </c>
      <c r="B7" s="199"/>
      <c r="C7" s="199"/>
      <c r="D7" s="7"/>
      <c r="E7" s="8"/>
      <c r="F7" s="163" t="s">
        <v>22</v>
      </c>
      <c r="G7" s="163"/>
      <c r="H7" s="163"/>
      <c r="I7" s="163"/>
      <c r="J7" s="158"/>
      <c r="K7" s="158"/>
      <c r="L7" s="159"/>
      <c r="M7" s="160"/>
    </row>
    <row r="8" spans="1:19" ht="6.75" customHeight="1" x14ac:dyDescent="0.2">
      <c r="A8" s="3"/>
      <c r="B8" s="8"/>
      <c r="C8" s="8"/>
      <c r="D8" s="8"/>
      <c r="E8" s="8"/>
      <c r="F8" s="204"/>
      <c r="G8" s="204"/>
      <c r="H8" s="159"/>
      <c r="I8" s="159"/>
      <c r="J8" s="159"/>
      <c r="K8" s="159"/>
      <c r="L8" s="159"/>
      <c r="M8" s="160"/>
    </row>
    <row r="9" spans="1:19" ht="15" customHeight="1" x14ac:dyDescent="0.2">
      <c r="A9" s="12" t="s">
        <v>7</v>
      </c>
      <c r="B9" s="8"/>
      <c r="C9" s="8"/>
      <c r="D9" s="8"/>
      <c r="E9" s="8"/>
      <c r="F9" s="11" t="s">
        <v>1</v>
      </c>
      <c r="G9" s="8"/>
      <c r="H9" s="8"/>
      <c r="I9" s="8"/>
      <c r="J9" s="8"/>
      <c r="K9" s="8"/>
      <c r="L9" s="8"/>
      <c r="M9" s="9"/>
    </row>
    <row r="10" spans="1:19" ht="15" customHeight="1" x14ac:dyDescent="0.2">
      <c r="A10" s="130" t="s">
        <v>42</v>
      </c>
      <c r="B10" s="121" t="s">
        <v>51</v>
      </c>
      <c r="C10" s="157"/>
      <c r="D10" s="157"/>
      <c r="E10" s="8"/>
      <c r="F10" s="132" t="s">
        <v>18</v>
      </c>
      <c r="G10" s="132"/>
      <c r="H10" s="164" t="s">
        <v>33</v>
      </c>
      <c r="I10" s="164"/>
      <c r="J10" s="69"/>
      <c r="K10" s="70"/>
      <c r="L10" s="8"/>
      <c r="M10" s="9"/>
    </row>
    <row r="11" spans="1:19" ht="15" customHeight="1" x14ac:dyDescent="0.2">
      <c r="A11" s="130" t="s">
        <v>52</v>
      </c>
      <c r="B11" s="15"/>
      <c r="C11" s="15"/>
      <c r="D11" s="91"/>
      <c r="E11" s="8"/>
      <c r="F11" s="133" t="s">
        <v>37</v>
      </c>
      <c r="G11" s="8"/>
      <c r="H11" s="8"/>
      <c r="I11" s="8"/>
      <c r="J11" s="62" t="s">
        <v>36</v>
      </c>
      <c r="K11" s="8"/>
      <c r="L11" s="8"/>
      <c r="M11" s="9"/>
    </row>
    <row r="12" spans="1:19" ht="15" customHeight="1" x14ac:dyDescent="0.2">
      <c r="A12" s="130" t="s">
        <v>53</v>
      </c>
      <c r="B12" s="157"/>
      <c r="C12" s="157"/>
      <c r="D12" s="157"/>
      <c r="E12" s="8"/>
      <c r="F12" s="123" t="s">
        <v>176</v>
      </c>
      <c r="G12" s="157"/>
      <c r="H12" s="157"/>
      <c r="I12" s="157"/>
      <c r="J12" s="13" t="s">
        <v>38</v>
      </c>
      <c r="K12" s="157"/>
      <c r="L12" s="157"/>
      <c r="M12" s="9"/>
    </row>
    <row r="13" spans="1:19" ht="15" customHeight="1" x14ac:dyDescent="0.2">
      <c r="A13" s="130" t="s">
        <v>54</v>
      </c>
      <c r="B13" s="157"/>
      <c r="C13" s="157"/>
      <c r="D13" s="43"/>
      <c r="E13" s="8"/>
      <c r="F13" s="8"/>
      <c r="G13" s="8"/>
      <c r="H13" s="8"/>
      <c r="I13" s="8"/>
      <c r="J13" s="8"/>
      <c r="K13" s="8"/>
      <c r="L13" s="8"/>
      <c r="M13" s="9"/>
      <c r="Q13" s="8"/>
      <c r="R13" s="8"/>
      <c r="S13" s="8"/>
    </row>
    <row r="14" spans="1:19" ht="15" customHeight="1" x14ac:dyDescent="0.2">
      <c r="A14" s="130" t="s">
        <v>32</v>
      </c>
      <c r="B14" s="157"/>
      <c r="C14" s="157"/>
      <c r="D14" s="157"/>
      <c r="E14" s="8"/>
      <c r="F14" s="134" t="s">
        <v>19</v>
      </c>
      <c r="G14" s="8"/>
      <c r="H14" s="8"/>
      <c r="I14" s="164" t="s">
        <v>33</v>
      </c>
      <c r="J14" s="164"/>
      <c r="K14" s="169"/>
      <c r="L14" s="169"/>
      <c r="M14" s="9"/>
      <c r="Q14" s="8"/>
      <c r="R14" s="8"/>
      <c r="S14" s="8"/>
    </row>
    <row r="15" spans="1:19" ht="15" customHeight="1" x14ac:dyDescent="0.2">
      <c r="A15" s="3"/>
      <c r="B15" s="8"/>
      <c r="C15" s="8"/>
      <c r="D15" s="8"/>
      <c r="E15" s="8"/>
      <c r="F15" s="13" t="s">
        <v>37</v>
      </c>
      <c r="G15" s="8"/>
      <c r="H15" s="8"/>
      <c r="I15" s="164" t="s">
        <v>38</v>
      </c>
      <c r="J15" s="164"/>
      <c r="K15" s="117"/>
      <c r="L15" s="117"/>
      <c r="M15" s="9"/>
      <c r="Q15" s="8"/>
      <c r="R15" s="8"/>
      <c r="S15" s="8"/>
    </row>
    <row r="16" spans="1:19" ht="15" customHeight="1" x14ac:dyDescent="0.2">
      <c r="A16" s="196" t="s">
        <v>5</v>
      </c>
      <c r="B16" s="197"/>
      <c r="C16" s="16"/>
      <c r="D16" s="8"/>
      <c r="E16" s="8"/>
      <c r="F16" s="8"/>
      <c r="G16" s="8"/>
      <c r="H16" s="8"/>
      <c r="I16" s="13"/>
      <c r="J16" s="13"/>
      <c r="K16" s="8"/>
      <c r="L16" s="8"/>
      <c r="M16" s="9"/>
      <c r="N16" s="8"/>
      <c r="P16" s="8"/>
      <c r="Q16" s="8"/>
      <c r="R16" s="8"/>
      <c r="S16" s="8"/>
    </row>
    <row r="17" spans="1:23" ht="15" customHeight="1" x14ac:dyDescent="0.2">
      <c r="A17" s="125" t="s">
        <v>42</v>
      </c>
      <c r="B17" s="39"/>
      <c r="C17" s="121" t="s">
        <v>44</v>
      </c>
      <c r="D17" s="41"/>
      <c r="E17" s="8"/>
      <c r="F17" s="135" t="s">
        <v>3</v>
      </c>
      <c r="G17" s="8"/>
      <c r="H17" s="8"/>
      <c r="I17" s="164" t="s">
        <v>33</v>
      </c>
      <c r="J17" s="164"/>
      <c r="K17" s="168"/>
      <c r="L17" s="168"/>
      <c r="M17" s="9"/>
      <c r="Q17" s="8"/>
      <c r="R17" s="8"/>
      <c r="S17" s="8"/>
    </row>
    <row r="18" spans="1:23" ht="15" customHeight="1" x14ac:dyDescent="0.2">
      <c r="A18" s="125" t="s">
        <v>43</v>
      </c>
      <c r="B18" s="157"/>
      <c r="C18" s="157"/>
      <c r="D18" s="157"/>
      <c r="E18" s="8"/>
      <c r="F18" s="13" t="s">
        <v>37</v>
      </c>
      <c r="G18" s="8"/>
      <c r="H18" s="8"/>
      <c r="I18" s="164" t="s">
        <v>38</v>
      </c>
      <c r="J18" s="164"/>
      <c r="K18" s="155"/>
      <c r="L18" s="155"/>
      <c r="M18" s="9"/>
      <c r="Q18" s="8"/>
      <c r="R18" s="8"/>
      <c r="S18" s="8"/>
    </row>
    <row r="19" spans="1:23" ht="15" customHeight="1" x14ac:dyDescent="0.2">
      <c r="A19" s="125" t="s">
        <v>45</v>
      </c>
      <c r="B19" s="8"/>
      <c r="C19" s="128"/>
      <c r="D19" s="129"/>
      <c r="E19" s="8"/>
      <c r="F19" s="8"/>
      <c r="G19" s="8"/>
      <c r="H19" s="8"/>
      <c r="I19" s="8"/>
      <c r="J19" s="8"/>
      <c r="K19" s="8"/>
      <c r="L19" s="8"/>
      <c r="M19" s="9"/>
      <c r="S19" s="8"/>
    </row>
    <row r="20" spans="1:23" ht="15" customHeight="1" x14ac:dyDescent="0.2">
      <c r="A20" s="125" t="s">
        <v>169</v>
      </c>
      <c r="B20" s="157"/>
      <c r="C20" s="157"/>
      <c r="D20" s="157"/>
      <c r="E20" s="8"/>
      <c r="F20" s="134" t="s">
        <v>6</v>
      </c>
      <c r="G20" s="71"/>
      <c r="H20" s="16"/>
      <c r="I20" s="14"/>
      <c r="J20" s="132" t="s">
        <v>46</v>
      </c>
      <c r="K20" s="16"/>
      <c r="L20" s="16"/>
      <c r="M20" s="9"/>
      <c r="U20" s="178"/>
      <c r="V20" s="178"/>
      <c r="W20" s="179"/>
    </row>
    <row r="21" spans="1:23" ht="15" customHeight="1" x14ac:dyDescent="0.2">
      <c r="A21" s="126" t="s">
        <v>206</v>
      </c>
      <c r="B21" s="184" t="s">
        <v>226</v>
      </c>
      <c r="C21" s="184"/>
      <c r="D21" s="127" t="s">
        <v>227</v>
      </c>
      <c r="E21" s="8"/>
      <c r="F21" s="123" t="s">
        <v>42</v>
      </c>
      <c r="G21" s="44"/>
      <c r="H21" s="8"/>
      <c r="I21" s="8"/>
      <c r="J21" s="123" t="s">
        <v>42</v>
      </c>
      <c r="K21" s="118"/>
      <c r="L21" s="63"/>
      <c r="M21" s="9"/>
    </row>
    <row r="22" spans="1:23" ht="15" customHeight="1" x14ac:dyDescent="0.2">
      <c r="A22" s="12" t="s">
        <v>87</v>
      </c>
      <c r="B22" s="8"/>
      <c r="C22" s="120"/>
      <c r="D22" s="8"/>
      <c r="E22" s="8"/>
      <c r="F22" s="123" t="s">
        <v>38</v>
      </c>
      <c r="G22" s="40"/>
      <c r="H22" s="8"/>
      <c r="I22" s="8"/>
      <c r="J22" s="123" t="s">
        <v>43</v>
      </c>
      <c r="K22" s="40"/>
      <c r="L22" s="8"/>
      <c r="M22" s="9"/>
    </row>
    <row r="23" spans="1:23" ht="15" customHeight="1" x14ac:dyDescent="0.2">
      <c r="A23" s="130" t="s">
        <v>42</v>
      </c>
      <c r="B23" s="118"/>
      <c r="C23" s="121" t="s">
        <v>44</v>
      </c>
      <c r="D23" s="41"/>
      <c r="E23" s="8"/>
      <c r="F23" s="8"/>
      <c r="G23" s="8"/>
      <c r="H23" s="8"/>
      <c r="I23" s="8"/>
      <c r="J23" s="123" t="s">
        <v>75</v>
      </c>
      <c r="K23" s="8"/>
      <c r="L23" s="8"/>
      <c r="M23" s="9"/>
    </row>
    <row r="24" spans="1:23" ht="15" customHeight="1" x14ac:dyDescent="0.2">
      <c r="A24" s="205" t="s">
        <v>224</v>
      </c>
      <c r="B24" s="156"/>
      <c r="C24" s="8"/>
      <c r="D24" s="137" t="s">
        <v>220</v>
      </c>
      <c r="E24" s="8"/>
      <c r="F24" s="8"/>
      <c r="G24" s="8"/>
      <c r="H24" s="8"/>
      <c r="I24" s="8"/>
      <c r="J24" s="8"/>
      <c r="K24" s="8"/>
      <c r="L24" s="8"/>
      <c r="M24" s="9"/>
    </row>
    <row r="25" spans="1:23" ht="15" customHeight="1" x14ac:dyDescent="0.2">
      <c r="A25" s="205" t="s">
        <v>225</v>
      </c>
      <c r="B25" s="156"/>
      <c r="C25" s="8"/>
      <c r="D25" s="137" t="s">
        <v>221</v>
      </c>
      <c r="E25" s="8"/>
      <c r="F25" s="163" t="s">
        <v>86</v>
      </c>
      <c r="G25" s="163"/>
      <c r="H25" s="163"/>
      <c r="I25" s="163"/>
      <c r="J25" s="163"/>
      <c r="K25" s="157"/>
      <c r="L25" s="157"/>
      <c r="M25" s="174"/>
    </row>
    <row r="26" spans="1:23" ht="15" customHeight="1" x14ac:dyDescent="0.2">
      <c r="A26" s="205" t="s">
        <v>222</v>
      </c>
      <c r="B26" s="156"/>
      <c r="C26" s="8"/>
      <c r="D26" s="137" t="s">
        <v>64</v>
      </c>
      <c r="E26" s="8"/>
      <c r="F26" s="8"/>
      <c r="G26" s="8"/>
      <c r="H26" s="8"/>
      <c r="I26" s="8"/>
      <c r="J26" s="8"/>
      <c r="K26" s="8"/>
      <c r="L26" s="8"/>
      <c r="M26" s="9"/>
    </row>
    <row r="27" spans="1:23" ht="15" customHeight="1" x14ac:dyDescent="0.2">
      <c r="A27" s="136" t="s">
        <v>223</v>
      </c>
      <c r="B27" s="119"/>
      <c r="C27" s="8"/>
      <c r="D27" s="137" t="s">
        <v>65</v>
      </c>
      <c r="E27" s="8"/>
      <c r="F27" s="14" t="s">
        <v>8</v>
      </c>
      <c r="G27" s="8"/>
      <c r="H27" s="8"/>
      <c r="I27" s="8"/>
      <c r="J27" s="8"/>
      <c r="K27" s="8"/>
      <c r="L27" s="8"/>
      <c r="M27" s="9"/>
    </row>
    <row r="28" spans="1:23" ht="15" customHeight="1" x14ac:dyDescent="0.2">
      <c r="A28" s="125" t="s">
        <v>52</v>
      </c>
      <c r="B28" s="157"/>
      <c r="C28" s="157"/>
      <c r="D28" s="137" t="s">
        <v>195</v>
      </c>
      <c r="E28" s="8"/>
      <c r="F28" s="162" t="s">
        <v>48</v>
      </c>
      <c r="G28" s="162"/>
      <c r="H28" s="121"/>
      <c r="I28" s="8"/>
      <c r="J28" s="8"/>
      <c r="K28" s="8"/>
      <c r="L28" s="8"/>
      <c r="M28" s="9"/>
    </row>
    <row r="29" spans="1:23" ht="15" customHeight="1" x14ac:dyDescent="0.2">
      <c r="A29" s="166" t="s">
        <v>233</v>
      </c>
      <c r="B29" s="167"/>
      <c r="C29" s="107"/>
      <c r="D29" s="107"/>
      <c r="E29" s="8"/>
      <c r="F29" s="162" t="s">
        <v>98</v>
      </c>
      <c r="G29" s="162"/>
      <c r="H29" s="121"/>
      <c r="I29" s="8"/>
      <c r="J29" s="8"/>
      <c r="K29" s="8"/>
      <c r="L29" s="8"/>
      <c r="M29" s="9"/>
    </row>
    <row r="30" spans="1:23" ht="15" customHeight="1" x14ac:dyDescent="0.2">
      <c r="A30" s="3"/>
      <c r="B30" s="165" t="s">
        <v>170</v>
      </c>
      <c r="C30" s="165"/>
      <c r="D30" s="165"/>
      <c r="E30" s="8"/>
      <c r="F30" s="162" t="s">
        <v>47</v>
      </c>
      <c r="G30" s="162"/>
      <c r="H30" s="121"/>
      <c r="I30" s="8"/>
      <c r="J30" s="8"/>
      <c r="K30" s="8"/>
      <c r="L30" s="8"/>
      <c r="M30" s="9"/>
    </row>
    <row r="31" spans="1:23" ht="15" customHeight="1" x14ac:dyDescent="0.2">
      <c r="A31" s="3"/>
      <c r="B31" s="165"/>
      <c r="C31" s="165"/>
      <c r="D31" s="165"/>
      <c r="E31" s="8"/>
      <c r="F31" s="162" t="s">
        <v>99</v>
      </c>
      <c r="G31" s="162"/>
      <c r="H31" s="121"/>
      <c r="I31" s="8"/>
      <c r="J31" s="8"/>
      <c r="K31" s="180" t="s">
        <v>178</v>
      </c>
      <c r="L31" s="180"/>
      <c r="M31" s="181"/>
    </row>
    <row r="32" spans="1:23" ht="15" customHeight="1" x14ac:dyDescent="0.2">
      <c r="A32" s="113" t="s">
        <v>10</v>
      </c>
      <c r="B32" s="8"/>
      <c r="C32" s="8"/>
      <c r="D32" s="8"/>
      <c r="E32" s="8"/>
      <c r="F32" s="162" t="s">
        <v>49</v>
      </c>
      <c r="G32" s="162"/>
      <c r="H32" s="121"/>
      <c r="I32" s="8"/>
      <c r="J32" s="8"/>
      <c r="K32" s="180"/>
      <c r="L32" s="180"/>
      <c r="M32" s="181"/>
    </row>
    <row r="33" spans="1:15" ht="15" customHeight="1" x14ac:dyDescent="0.2">
      <c r="A33" s="130" t="s">
        <v>42</v>
      </c>
      <c r="B33" s="124" t="s">
        <v>51</v>
      </c>
      <c r="C33" s="157"/>
      <c r="D33" s="157"/>
      <c r="E33" s="8"/>
      <c r="F33" s="162" t="s">
        <v>230</v>
      </c>
      <c r="G33" s="162"/>
      <c r="H33" s="121"/>
      <c r="I33" s="18" t="s">
        <v>97</v>
      </c>
      <c r="J33" s="8"/>
      <c r="K33" s="180"/>
      <c r="L33" s="180"/>
      <c r="M33" s="181"/>
    </row>
    <row r="34" spans="1:15" ht="15" customHeight="1" x14ac:dyDescent="0.2">
      <c r="A34" s="136" t="s">
        <v>231</v>
      </c>
      <c r="B34" s="119"/>
      <c r="C34" s="138" t="s">
        <v>232</v>
      </c>
      <c r="D34" s="106"/>
      <c r="E34" s="8"/>
      <c r="F34" s="161" t="s">
        <v>96</v>
      </c>
      <c r="G34" s="161"/>
      <c r="H34" s="161"/>
      <c r="I34" s="157"/>
      <c r="J34" s="157"/>
      <c r="K34" s="157"/>
      <c r="L34" s="10"/>
      <c r="M34" s="9"/>
    </row>
    <row r="35" spans="1:15" ht="15" customHeight="1" thickBot="1" x14ac:dyDescent="0.25">
      <c r="A35" s="3"/>
      <c r="B35" s="8"/>
      <c r="C35" s="8"/>
      <c r="D35" s="8"/>
      <c r="E35" s="8"/>
      <c r="F35" s="8"/>
      <c r="G35" s="8"/>
      <c r="H35" s="8"/>
      <c r="I35" s="8"/>
      <c r="J35" s="8"/>
      <c r="K35" s="8"/>
      <c r="L35" s="8"/>
      <c r="M35" s="9"/>
      <c r="O35" s="2" t="s">
        <v>4</v>
      </c>
    </row>
    <row r="36" spans="1:15" ht="15" customHeight="1" x14ac:dyDescent="0.25">
      <c r="A36" s="113" t="s">
        <v>9</v>
      </c>
      <c r="B36" s="8"/>
      <c r="C36" s="8"/>
      <c r="D36" s="8"/>
      <c r="E36" s="8"/>
      <c r="F36" s="182" t="s">
        <v>90</v>
      </c>
      <c r="G36" s="183"/>
      <c r="H36" s="183"/>
      <c r="I36" s="183"/>
      <c r="J36" s="183"/>
      <c r="K36" s="183"/>
      <c r="L36" s="61"/>
      <c r="M36" s="1"/>
    </row>
    <row r="37" spans="1:15" ht="15" customHeight="1" x14ac:dyDescent="0.2">
      <c r="A37" s="136" t="s">
        <v>66</v>
      </c>
      <c r="B37" s="119"/>
      <c r="C37" s="8"/>
      <c r="D37" s="124" t="s">
        <v>61</v>
      </c>
      <c r="E37" s="8"/>
      <c r="F37" s="125" t="s">
        <v>42</v>
      </c>
      <c r="G37" s="157"/>
      <c r="H37" s="157"/>
      <c r="I37" s="8"/>
      <c r="J37" s="124" t="s">
        <v>71</v>
      </c>
      <c r="K37" s="190"/>
      <c r="L37" s="190"/>
      <c r="M37" s="9"/>
    </row>
    <row r="38" spans="1:15" ht="15" customHeight="1" x14ac:dyDescent="0.2">
      <c r="A38" s="130" t="s">
        <v>67</v>
      </c>
      <c r="B38" s="140" t="s">
        <v>70</v>
      </c>
      <c r="C38" s="144"/>
      <c r="D38" s="124" t="s">
        <v>62</v>
      </c>
      <c r="E38" s="8"/>
      <c r="F38" s="3"/>
      <c r="G38" s="8"/>
      <c r="H38" s="8"/>
      <c r="I38" s="8"/>
      <c r="J38" s="8"/>
      <c r="K38" s="8"/>
      <c r="L38" s="8"/>
      <c r="M38" s="9"/>
    </row>
    <row r="39" spans="1:15" ht="15" customHeight="1" x14ac:dyDescent="0.2">
      <c r="A39" s="139" t="s">
        <v>68</v>
      </c>
      <c r="B39" s="206"/>
      <c r="C39" s="206"/>
      <c r="D39" s="124" t="s">
        <v>63</v>
      </c>
      <c r="E39" s="8"/>
      <c r="F39" s="113" t="s">
        <v>11</v>
      </c>
      <c r="G39" s="8"/>
      <c r="H39" s="8"/>
      <c r="I39" s="8"/>
      <c r="J39" s="8"/>
      <c r="K39" s="8"/>
      <c r="L39" s="8"/>
      <c r="M39" s="9"/>
    </row>
    <row r="40" spans="1:15" ht="15" customHeight="1" x14ac:dyDescent="0.2">
      <c r="A40" s="139" t="s">
        <v>69</v>
      </c>
      <c r="B40" s="186"/>
      <c r="C40" s="186"/>
      <c r="D40" s="186"/>
      <c r="E40" s="8"/>
      <c r="F40" s="125" t="s">
        <v>72</v>
      </c>
      <c r="G40" s="38"/>
      <c r="H40" s="110" t="s">
        <v>91</v>
      </c>
      <c r="I40" s="84"/>
      <c r="J40" s="84"/>
      <c r="K40" s="8"/>
      <c r="L40" s="8"/>
      <c r="M40" s="9"/>
    </row>
    <row r="41" spans="1:15" ht="15" customHeight="1" x14ac:dyDescent="0.2">
      <c r="A41" s="3"/>
      <c r="B41" s="8"/>
      <c r="C41" s="8"/>
      <c r="D41" s="8"/>
      <c r="E41" s="8"/>
      <c r="F41" s="125" t="s">
        <v>73</v>
      </c>
      <c r="G41" s="42"/>
      <c r="H41" s="110" t="s">
        <v>91</v>
      </c>
      <c r="I41" s="84"/>
      <c r="J41" s="84"/>
      <c r="K41" s="8"/>
      <c r="L41" s="8"/>
      <c r="M41" s="9"/>
    </row>
    <row r="42" spans="1:15" ht="15" customHeight="1" x14ac:dyDescent="0.2">
      <c r="A42" s="12" t="s">
        <v>219</v>
      </c>
      <c r="B42" s="8"/>
      <c r="C42" s="8"/>
      <c r="D42" s="8"/>
      <c r="E42" s="8"/>
      <c r="F42" s="3"/>
      <c r="G42" s="8"/>
      <c r="H42" s="8"/>
      <c r="I42" s="8"/>
      <c r="J42" s="8"/>
      <c r="K42" s="8"/>
      <c r="L42" s="8"/>
      <c r="M42" s="9"/>
    </row>
    <row r="43" spans="1:15" ht="15" customHeight="1" x14ac:dyDescent="0.2">
      <c r="A43" s="130" t="s">
        <v>12</v>
      </c>
      <c r="B43" s="137"/>
      <c r="C43" s="8"/>
      <c r="D43" s="8"/>
      <c r="E43" s="8"/>
      <c r="F43" s="113" t="s">
        <v>13</v>
      </c>
      <c r="G43" s="8"/>
      <c r="H43" s="8"/>
      <c r="I43" s="8"/>
      <c r="J43" s="8"/>
      <c r="K43" s="137" t="s">
        <v>177</v>
      </c>
      <c r="L43" s="8"/>
      <c r="M43" s="9"/>
    </row>
    <row r="44" spans="1:15" ht="15" customHeight="1" x14ac:dyDescent="0.2">
      <c r="A44" s="205" t="s">
        <v>88</v>
      </c>
      <c r="B44" s="156"/>
      <c r="C44" s="157"/>
      <c r="D44" s="157"/>
      <c r="E44" s="8"/>
      <c r="F44" s="122" t="s">
        <v>74</v>
      </c>
      <c r="G44" s="38"/>
      <c r="H44" s="120"/>
      <c r="I44" s="33"/>
      <c r="J44" s="121" t="s">
        <v>95</v>
      </c>
      <c r="K44" s="38"/>
      <c r="L44" s="120"/>
      <c r="M44" s="35"/>
    </row>
    <row r="45" spans="1:15" ht="15" customHeight="1" x14ac:dyDescent="0.2">
      <c r="A45" s="205" t="s">
        <v>89</v>
      </c>
      <c r="B45" s="156"/>
      <c r="C45" s="155"/>
      <c r="D45" s="155"/>
      <c r="E45" s="8"/>
      <c r="F45" s="125" t="s">
        <v>92</v>
      </c>
      <c r="G45" s="38"/>
      <c r="H45" s="120"/>
      <c r="I45" s="33"/>
      <c r="J45" s="121" t="s">
        <v>94</v>
      </c>
      <c r="K45" s="42"/>
      <c r="L45" s="120"/>
      <c r="M45" s="35"/>
    </row>
    <row r="46" spans="1:15" ht="15" customHeight="1" x14ac:dyDescent="0.2">
      <c r="A46" s="89"/>
      <c r="B46" s="124" t="s">
        <v>175</v>
      </c>
      <c r="C46" s="155"/>
      <c r="D46" s="155"/>
      <c r="E46" s="8"/>
      <c r="F46" s="122" t="s">
        <v>93</v>
      </c>
      <c r="G46" s="38"/>
      <c r="H46" s="120"/>
      <c r="I46" s="33"/>
      <c r="J46" s="121" t="s">
        <v>32</v>
      </c>
      <c r="K46" s="38"/>
      <c r="L46" s="120"/>
      <c r="M46" s="35"/>
    </row>
    <row r="47" spans="1:15" ht="15" customHeight="1" x14ac:dyDescent="0.2">
      <c r="A47" s="12" t="s">
        <v>14</v>
      </c>
      <c r="B47" s="8"/>
      <c r="C47" s="8"/>
      <c r="D47" s="8"/>
      <c r="E47" s="8"/>
      <c r="F47" s="3"/>
      <c r="G47" s="8"/>
      <c r="H47" s="8"/>
      <c r="I47" s="8"/>
      <c r="J47" s="120" t="s">
        <v>100</v>
      </c>
      <c r="K47" s="186"/>
      <c r="L47" s="186"/>
      <c r="M47" s="187"/>
    </row>
    <row r="48" spans="1:15" ht="15" customHeight="1" x14ac:dyDescent="0.2">
      <c r="A48" s="17" t="s">
        <v>84</v>
      </c>
      <c r="B48" s="15"/>
      <c r="C48" s="8"/>
      <c r="D48" s="8"/>
      <c r="E48" s="8"/>
      <c r="F48" s="200" t="s">
        <v>216</v>
      </c>
      <c r="G48" s="201"/>
      <c r="H48" s="201"/>
      <c r="I48" s="201"/>
      <c r="J48" s="201"/>
      <c r="K48" s="201"/>
      <c r="L48" s="201"/>
      <c r="M48" s="202"/>
      <c r="N48" s="8"/>
    </row>
    <row r="49" spans="1:14" ht="15" customHeight="1" x14ac:dyDescent="0.2">
      <c r="A49" s="17" t="s">
        <v>85</v>
      </c>
      <c r="B49" s="15"/>
      <c r="C49" s="8"/>
      <c r="D49" s="8"/>
      <c r="E49" s="8"/>
      <c r="F49" s="203" t="s">
        <v>55</v>
      </c>
      <c r="G49" s="204"/>
      <c r="H49" s="204"/>
      <c r="I49" s="84"/>
      <c r="J49" s="84"/>
      <c r="K49" s="84"/>
      <c r="L49" s="84"/>
      <c r="M49" s="9"/>
      <c r="N49" s="46"/>
    </row>
    <row r="50" spans="1:14" ht="15" customHeight="1" x14ac:dyDescent="0.2">
      <c r="A50" s="171" t="s">
        <v>88</v>
      </c>
      <c r="B50" s="172"/>
      <c r="C50" s="157"/>
      <c r="D50" s="157"/>
      <c r="E50" s="8"/>
      <c r="F50" s="173"/>
      <c r="G50" s="157"/>
      <c r="H50" s="157"/>
      <c r="I50" s="157"/>
      <c r="J50" s="157"/>
      <c r="K50" s="157"/>
      <c r="L50" s="157"/>
      <c r="M50" s="174"/>
      <c r="N50" s="46"/>
    </row>
    <row r="51" spans="1:14" ht="15" customHeight="1" x14ac:dyDescent="0.2">
      <c r="A51" s="171" t="s">
        <v>89</v>
      </c>
      <c r="B51" s="172"/>
      <c r="C51" s="155"/>
      <c r="D51" s="155"/>
      <c r="E51" s="8"/>
      <c r="F51" s="154"/>
      <c r="G51" s="155"/>
      <c r="H51" s="155"/>
      <c r="I51" s="155"/>
      <c r="J51" s="155"/>
      <c r="K51" s="155"/>
      <c r="L51" s="155"/>
      <c r="M51" s="170"/>
      <c r="N51" s="46"/>
    </row>
    <row r="52" spans="1:14" ht="15" customHeight="1" x14ac:dyDescent="0.2">
      <c r="A52" s="3"/>
      <c r="B52" s="8"/>
      <c r="C52" s="8"/>
      <c r="D52" s="8"/>
      <c r="E52" s="8"/>
      <c r="F52" s="188"/>
      <c r="G52" s="149"/>
      <c r="H52" s="149"/>
      <c r="I52" s="149"/>
      <c r="J52" s="149"/>
      <c r="K52" s="149"/>
      <c r="L52" s="149"/>
      <c r="M52" s="189"/>
      <c r="N52" s="8"/>
    </row>
    <row r="53" spans="1:14" ht="15" customHeight="1" x14ac:dyDescent="0.2">
      <c r="A53" s="3"/>
      <c r="B53" s="8"/>
      <c r="C53" s="8"/>
      <c r="D53" s="8"/>
      <c r="E53" s="8"/>
      <c r="F53" s="188"/>
      <c r="G53" s="149"/>
      <c r="H53" s="149"/>
      <c r="I53" s="149"/>
      <c r="J53" s="149"/>
      <c r="K53" s="149"/>
      <c r="L53" s="149"/>
      <c r="M53" s="189"/>
    </row>
    <row r="54" spans="1:14" ht="15" customHeight="1" thickBot="1" x14ac:dyDescent="0.25">
      <c r="A54" s="4"/>
      <c r="B54" s="5"/>
      <c r="C54" s="5"/>
      <c r="D54" s="5"/>
      <c r="E54" s="5"/>
      <c r="F54" s="175"/>
      <c r="G54" s="176"/>
      <c r="H54" s="176"/>
      <c r="I54" s="176"/>
      <c r="J54" s="176"/>
      <c r="K54" s="176"/>
      <c r="L54" s="176"/>
      <c r="M54" s="177"/>
    </row>
    <row r="55" spans="1:14" ht="15" customHeight="1" x14ac:dyDescent="0.2">
      <c r="A55" s="19" t="s">
        <v>15</v>
      </c>
      <c r="B55" s="20"/>
      <c r="C55" s="20"/>
      <c r="D55" s="6"/>
      <c r="E55" s="21"/>
      <c r="F55" s="84"/>
      <c r="G55" s="84"/>
      <c r="H55" s="156" t="s">
        <v>57</v>
      </c>
      <c r="I55" s="156"/>
      <c r="J55" s="156"/>
      <c r="K55" s="148"/>
      <c r="L55" s="148"/>
      <c r="M55" s="9"/>
    </row>
    <row r="56" spans="1:14" ht="15" customHeight="1" x14ac:dyDescent="0.2">
      <c r="A56" s="22" t="s">
        <v>16</v>
      </c>
      <c r="B56" s="157"/>
      <c r="C56" s="157"/>
      <c r="D56" s="157"/>
      <c r="E56" s="157"/>
      <c r="F56" s="157"/>
      <c r="G56" s="157"/>
      <c r="H56" s="156" t="s">
        <v>56</v>
      </c>
      <c r="I56" s="156"/>
      <c r="J56" s="156"/>
      <c r="K56" s="149"/>
      <c r="L56" s="149"/>
      <c r="M56" s="9"/>
    </row>
    <row r="57" spans="1:14" ht="15" customHeight="1" x14ac:dyDescent="0.2">
      <c r="A57" s="154"/>
      <c r="B57" s="155"/>
      <c r="C57" s="155"/>
      <c r="D57" s="155"/>
      <c r="E57" s="155"/>
      <c r="F57" s="155"/>
      <c r="G57" s="155"/>
      <c r="H57" s="156" t="s">
        <v>58</v>
      </c>
      <c r="I57" s="156"/>
      <c r="J57" s="156"/>
      <c r="K57" s="149"/>
      <c r="L57" s="149"/>
      <c r="M57" s="9"/>
    </row>
    <row r="58" spans="1:14" ht="15" customHeight="1" x14ac:dyDescent="0.2">
      <c r="A58" s="154"/>
      <c r="B58" s="155"/>
      <c r="C58" s="155"/>
      <c r="D58" s="155"/>
      <c r="E58" s="155"/>
      <c r="F58" s="155"/>
      <c r="G58" s="155"/>
      <c r="H58" s="156" t="s">
        <v>59</v>
      </c>
      <c r="I58" s="156"/>
      <c r="J58" s="156"/>
      <c r="K58" s="149"/>
      <c r="L58" s="149"/>
      <c r="M58" s="9"/>
    </row>
    <row r="59" spans="1:14" ht="15" customHeight="1" x14ac:dyDescent="0.2">
      <c r="A59" s="154"/>
      <c r="B59" s="155"/>
      <c r="C59" s="155"/>
      <c r="D59" s="155"/>
      <c r="E59" s="155"/>
      <c r="F59" s="155"/>
      <c r="G59" s="155"/>
      <c r="H59" s="156" t="s">
        <v>59</v>
      </c>
      <c r="I59" s="156"/>
      <c r="J59" s="156"/>
      <c r="K59" s="149"/>
      <c r="L59" s="149"/>
      <c r="M59" s="9"/>
    </row>
    <row r="60" spans="1:14" ht="15" customHeight="1" thickBot="1" x14ac:dyDescent="0.25">
      <c r="A60" s="145"/>
      <c r="B60" s="146"/>
      <c r="C60" s="146"/>
      <c r="D60" s="146"/>
      <c r="E60" s="146"/>
      <c r="F60" s="146"/>
      <c r="G60" s="146"/>
      <c r="H60" s="153" t="s">
        <v>60</v>
      </c>
      <c r="I60" s="153"/>
      <c r="J60" s="153"/>
      <c r="K60" s="79"/>
      <c r="L60" s="5"/>
      <c r="M60" s="23"/>
    </row>
    <row r="61" spans="1:14" ht="14.1" customHeight="1" x14ac:dyDescent="0.2">
      <c r="A61" s="141" t="s">
        <v>208</v>
      </c>
      <c r="B61" s="142"/>
      <c r="C61" s="142"/>
      <c r="D61" s="142"/>
      <c r="E61" s="142"/>
      <c r="F61" s="142"/>
      <c r="G61" s="142"/>
      <c r="H61" s="142"/>
      <c r="I61" s="142"/>
      <c r="J61" s="142"/>
      <c r="K61" s="142"/>
      <c r="L61" s="142"/>
    </row>
    <row r="62" spans="1:14" x14ac:dyDescent="0.2">
      <c r="A62" s="147" t="s">
        <v>215</v>
      </c>
      <c r="B62" s="143">
        <v>1</v>
      </c>
      <c r="C62" s="150" t="s">
        <v>14</v>
      </c>
      <c r="D62" s="150"/>
      <c r="E62" s="151" t="s">
        <v>235</v>
      </c>
      <c r="F62" s="151"/>
      <c r="G62" s="151"/>
      <c r="H62" s="151"/>
      <c r="I62" s="151"/>
      <c r="J62" s="151"/>
      <c r="K62" s="151"/>
      <c r="L62" s="151"/>
    </row>
    <row r="63" spans="1:14" x14ac:dyDescent="0.2">
      <c r="A63" s="147"/>
      <c r="B63" s="143">
        <v>2</v>
      </c>
      <c r="C63" s="150" t="s">
        <v>210</v>
      </c>
      <c r="D63" s="150"/>
      <c r="E63" s="151" t="s">
        <v>213</v>
      </c>
      <c r="F63" s="151"/>
      <c r="G63" s="151"/>
      <c r="H63" s="151"/>
      <c r="I63" s="151"/>
      <c r="J63" s="151"/>
      <c r="K63" s="151"/>
      <c r="L63" s="151"/>
    </row>
    <row r="64" spans="1:14" ht="22.5" customHeight="1" x14ac:dyDescent="0.2">
      <c r="A64" s="147"/>
      <c r="B64" s="143">
        <v>3</v>
      </c>
      <c r="C64" s="150" t="s">
        <v>209</v>
      </c>
      <c r="D64" s="150"/>
      <c r="E64" s="152" t="s">
        <v>214</v>
      </c>
      <c r="F64" s="152"/>
      <c r="G64" s="152"/>
      <c r="H64" s="152"/>
      <c r="I64" s="152"/>
      <c r="J64" s="152"/>
      <c r="K64" s="152"/>
      <c r="L64" s="152"/>
    </row>
    <row r="65" spans="1:12" ht="23.25" customHeight="1" x14ac:dyDescent="0.2">
      <c r="A65" s="147"/>
      <c r="B65" s="143">
        <v>4</v>
      </c>
      <c r="C65" s="150" t="s">
        <v>211</v>
      </c>
      <c r="D65" s="150"/>
      <c r="E65" s="152" t="s">
        <v>212</v>
      </c>
      <c r="F65" s="152"/>
      <c r="G65" s="152"/>
      <c r="H65" s="152"/>
      <c r="I65" s="152"/>
      <c r="J65" s="152"/>
      <c r="K65" s="152"/>
      <c r="L65" s="152"/>
    </row>
  </sheetData>
  <sheetProtection sheet="1" objects="1" scenarios="1" selectLockedCells="1"/>
  <mergeCells count="107">
    <mergeCell ref="C3:D3"/>
    <mergeCell ref="B13:C13"/>
    <mergeCell ref="A44:B44"/>
    <mergeCell ref="A45:B45"/>
    <mergeCell ref="B39:C39"/>
    <mergeCell ref="K12:L12"/>
    <mergeCell ref="G12:I12"/>
    <mergeCell ref="A1:M1"/>
    <mergeCell ref="F3:G3"/>
    <mergeCell ref="A25:B25"/>
    <mergeCell ref="A26:B26"/>
    <mergeCell ref="A24:B24"/>
    <mergeCell ref="F7:I7"/>
    <mergeCell ref="B14:D14"/>
    <mergeCell ref="H8:M8"/>
    <mergeCell ref="I17:J17"/>
    <mergeCell ref="F8:G8"/>
    <mergeCell ref="H2:I2"/>
    <mergeCell ref="H3:I3"/>
    <mergeCell ref="G4:I4"/>
    <mergeCell ref="J2:M2"/>
    <mergeCell ref="J3:M3"/>
    <mergeCell ref="J4:M4"/>
    <mergeCell ref="C2:G2"/>
    <mergeCell ref="B4:C4"/>
    <mergeCell ref="K47:M47"/>
    <mergeCell ref="F52:M52"/>
    <mergeCell ref="F53:M53"/>
    <mergeCell ref="K37:L37"/>
    <mergeCell ref="C50:D50"/>
    <mergeCell ref="C51:D51"/>
    <mergeCell ref="C45:D45"/>
    <mergeCell ref="C44:D44"/>
    <mergeCell ref="C46:D46"/>
    <mergeCell ref="F5:I5"/>
    <mergeCell ref="J6:L6"/>
    <mergeCell ref="F31:G31"/>
    <mergeCell ref="C6:D6"/>
    <mergeCell ref="A5:B5"/>
    <mergeCell ref="B40:D40"/>
    <mergeCell ref="C5:D5"/>
    <mergeCell ref="A16:B16"/>
    <mergeCell ref="A6:B6"/>
    <mergeCell ref="A51:B51"/>
    <mergeCell ref="F48:M48"/>
    <mergeCell ref="B12:D12"/>
    <mergeCell ref="A7:C7"/>
    <mergeCell ref="F49:H49"/>
    <mergeCell ref="F51:M51"/>
    <mergeCell ref="H56:J56"/>
    <mergeCell ref="H57:J57"/>
    <mergeCell ref="A50:B50"/>
    <mergeCell ref="F50:M50"/>
    <mergeCell ref="H55:J55"/>
    <mergeCell ref="F54:M54"/>
    <mergeCell ref="U20:W20"/>
    <mergeCell ref="K25:M25"/>
    <mergeCell ref="K31:M33"/>
    <mergeCell ref="F36:K36"/>
    <mergeCell ref="F28:G28"/>
    <mergeCell ref="F30:G30"/>
    <mergeCell ref="B21:C21"/>
    <mergeCell ref="B20:D20"/>
    <mergeCell ref="B56:G56"/>
    <mergeCell ref="C10:D10"/>
    <mergeCell ref="B28:C28"/>
    <mergeCell ref="G37:H37"/>
    <mergeCell ref="J7:K7"/>
    <mergeCell ref="L7:M7"/>
    <mergeCell ref="F34:H34"/>
    <mergeCell ref="I34:K34"/>
    <mergeCell ref="F29:G29"/>
    <mergeCell ref="F25:J25"/>
    <mergeCell ref="I18:J18"/>
    <mergeCell ref="F32:G32"/>
    <mergeCell ref="F33:G33"/>
    <mergeCell ref="C33:D33"/>
    <mergeCell ref="B30:D31"/>
    <mergeCell ref="A29:B29"/>
    <mergeCell ref="I14:J14"/>
    <mergeCell ref="I15:J15"/>
    <mergeCell ref="K17:L17"/>
    <mergeCell ref="K14:L14"/>
    <mergeCell ref="K18:L18"/>
    <mergeCell ref="B18:D18"/>
    <mergeCell ref="H10:I10"/>
    <mergeCell ref="A60:G60"/>
    <mergeCell ref="A62:A65"/>
    <mergeCell ref="K55:L55"/>
    <mergeCell ref="K56:L56"/>
    <mergeCell ref="K57:L57"/>
    <mergeCell ref="K58:L58"/>
    <mergeCell ref="K59:L59"/>
    <mergeCell ref="C64:D64"/>
    <mergeCell ref="C65:D65"/>
    <mergeCell ref="E62:L62"/>
    <mergeCell ref="E63:L63"/>
    <mergeCell ref="E64:L64"/>
    <mergeCell ref="E65:L65"/>
    <mergeCell ref="H60:J60"/>
    <mergeCell ref="C62:D62"/>
    <mergeCell ref="C63:D63"/>
    <mergeCell ref="A58:G58"/>
    <mergeCell ref="A59:G59"/>
    <mergeCell ref="A57:G57"/>
    <mergeCell ref="H58:J58"/>
    <mergeCell ref="H59:J59"/>
  </mergeCells>
  <phoneticPr fontId="2" type="noConversion"/>
  <dataValidations count="3">
    <dataValidation showErrorMessage="1" sqref="H20"/>
    <dataValidation showInputMessage="1" showErrorMessage="1" sqref="K20:L20 D7"/>
    <dataValidation showInputMessage="1" showErrorMessage="1" prompt="Select Yes or No" sqref="C16"/>
  </dataValidations>
  <printOptions horizontalCentered="1" verticalCentered="1"/>
  <pageMargins left="0.31496062992125984" right="0.31496062992125984" top="0.31496062992125984" bottom="0.31496062992125984" header="3.937007874015748E-2" footer="3.937007874015748E-2"/>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98" r:id="rId4" name="Check Box 174">
              <controlPr defaultSize="0" autoFill="0" autoLine="0" autoPict="0">
                <anchor moveWithCells="1">
                  <from>
                    <xdr:col>5</xdr:col>
                    <xdr:colOff>504825</xdr:colOff>
                    <xdr:row>9</xdr:row>
                    <xdr:rowOff>171450</xdr:rowOff>
                  </from>
                  <to>
                    <xdr:col>6</xdr:col>
                    <xdr:colOff>361950</xdr:colOff>
                    <xdr:row>11</xdr:row>
                    <xdr:rowOff>9525</xdr:rowOff>
                  </to>
                </anchor>
              </controlPr>
            </control>
          </mc:Choice>
        </mc:AlternateContent>
        <mc:AlternateContent xmlns:mc="http://schemas.openxmlformats.org/markup-compatibility/2006">
          <mc:Choice Requires="x14">
            <control shapeId="1199" r:id="rId5" name="Check Box 175">
              <controlPr defaultSize="0" autoFill="0" autoLine="0" autoPict="0">
                <anchor moveWithCells="1">
                  <from>
                    <xdr:col>6</xdr:col>
                    <xdr:colOff>447675</xdr:colOff>
                    <xdr:row>9</xdr:row>
                    <xdr:rowOff>161925</xdr:rowOff>
                  </from>
                  <to>
                    <xdr:col>8</xdr:col>
                    <xdr:colOff>28575</xdr:colOff>
                    <xdr:row>11</xdr:row>
                    <xdr:rowOff>19050</xdr:rowOff>
                  </to>
                </anchor>
              </controlPr>
            </control>
          </mc:Choice>
        </mc:AlternateContent>
        <mc:AlternateContent xmlns:mc="http://schemas.openxmlformats.org/markup-compatibility/2006">
          <mc:Choice Requires="x14">
            <control shapeId="1201" r:id="rId6" name="Check Box 177">
              <controlPr defaultSize="0" autoFill="0" autoLine="0" autoPict="0">
                <anchor moveWithCells="1">
                  <from>
                    <xdr:col>10</xdr:col>
                    <xdr:colOff>28575</xdr:colOff>
                    <xdr:row>9</xdr:row>
                    <xdr:rowOff>152400</xdr:rowOff>
                  </from>
                  <to>
                    <xdr:col>11</xdr:col>
                    <xdr:colOff>38100</xdr:colOff>
                    <xdr:row>11</xdr:row>
                    <xdr:rowOff>9525</xdr:rowOff>
                  </to>
                </anchor>
              </controlPr>
            </control>
          </mc:Choice>
        </mc:AlternateContent>
        <mc:AlternateContent xmlns:mc="http://schemas.openxmlformats.org/markup-compatibility/2006">
          <mc:Choice Requires="x14">
            <control shapeId="1202" r:id="rId7" name="Check Box 178">
              <controlPr defaultSize="0" autoFill="0" autoLine="0" autoPict="0">
                <anchor moveWithCells="1">
                  <from>
                    <xdr:col>10</xdr:col>
                    <xdr:colOff>742950</xdr:colOff>
                    <xdr:row>9</xdr:row>
                    <xdr:rowOff>161925</xdr:rowOff>
                  </from>
                  <to>
                    <xdr:col>12</xdr:col>
                    <xdr:colOff>247650</xdr:colOff>
                    <xdr:row>11</xdr:row>
                    <xdr:rowOff>19050</xdr:rowOff>
                  </to>
                </anchor>
              </controlPr>
            </control>
          </mc:Choice>
        </mc:AlternateContent>
        <mc:AlternateContent xmlns:mc="http://schemas.openxmlformats.org/markup-compatibility/2006">
          <mc:Choice Requires="x14">
            <control shapeId="1203" r:id="rId8" name="Check Box 179">
              <controlPr defaultSize="0" autoFill="0" autoLine="0" autoPict="0">
                <anchor moveWithCells="1">
                  <from>
                    <xdr:col>5</xdr:col>
                    <xdr:colOff>485775</xdr:colOff>
                    <xdr:row>13</xdr:row>
                    <xdr:rowOff>171450</xdr:rowOff>
                  </from>
                  <to>
                    <xdr:col>6</xdr:col>
                    <xdr:colOff>657225</xdr:colOff>
                    <xdr:row>15</xdr:row>
                    <xdr:rowOff>19050</xdr:rowOff>
                  </to>
                </anchor>
              </controlPr>
            </control>
          </mc:Choice>
        </mc:AlternateContent>
        <mc:AlternateContent xmlns:mc="http://schemas.openxmlformats.org/markup-compatibility/2006">
          <mc:Choice Requires="x14">
            <control shapeId="1207" r:id="rId9" name="Check Box 183">
              <controlPr defaultSize="0" autoFill="0" autoLine="0" autoPict="0">
                <anchor moveWithCells="1">
                  <from>
                    <xdr:col>5</xdr:col>
                    <xdr:colOff>485775</xdr:colOff>
                    <xdr:row>16</xdr:row>
                    <xdr:rowOff>180975</xdr:rowOff>
                  </from>
                  <to>
                    <xdr:col>7</xdr:col>
                    <xdr:colOff>9525</xdr:colOff>
                    <xdr:row>18</xdr:row>
                    <xdr:rowOff>38100</xdr:rowOff>
                  </to>
                </anchor>
              </controlPr>
            </control>
          </mc:Choice>
        </mc:AlternateContent>
        <mc:AlternateContent xmlns:mc="http://schemas.openxmlformats.org/markup-compatibility/2006">
          <mc:Choice Requires="x14">
            <control shapeId="1246" r:id="rId10" name="Check Box 222">
              <controlPr defaultSize="0" autoFill="0" autoLine="0" autoPict="0" altText="CO2">
                <anchor moveWithCells="1">
                  <from>
                    <xdr:col>7</xdr:col>
                    <xdr:colOff>66675</xdr:colOff>
                    <xdr:row>26</xdr:row>
                    <xdr:rowOff>171450</xdr:rowOff>
                  </from>
                  <to>
                    <xdr:col>7</xdr:col>
                    <xdr:colOff>285750</xdr:colOff>
                    <xdr:row>28</xdr:row>
                    <xdr:rowOff>19050</xdr:rowOff>
                  </to>
                </anchor>
              </controlPr>
            </control>
          </mc:Choice>
        </mc:AlternateContent>
        <mc:AlternateContent xmlns:mc="http://schemas.openxmlformats.org/markup-compatibility/2006">
          <mc:Choice Requires="x14">
            <control shapeId="1247" r:id="rId11" name="Check Box 223">
              <controlPr defaultSize="0" autoFill="0" autoLine="0" autoPict="0" altText="CO2">
                <anchor moveWithCells="1">
                  <from>
                    <xdr:col>7</xdr:col>
                    <xdr:colOff>66675</xdr:colOff>
                    <xdr:row>27</xdr:row>
                    <xdr:rowOff>171450</xdr:rowOff>
                  </from>
                  <to>
                    <xdr:col>7</xdr:col>
                    <xdr:colOff>285750</xdr:colOff>
                    <xdr:row>29</xdr:row>
                    <xdr:rowOff>19050</xdr:rowOff>
                  </to>
                </anchor>
              </controlPr>
            </control>
          </mc:Choice>
        </mc:AlternateContent>
        <mc:AlternateContent xmlns:mc="http://schemas.openxmlformats.org/markup-compatibility/2006">
          <mc:Choice Requires="x14">
            <control shapeId="1248" r:id="rId12" name="Check Box 224">
              <controlPr defaultSize="0" autoFill="0" autoLine="0" autoPict="0" altText="CO2">
                <anchor moveWithCells="1">
                  <from>
                    <xdr:col>7</xdr:col>
                    <xdr:colOff>66675</xdr:colOff>
                    <xdr:row>28</xdr:row>
                    <xdr:rowOff>171450</xdr:rowOff>
                  </from>
                  <to>
                    <xdr:col>7</xdr:col>
                    <xdr:colOff>285750</xdr:colOff>
                    <xdr:row>30</xdr:row>
                    <xdr:rowOff>19050</xdr:rowOff>
                  </to>
                </anchor>
              </controlPr>
            </control>
          </mc:Choice>
        </mc:AlternateContent>
        <mc:AlternateContent xmlns:mc="http://schemas.openxmlformats.org/markup-compatibility/2006">
          <mc:Choice Requires="x14">
            <control shapeId="1249" r:id="rId13" name="Check Box 225">
              <controlPr defaultSize="0" autoFill="0" autoLine="0" autoPict="0" altText="CO2">
                <anchor moveWithCells="1">
                  <from>
                    <xdr:col>7</xdr:col>
                    <xdr:colOff>66675</xdr:colOff>
                    <xdr:row>29</xdr:row>
                    <xdr:rowOff>171450</xdr:rowOff>
                  </from>
                  <to>
                    <xdr:col>7</xdr:col>
                    <xdr:colOff>285750</xdr:colOff>
                    <xdr:row>31</xdr:row>
                    <xdr:rowOff>19050</xdr:rowOff>
                  </to>
                </anchor>
              </controlPr>
            </control>
          </mc:Choice>
        </mc:AlternateContent>
        <mc:AlternateContent xmlns:mc="http://schemas.openxmlformats.org/markup-compatibility/2006">
          <mc:Choice Requires="x14">
            <control shapeId="1250" r:id="rId14" name="Check Box 226">
              <controlPr defaultSize="0" autoFill="0" autoLine="0" autoPict="0" altText="CO2">
                <anchor moveWithCells="1">
                  <from>
                    <xdr:col>7</xdr:col>
                    <xdr:colOff>66675</xdr:colOff>
                    <xdr:row>30</xdr:row>
                    <xdr:rowOff>161925</xdr:rowOff>
                  </from>
                  <to>
                    <xdr:col>7</xdr:col>
                    <xdr:colOff>285750</xdr:colOff>
                    <xdr:row>32</xdr:row>
                    <xdr:rowOff>9525</xdr:rowOff>
                  </to>
                </anchor>
              </controlPr>
            </control>
          </mc:Choice>
        </mc:AlternateContent>
        <mc:AlternateContent xmlns:mc="http://schemas.openxmlformats.org/markup-compatibility/2006">
          <mc:Choice Requires="x14">
            <control shapeId="1251" r:id="rId15" name="Check Box 227">
              <controlPr defaultSize="0" autoFill="0" autoLine="0" autoPict="0" altText="CO2">
                <anchor moveWithCells="1">
                  <from>
                    <xdr:col>7</xdr:col>
                    <xdr:colOff>66675</xdr:colOff>
                    <xdr:row>31</xdr:row>
                    <xdr:rowOff>171450</xdr:rowOff>
                  </from>
                  <to>
                    <xdr:col>7</xdr:col>
                    <xdr:colOff>285750</xdr:colOff>
                    <xdr:row>33</xdr:row>
                    <xdr:rowOff>19050</xdr:rowOff>
                  </to>
                </anchor>
              </controlPr>
            </control>
          </mc:Choice>
        </mc:AlternateContent>
        <mc:AlternateContent xmlns:mc="http://schemas.openxmlformats.org/markup-compatibility/2006">
          <mc:Choice Requires="x14">
            <control shapeId="1263" r:id="rId16" name="Check Box 239">
              <controlPr defaultSize="0" autoFill="0" autoLine="0" autoPict="0">
                <anchor moveWithCells="1">
                  <from>
                    <xdr:col>0</xdr:col>
                    <xdr:colOff>533400</xdr:colOff>
                    <xdr:row>8</xdr:row>
                    <xdr:rowOff>152400</xdr:rowOff>
                  </from>
                  <to>
                    <xdr:col>1</xdr:col>
                    <xdr:colOff>314325</xdr:colOff>
                    <xdr:row>9</xdr:row>
                    <xdr:rowOff>180975</xdr:rowOff>
                  </to>
                </anchor>
              </controlPr>
            </control>
          </mc:Choice>
        </mc:AlternateContent>
        <mc:AlternateContent xmlns:mc="http://schemas.openxmlformats.org/markup-compatibility/2006">
          <mc:Choice Requires="x14">
            <control shapeId="1264" r:id="rId17" name="Check Box 240">
              <controlPr defaultSize="0" autoFill="0" autoLine="0" autoPict="0">
                <anchor moveWithCells="1">
                  <from>
                    <xdr:col>0</xdr:col>
                    <xdr:colOff>533400</xdr:colOff>
                    <xdr:row>9</xdr:row>
                    <xdr:rowOff>171450</xdr:rowOff>
                  </from>
                  <to>
                    <xdr:col>1</xdr:col>
                    <xdr:colOff>314325</xdr:colOff>
                    <xdr:row>11</xdr:row>
                    <xdr:rowOff>9525</xdr:rowOff>
                  </to>
                </anchor>
              </controlPr>
            </control>
          </mc:Choice>
        </mc:AlternateContent>
        <mc:AlternateContent xmlns:mc="http://schemas.openxmlformats.org/markup-compatibility/2006">
          <mc:Choice Requires="x14">
            <control shapeId="1265" r:id="rId18" name="Check Box 241">
              <controlPr defaultSize="0" autoFill="0" autoLine="0" autoPict="0">
                <anchor moveWithCells="1">
                  <from>
                    <xdr:col>1</xdr:col>
                    <xdr:colOff>276225</xdr:colOff>
                    <xdr:row>9</xdr:row>
                    <xdr:rowOff>171450</xdr:rowOff>
                  </from>
                  <to>
                    <xdr:col>2</xdr:col>
                    <xdr:colOff>104775</xdr:colOff>
                    <xdr:row>11</xdr:row>
                    <xdr:rowOff>9525</xdr:rowOff>
                  </to>
                </anchor>
              </controlPr>
            </control>
          </mc:Choice>
        </mc:AlternateContent>
        <mc:AlternateContent xmlns:mc="http://schemas.openxmlformats.org/markup-compatibility/2006">
          <mc:Choice Requires="x14">
            <control shapeId="1266" r:id="rId19" name="Check Box 242">
              <controlPr defaultSize="0" autoFill="0" autoLine="0" autoPict="0">
                <anchor moveWithCells="1">
                  <from>
                    <xdr:col>0</xdr:col>
                    <xdr:colOff>542925</xdr:colOff>
                    <xdr:row>31</xdr:row>
                    <xdr:rowOff>180975</xdr:rowOff>
                  </from>
                  <to>
                    <xdr:col>1</xdr:col>
                    <xdr:colOff>323850</xdr:colOff>
                    <xdr:row>33</xdr:row>
                    <xdr:rowOff>19050</xdr:rowOff>
                  </to>
                </anchor>
              </controlPr>
            </control>
          </mc:Choice>
        </mc:AlternateContent>
        <mc:AlternateContent xmlns:mc="http://schemas.openxmlformats.org/markup-compatibility/2006">
          <mc:Choice Requires="x14">
            <control shapeId="1351" r:id="rId20" name="Check Box 327">
              <controlPr defaultSize="0" autoFill="0" autoLine="0" autoPict="0" altText="CO2">
                <anchor moveWithCells="1">
                  <from>
                    <xdr:col>4</xdr:col>
                    <xdr:colOff>9525</xdr:colOff>
                    <xdr:row>35</xdr:row>
                    <xdr:rowOff>152400</xdr:rowOff>
                  </from>
                  <to>
                    <xdr:col>4</xdr:col>
                    <xdr:colOff>228600</xdr:colOff>
                    <xdr:row>37</xdr:row>
                    <xdr:rowOff>0</xdr:rowOff>
                  </to>
                </anchor>
              </controlPr>
            </control>
          </mc:Choice>
        </mc:AlternateContent>
        <mc:AlternateContent xmlns:mc="http://schemas.openxmlformats.org/markup-compatibility/2006">
          <mc:Choice Requires="x14">
            <control shapeId="1352" r:id="rId21" name="Check Box 328">
              <controlPr defaultSize="0" autoFill="0" autoLine="0" autoPict="0" altText="CO2">
                <anchor moveWithCells="1">
                  <from>
                    <xdr:col>4</xdr:col>
                    <xdr:colOff>9525</xdr:colOff>
                    <xdr:row>36</xdr:row>
                    <xdr:rowOff>152400</xdr:rowOff>
                  </from>
                  <to>
                    <xdr:col>4</xdr:col>
                    <xdr:colOff>228600</xdr:colOff>
                    <xdr:row>38</xdr:row>
                    <xdr:rowOff>0</xdr:rowOff>
                  </to>
                </anchor>
              </controlPr>
            </control>
          </mc:Choice>
        </mc:AlternateContent>
        <mc:AlternateContent xmlns:mc="http://schemas.openxmlformats.org/markup-compatibility/2006">
          <mc:Choice Requires="x14">
            <control shapeId="1353" r:id="rId22" name="Check Box 329">
              <controlPr defaultSize="0" autoFill="0" autoLine="0" autoPict="0" altText="CO2">
                <anchor moveWithCells="1">
                  <from>
                    <xdr:col>4</xdr:col>
                    <xdr:colOff>9525</xdr:colOff>
                    <xdr:row>37</xdr:row>
                    <xdr:rowOff>152400</xdr:rowOff>
                  </from>
                  <to>
                    <xdr:col>4</xdr:col>
                    <xdr:colOff>228600</xdr:colOff>
                    <xdr:row>39</xdr:row>
                    <xdr:rowOff>0</xdr:rowOff>
                  </to>
                </anchor>
              </controlPr>
            </control>
          </mc:Choice>
        </mc:AlternateContent>
        <mc:AlternateContent xmlns:mc="http://schemas.openxmlformats.org/markup-compatibility/2006">
          <mc:Choice Requires="x14">
            <control shapeId="1355" r:id="rId23" name="Check Box 331">
              <controlPr defaultSize="0" autoFill="0" autoLine="0" autoPict="0" altText="CO2">
                <anchor moveWithCells="1">
                  <from>
                    <xdr:col>3</xdr:col>
                    <xdr:colOff>628650</xdr:colOff>
                    <xdr:row>22</xdr:row>
                    <xdr:rowOff>180975</xdr:rowOff>
                  </from>
                  <to>
                    <xdr:col>3</xdr:col>
                    <xdr:colOff>847725</xdr:colOff>
                    <xdr:row>24</xdr:row>
                    <xdr:rowOff>28575</xdr:rowOff>
                  </to>
                </anchor>
              </controlPr>
            </control>
          </mc:Choice>
        </mc:AlternateContent>
        <mc:AlternateContent xmlns:mc="http://schemas.openxmlformats.org/markup-compatibility/2006">
          <mc:Choice Requires="x14">
            <control shapeId="1356" r:id="rId24" name="Check Box 332">
              <controlPr defaultSize="0" autoFill="0" autoLine="0" autoPict="0" altText="CO2">
                <anchor moveWithCells="1">
                  <from>
                    <xdr:col>3</xdr:col>
                    <xdr:colOff>628650</xdr:colOff>
                    <xdr:row>23</xdr:row>
                    <xdr:rowOff>171450</xdr:rowOff>
                  </from>
                  <to>
                    <xdr:col>3</xdr:col>
                    <xdr:colOff>847725</xdr:colOff>
                    <xdr:row>25</xdr:row>
                    <xdr:rowOff>19050</xdr:rowOff>
                  </to>
                </anchor>
              </controlPr>
            </control>
          </mc:Choice>
        </mc:AlternateContent>
        <mc:AlternateContent xmlns:mc="http://schemas.openxmlformats.org/markup-compatibility/2006">
          <mc:Choice Requires="x14">
            <control shapeId="1357" r:id="rId25" name="Check Box 333">
              <controlPr defaultSize="0" autoFill="0" autoLine="0" autoPict="0" altText="CO2">
                <anchor moveWithCells="1">
                  <from>
                    <xdr:col>3</xdr:col>
                    <xdr:colOff>628650</xdr:colOff>
                    <xdr:row>24</xdr:row>
                    <xdr:rowOff>171450</xdr:rowOff>
                  </from>
                  <to>
                    <xdr:col>3</xdr:col>
                    <xdr:colOff>847725</xdr:colOff>
                    <xdr:row>26</xdr:row>
                    <xdr:rowOff>19050</xdr:rowOff>
                  </to>
                </anchor>
              </controlPr>
            </control>
          </mc:Choice>
        </mc:AlternateContent>
        <mc:AlternateContent xmlns:mc="http://schemas.openxmlformats.org/markup-compatibility/2006">
          <mc:Choice Requires="x14">
            <control shapeId="1358" r:id="rId26" name="Check Box 334">
              <controlPr defaultSize="0" autoFill="0" autoLine="0" autoPict="0" altText="CO2">
                <anchor moveWithCells="1">
                  <from>
                    <xdr:col>0</xdr:col>
                    <xdr:colOff>438150</xdr:colOff>
                    <xdr:row>35</xdr:row>
                    <xdr:rowOff>171450</xdr:rowOff>
                  </from>
                  <to>
                    <xdr:col>0</xdr:col>
                    <xdr:colOff>657225</xdr:colOff>
                    <xdr:row>37</xdr:row>
                    <xdr:rowOff>19050</xdr:rowOff>
                  </to>
                </anchor>
              </controlPr>
            </control>
          </mc:Choice>
        </mc:AlternateContent>
        <mc:AlternateContent xmlns:mc="http://schemas.openxmlformats.org/markup-compatibility/2006">
          <mc:Choice Requires="x14">
            <control shapeId="1359" r:id="rId27" name="Check Box 335">
              <controlPr defaultSize="0" autoFill="0" autoLine="0" autoPict="0" altText="CO2">
                <anchor moveWithCells="1">
                  <from>
                    <xdr:col>0</xdr:col>
                    <xdr:colOff>438150</xdr:colOff>
                    <xdr:row>36</xdr:row>
                    <xdr:rowOff>180975</xdr:rowOff>
                  </from>
                  <to>
                    <xdr:col>0</xdr:col>
                    <xdr:colOff>657225</xdr:colOff>
                    <xdr:row>38</xdr:row>
                    <xdr:rowOff>28575</xdr:rowOff>
                  </to>
                </anchor>
              </controlPr>
            </control>
          </mc:Choice>
        </mc:AlternateContent>
        <mc:AlternateContent xmlns:mc="http://schemas.openxmlformats.org/markup-compatibility/2006">
          <mc:Choice Requires="x14">
            <control shapeId="1360" r:id="rId28" name="Check Box 336">
              <controlPr defaultSize="0" autoFill="0" autoLine="0" autoPict="0" altText="CO2">
                <anchor moveWithCells="1">
                  <from>
                    <xdr:col>0</xdr:col>
                    <xdr:colOff>438150</xdr:colOff>
                    <xdr:row>37</xdr:row>
                    <xdr:rowOff>180975</xdr:rowOff>
                  </from>
                  <to>
                    <xdr:col>0</xdr:col>
                    <xdr:colOff>657225</xdr:colOff>
                    <xdr:row>39</xdr:row>
                    <xdr:rowOff>28575</xdr:rowOff>
                  </to>
                </anchor>
              </controlPr>
            </control>
          </mc:Choice>
        </mc:AlternateContent>
        <mc:AlternateContent xmlns:mc="http://schemas.openxmlformats.org/markup-compatibility/2006">
          <mc:Choice Requires="x14">
            <control shapeId="1361" r:id="rId29" name="Check Box 337">
              <controlPr defaultSize="0" autoFill="0" autoLine="0" autoPict="0" altText="CO2">
                <anchor moveWithCells="1">
                  <from>
                    <xdr:col>0</xdr:col>
                    <xdr:colOff>438150</xdr:colOff>
                    <xdr:row>38</xdr:row>
                    <xdr:rowOff>171450</xdr:rowOff>
                  </from>
                  <to>
                    <xdr:col>0</xdr:col>
                    <xdr:colOff>657225</xdr:colOff>
                    <xdr:row>40</xdr:row>
                    <xdr:rowOff>19050</xdr:rowOff>
                  </to>
                </anchor>
              </controlPr>
            </control>
          </mc:Choice>
        </mc:AlternateContent>
        <mc:AlternateContent xmlns:mc="http://schemas.openxmlformats.org/markup-compatibility/2006">
          <mc:Choice Requires="x14">
            <control shapeId="1371" r:id="rId30" name="Check Box 347">
              <controlPr defaultSize="0" autoFill="0" autoLine="0" autoPict="0">
                <anchor moveWithCells="1">
                  <from>
                    <xdr:col>7</xdr:col>
                    <xdr:colOff>9525</xdr:colOff>
                    <xdr:row>20</xdr:row>
                    <xdr:rowOff>0</xdr:rowOff>
                  </from>
                  <to>
                    <xdr:col>8</xdr:col>
                    <xdr:colOff>285750</xdr:colOff>
                    <xdr:row>21</xdr:row>
                    <xdr:rowOff>28575</xdr:rowOff>
                  </to>
                </anchor>
              </controlPr>
            </control>
          </mc:Choice>
        </mc:AlternateContent>
        <mc:AlternateContent xmlns:mc="http://schemas.openxmlformats.org/markup-compatibility/2006">
          <mc:Choice Requires="x14">
            <control shapeId="1372" r:id="rId31" name="Check Box 348">
              <controlPr defaultSize="0" autoFill="0" autoLine="0" autoPict="0">
                <anchor moveWithCells="1">
                  <from>
                    <xdr:col>11</xdr:col>
                    <xdr:colOff>9525</xdr:colOff>
                    <xdr:row>19</xdr:row>
                    <xdr:rowOff>171450</xdr:rowOff>
                  </from>
                  <to>
                    <xdr:col>12</xdr:col>
                    <xdr:colOff>171450</xdr:colOff>
                    <xdr:row>21</xdr:row>
                    <xdr:rowOff>9525</xdr:rowOff>
                  </to>
                </anchor>
              </controlPr>
            </control>
          </mc:Choice>
        </mc:AlternateContent>
        <mc:AlternateContent xmlns:mc="http://schemas.openxmlformats.org/markup-compatibility/2006">
          <mc:Choice Requires="x14">
            <control shapeId="1378" r:id="rId32" name="Group Box 354">
              <controlPr defaultSize="0" autoFill="0" autoPict="0" altText="">
                <anchor moveWithCells="1">
                  <from>
                    <xdr:col>3</xdr:col>
                    <xdr:colOff>19050</xdr:colOff>
                    <xdr:row>4</xdr:row>
                    <xdr:rowOff>152400</xdr:rowOff>
                  </from>
                  <to>
                    <xdr:col>4</xdr:col>
                    <xdr:colOff>0</xdr:colOff>
                    <xdr:row>5</xdr:row>
                    <xdr:rowOff>152400</xdr:rowOff>
                  </to>
                </anchor>
              </controlPr>
            </control>
          </mc:Choice>
        </mc:AlternateContent>
        <mc:AlternateContent xmlns:mc="http://schemas.openxmlformats.org/markup-compatibility/2006">
          <mc:Choice Requires="x14">
            <control shapeId="1381" r:id="rId33" name="Check Box 357">
              <controlPr defaultSize="0" autoFill="0" autoLine="0" autoPict="0">
                <anchor moveWithCells="1">
                  <from>
                    <xdr:col>2</xdr:col>
                    <xdr:colOff>95250</xdr:colOff>
                    <xdr:row>10</xdr:row>
                    <xdr:rowOff>0</xdr:rowOff>
                  </from>
                  <to>
                    <xdr:col>3</xdr:col>
                    <xdr:colOff>180975</xdr:colOff>
                    <xdr:row>11</xdr:row>
                    <xdr:rowOff>9525</xdr:rowOff>
                  </to>
                </anchor>
              </controlPr>
            </control>
          </mc:Choice>
        </mc:AlternateContent>
        <mc:AlternateContent xmlns:mc="http://schemas.openxmlformats.org/markup-compatibility/2006">
          <mc:Choice Requires="x14">
            <control shapeId="1382" r:id="rId34" name="Group Box 358">
              <controlPr defaultSize="0" autoFill="0" autoPict="0">
                <anchor moveWithCells="1">
                  <from>
                    <xdr:col>6</xdr:col>
                    <xdr:colOff>428625</xdr:colOff>
                    <xdr:row>22</xdr:row>
                    <xdr:rowOff>9525</xdr:rowOff>
                  </from>
                  <to>
                    <xdr:col>8</xdr:col>
                    <xdr:colOff>238125</xdr:colOff>
                    <xdr:row>23</xdr:row>
                    <xdr:rowOff>9525</xdr:rowOff>
                  </to>
                </anchor>
              </controlPr>
            </control>
          </mc:Choice>
        </mc:AlternateContent>
        <mc:AlternateContent xmlns:mc="http://schemas.openxmlformats.org/markup-compatibility/2006">
          <mc:Choice Requires="x14">
            <control shapeId="1385" r:id="rId35" name="Group Box 361">
              <controlPr defaultSize="0" autoFill="0" autoPict="0">
                <anchor moveWithCells="1">
                  <from>
                    <xdr:col>10</xdr:col>
                    <xdr:colOff>66675</xdr:colOff>
                    <xdr:row>21</xdr:row>
                    <xdr:rowOff>161925</xdr:rowOff>
                  </from>
                  <to>
                    <xdr:col>11</xdr:col>
                    <xdr:colOff>304800</xdr:colOff>
                    <xdr:row>23</xdr:row>
                    <xdr:rowOff>0</xdr:rowOff>
                  </to>
                </anchor>
              </controlPr>
            </control>
          </mc:Choice>
        </mc:AlternateContent>
        <mc:AlternateContent xmlns:mc="http://schemas.openxmlformats.org/markup-compatibility/2006">
          <mc:Choice Requires="x14">
            <control shapeId="1386" r:id="rId36" name="Check Box 362">
              <controlPr defaultSize="0" autoFill="0" autoLine="0" autoPict="0" altText="CO2">
                <anchor moveWithCells="1">
                  <from>
                    <xdr:col>1</xdr:col>
                    <xdr:colOff>371475</xdr:colOff>
                    <xdr:row>23</xdr:row>
                    <xdr:rowOff>0</xdr:rowOff>
                  </from>
                  <to>
                    <xdr:col>1</xdr:col>
                    <xdr:colOff>600075</xdr:colOff>
                    <xdr:row>24</xdr:row>
                    <xdr:rowOff>38100</xdr:rowOff>
                  </to>
                </anchor>
              </controlPr>
            </control>
          </mc:Choice>
        </mc:AlternateContent>
        <mc:AlternateContent xmlns:mc="http://schemas.openxmlformats.org/markup-compatibility/2006">
          <mc:Choice Requires="x14">
            <control shapeId="1387" r:id="rId37" name="Check Box 363">
              <controlPr defaultSize="0" autoFill="0" autoLine="0" autoPict="0" altText="CO2">
                <anchor moveWithCells="1">
                  <from>
                    <xdr:col>1</xdr:col>
                    <xdr:colOff>371475</xdr:colOff>
                    <xdr:row>24</xdr:row>
                    <xdr:rowOff>9525</xdr:rowOff>
                  </from>
                  <to>
                    <xdr:col>1</xdr:col>
                    <xdr:colOff>600075</xdr:colOff>
                    <xdr:row>25</xdr:row>
                    <xdr:rowOff>47625</xdr:rowOff>
                  </to>
                </anchor>
              </controlPr>
            </control>
          </mc:Choice>
        </mc:AlternateContent>
        <mc:AlternateContent xmlns:mc="http://schemas.openxmlformats.org/markup-compatibility/2006">
          <mc:Choice Requires="x14">
            <control shapeId="1388" r:id="rId38" name="Check Box 364">
              <controlPr defaultSize="0" autoFill="0" autoLine="0" autoPict="0" altText="CO2">
                <anchor moveWithCells="1">
                  <from>
                    <xdr:col>1</xdr:col>
                    <xdr:colOff>371475</xdr:colOff>
                    <xdr:row>25</xdr:row>
                    <xdr:rowOff>9525</xdr:rowOff>
                  </from>
                  <to>
                    <xdr:col>1</xdr:col>
                    <xdr:colOff>600075</xdr:colOff>
                    <xdr:row>26</xdr:row>
                    <xdr:rowOff>47625</xdr:rowOff>
                  </to>
                </anchor>
              </controlPr>
            </control>
          </mc:Choice>
        </mc:AlternateContent>
        <mc:AlternateContent xmlns:mc="http://schemas.openxmlformats.org/markup-compatibility/2006">
          <mc:Choice Requires="x14">
            <control shapeId="1393" r:id="rId39" name="Check Box 369">
              <controlPr defaultSize="0" autoFill="0" autoLine="0" autoPict="0" altText="CO2">
                <anchor moveWithCells="1">
                  <from>
                    <xdr:col>0</xdr:col>
                    <xdr:colOff>781050</xdr:colOff>
                    <xdr:row>33</xdr:row>
                    <xdr:rowOff>0</xdr:rowOff>
                  </from>
                  <to>
                    <xdr:col>1</xdr:col>
                    <xdr:colOff>190500</xdr:colOff>
                    <xdr:row>34</xdr:row>
                    <xdr:rowOff>38100</xdr:rowOff>
                  </to>
                </anchor>
              </controlPr>
            </control>
          </mc:Choice>
        </mc:AlternateContent>
        <mc:AlternateContent xmlns:mc="http://schemas.openxmlformats.org/markup-compatibility/2006">
          <mc:Choice Requires="x14">
            <control shapeId="1394" r:id="rId40" name="Check Box 370">
              <controlPr defaultSize="0" autoFill="0" autoLine="0" autoPict="0" altText="CO2">
                <anchor moveWithCells="1">
                  <from>
                    <xdr:col>3</xdr:col>
                    <xdr:colOff>123825</xdr:colOff>
                    <xdr:row>32</xdr:row>
                    <xdr:rowOff>190500</xdr:rowOff>
                  </from>
                  <to>
                    <xdr:col>3</xdr:col>
                    <xdr:colOff>342900</xdr:colOff>
                    <xdr:row>34</xdr:row>
                    <xdr:rowOff>38100</xdr:rowOff>
                  </to>
                </anchor>
              </controlPr>
            </control>
          </mc:Choice>
        </mc:AlternateContent>
        <mc:AlternateContent xmlns:mc="http://schemas.openxmlformats.org/markup-compatibility/2006">
          <mc:Choice Requires="x14">
            <control shapeId="1395" r:id="rId41" name="Check Box 371">
              <controlPr defaultSize="0" autoFill="0" autoLine="0" autoPict="0" altText="CO2">
                <anchor moveWithCells="1">
                  <from>
                    <xdr:col>1</xdr:col>
                    <xdr:colOff>571500</xdr:colOff>
                    <xdr:row>46</xdr:row>
                    <xdr:rowOff>180975</xdr:rowOff>
                  </from>
                  <to>
                    <xdr:col>2</xdr:col>
                    <xdr:colOff>190500</xdr:colOff>
                    <xdr:row>48</xdr:row>
                    <xdr:rowOff>28575</xdr:rowOff>
                  </to>
                </anchor>
              </controlPr>
            </control>
          </mc:Choice>
        </mc:AlternateContent>
        <mc:AlternateContent xmlns:mc="http://schemas.openxmlformats.org/markup-compatibility/2006">
          <mc:Choice Requires="x14">
            <control shapeId="1396" r:id="rId42" name="Check Box 372">
              <controlPr defaultSize="0" autoFill="0" autoLine="0" autoPict="0" altText="CO2">
                <anchor moveWithCells="1">
                  <from>
                    <xdr:col>1</xdr:col>
                    <xdr:colOff>571500</xdr:colOff>
                    <xdr:row>47</xdr:row>
                    <xdr:rowOff>180975</xdr:rowOff>
                  </from>
                  <to>
                    <xdr:col>2</xdr:col>
                    <xdr:colOff>190500</xdr:colOff>
                    <xdr:row>49</xdr:row>
                    <xdr:rowOff>28575</xdr:rowOff>
                  </to>
                </anchor>
              </controlPr>
            </control>
          </mc:Choice>
        </mc:AlternateContent>
        <mc:AlternateContent xmlns:mc="http://schemas.openxmlformats.org/markup-compatibility/2006">
          <mc:Choice Requires="x14">
            <control shapeId="1399" r:id="rId43" name="Group Box 375">
              <controlPr defaultSize="0" autoFill="0" autoPict="0">
                <anchor moveWithCells="1">
                  <from>
                    <xdr:col>2</xdr:col>
                    <xdr:colOff>38100</xdr:colOff>
                    <xdr:row>22</xdr:row>
                    <xdr:rowOff>0</xdr:rowOff>
                  </from>
                  <to>
                    <xdr:col>3</xdr:col>
                    <xdr:colOff>457200</xdr:colOff>
                    <xdr:row>23</xdr:row>
                    <xdr:rowOff>57150</xdr:rowOff>
                  </to>
                </anchor>
              </controlPr>
            </control>
          </mc:Choice>
        </mc:AlternateContent>
        <mc:AlternateContent xmlns:mc="http://schemas.openxmlformats.org/markup-compatibility/2006">
          <mc:Choice Requires="x14">
            <control shapeId="1402" r:id="rId44" name="Group Box 378">
              <controlPr defaultSize="0" autoFill="0" autoPict="0">
                <anchor moveWithCells="1">
                  <from>
                    <xdr:col>6</xdr:col>
                    <xdr:colOff>733425</xdr:colOff>
                    <xdr:row>43</xdr:row>
                    <xdr:rowOff>152400</xdr:rowOff>
                  </from>
                  <to>
                    <xdr:col>8</xdr:col>
                    <xdr:colOff>600075</xdr:colOff>
                    <xdr:row>44</xdr:row>
                    <xdr:rowOff>152400</xdr:rowOff>
                  </to>
                </anchor>
              </controlPr>
            </control>
          </mc:Choice>
        </mc:AlternateContent>
        <mc:AlternateContent xmlns:mc="http://schemas.openxmlformats.org/markup-compatibility/2006">
          <mc:Choice Requires="x14">
            <control shapeId="1405" r:id="rId45" name="Group Box 381">
              <controlPr defaultSize="0" autoFill="0" autoPict="0">
                <anchor moveWithCells="1">
                  <from>
                    <xdr:col>9</xdr:col>
                    <xdr:colOff>523875</xdr:colOff>
                    <xdr:row>44</xdr:row>
                    <xdr:rowOff>9525</xdr:rowOff>
                  </from>
                  <to>
                    <xdr:col>11</xdr:col>
                    <xdr:colOff>266700</xdr:colOff>
                    <xdr:row>45</xdr:row>
                    <xdr:rowOff>9525</xdr:rowOff>
                  </to>
                </anchor>
              </controlPr>
            </control>
          </mc:Choice>
        </mc:AlternateContent>
        <mc:AlternateContent xmlns:mc="http://schemas.openxmlformats.org/markup-compatibility/2006">
          <mc:Choice Requires="x14">
            <control shapeId="1408" r:id="rId46" name="Group Box 384">
              <controlPr defaultSize="0" autoFill="0" autoPict="0">
                <anchor moveWithCells="1">
                  <from>
                    <xdr:col>9</xdr:col>
                    <xdr:colOff>523875</xdr:colOff>
                    <xdr:row>45</xdr:row>
                    <xdr:rowOff>19050</xdr:rowOff>
                  </from>
                  <to>
                    <xdr:col>11</xdr:col>
                    <xdr:colOff>266700</xdr:colOff>
                    <xdr:row>46</xdr:row>
                    <xdr:rowOff>19050</xdr:rowOff>
                  </to>
                </anchor>
              </controlPr>
            </control>
          </mc:Choice>
        </mc:AlternateContent>
        <mc:AlternateContent xmlns:mc="http://schemas.openxmlformats.org/markup-compatibility/2006">
          <mc:Choice Requires="x14">
            <control shapeId="1411" r:id="rId47" name="Group Box 387">
              <controlPr defaultSize="0" autoFill="0" autoPict="0">
                <anchor moveWithCells="1">
                  <from>
                    <xdr:col>9</xdr:col>
                    <xdr:colOff>533400</xdr:colOff>
                    <xdr:row>46</xdr:row>
                    <xdr:rowOff>19050</xdr:rowOff>
                  </from>
                  <to>
                    <xdr:col>11</xdr:col>
                    <xdr:colOff>276225</xdr:colOff>
                    <xdr:row>47</xdr:row>
                    <xdr:rowOff>19050</xdr:rowOff>
                  </to>
                </anchor>
              </controlPr>
            </control>
          </mc:Choice>
        </mc:AlternateContent>
        <mc:AlternateContent xmlns:mc="http://schemas.openxmlformats.org/markup-compatibility/2006">
          <mc:Choice Requires="x14">
            <control shapeId="1414" r:id="rId48" name="Group Box 390">
              <controlPr defaultSize="0" autoFill="0" autoPict="0">
                <anchor moveWithCells="1">
                  <from>
                    <xdr:col>6</xdr:col>
                    <xdr:colOff>723900</xdr:colOff>
                    <xdr:row>46</xdr:row>
                    <xdr:rowOff>19050</xdr:rowOff>
                  </from>
                  <to>
                    <xdr:col>8</xdr:col>
                    <xdr:colOff>590550</xdr:colOff>
                    <xdr:row>47</xdr:row>
                    <xdr:rowOff>19050</xdr:rowOff>
                  </to>
                </anchor>
              </controlPr>
            </control>
          </mc:Choice>
        </mc:AlternateContent>
        <mc:AlternateContent xmlns:mc="http://schemas.openxmlformats.org/markup-compatibility/2006">
          <mc:Choice Requires="x14">
            <control shapeId="1417" r:id="rId49" name="Group Box 393">
              <controlPr defaultSize="0" autoFill="0" autoPict="0">
                <anchor moveWithCells="1">
                  <from>
                    <xdr:col>6</xdr:col>
                    <xdr:colOff>733425</xdr:colOff>
                    <xdr:row>45</xdr:row>
                    <xdr:rowOff>19050</xdr:rowOff>
                  </from>
                  <to>
                    <xdr:col>8</xdr:col>
                    <xdr:colOff>600075</xdr:colOff>
                    <xdr:row>46</xdr:row>
                    <xdr:rowOff>19050</xdr:rowOff>
                  </to>
                </anchor>
              </controlPr>
            </control>
          </mc:Choice>
        </mc:AlternateContent>
        <mc:AlternateContent xmlns:mc="http://schemas.openxmlformats.org/markup-compatibility/2006">
          <mc:Choice Requires="x14">
            <control shapeId="1420" r:id="rId50" name="Group Box 396">
              <controlPr defaultSize="0" autoFill="0" autoPict="0">
                <anchor moveWithCells="1">
                  <from>
                    <xdr:col>3</xdr:col>
                    <xdr:colOff>38100</xdr:colOff>
                    <xdr:row>23</xdr:row>
                    <xdr:rowOff>161925</xdr:rowOff>
                  </from>
                  <to>
                    <xdr:col>3</xdr:col>
                    <xdr:colOff>781050</xdr:colOff>
                    <xdr:row>24</xdr:row>
                    <xdr:rowOff>171450</xdr:rowOff>
                  </to>
                </anchor>
              </controlPr>
            </control>
          </mc:Choice>
        </mc:AlternateContent>
        <mc:AlternateContent xmlns:mc="http://schemas.openxmlformats.org/markup-compatibility/2006">
          <mc:Choice Requires="x14">
            <control shapeId="1430" r:id="rId51" name="Group Box 406">
              <controlPr defaultSize="0" autoFill="0" autoPict="0">
                <anchor moveWithCells="1">
                  <from>
                    <xdr:col>10</xdr:col>
                    <xdr:colOff>28575</xdr:colOff>
                    <xdr:row>21</xdr:row>
                    <xdr:rowOff>171450</xdr:rowOff>
                  </from>
                  <to>
                    <xdr:col>11</xdr:col>
                    <xdr:colOff>142875</xdr:colOff>
                    <xdr:row>23</xdr:row>
                    <xdr:rowOff>9525</xdr:rowOff>
                  </to>
                </anchor>
              </controlPr>
            </control>
          </mc:Choice>
        </mc:AlternateContent>
        <mc:AlternateContent xmlns:mc="http://schemas.openxmlformats.org/markup-compatibility/2006">
          <mc:Choice Requires="x14">
            <control shapeId="1437" r:id="rId52" name="Group Box 413">
              <controlPr defaultSize="0" autoFill="0" autoPict="0">
                <anchor moveWithCells="1">
                  <from>
                    <xdr:col>6</xdr:col>
                    <xdr:colOff>733425</xdr:colOff>
                    <xdr:row>44</xdr:row>
                    <xdr:rowOff>152400</xdr:rowOff>
                  </from>
                  <to>
                    <xdr:col>8</xdr:col>
                    <xdr:colOff>600075</xdr:colOff>
                    <xdr:row>45</xdr:row>
                    <xdr:rowOff>152400</xdr:rowOff>
                  </to>
                </anchor>
              </controlPr>
            </control>
          </mc:Choice>
        </mc:AlternateContent>
        <mc:AlternateContent xmlns:mc="http://schemas.openxmlformats.org/markup-compatibility/2006">
          <mc:Choice Requires="x14">
            <control shapeId="1440" r:id="rId53" name="Group Box 416">
              <controlPr defaultSize="0" autoFill="0" autoPict="0">
                <anchor moveWithCells="1">
                  <from>
                    <xdr:col>6</xdr:col>
                    <xdr:colOff>733425</xdr:colOff>
                    <xdr:row>45</xdr:row>
                    <xdr:rowOff>152400</xdr:rowOff>
                  </from>
                  <to>
                    <xdr:col>8</xdr:col>
                    <xdr:colOff>600075</xdr:colOff>
                    <xdr:row>46</xdr:row>
                    <xdr:rowOff>152400</xdr:rowOff>
                  </to>
                </anchor>
              </controlPr>
            </control>
          </mc:Choice>
        </mc:AlternateContent>
        <mc:AlternateContent xmlns:mc="http://schemas.openxmlformats.org/markup-compatibility/2006">
          <mc:Choice Requires="x14">
            <control shapeId="1443" r:id="rId54" name="Group Box 419">
              <controlPr defaultSize="0" autoFill="0" autoPict="0">
                <anchor moveWithCells="1">
                  <from>
                    <xdr:col>6</xdr:col>
                    <xdr:colOff>733425</xdr:colOff>
                    <xdr:row>46</xdr:row>
                    <xdr:rowOff>152400</xdr:rowOff>
                  </from>
                  <to>
                    <xdr:col>8</xdr:col>
                    <xdr:colOff>600075</xdr:colOff>
                    <xdr:row>47</xdr:row>
                    <xdr:rowOff>152400</xdr:rowOff>
                  </to>
                </anchor>
              </controlPr>
            </control>
          </mc:Choice>
        </mc:AlternateContent>
        <mc:AlternateContent xmlns:mc="http://schemas.openxmlformats.org/markup-compatibility/2006">
          <mc:Choice Requires="x14">
            <control shapeId="1444" r:id="rId55" name="Group Box 420">
              <controlPr defaultSize="0" autoFill="0" autoPict="0">
                <anchor moveWithCells="1">
                  <from>
                    <xdr:col>10</xdr:col>
                    <xdr:colOff>733425</xdr:colOff>
                    <xdr:row>43</xdr:row>
                    <xdr:rowOff>152400</xdr:rowOff>
                  </from>
                  <to>
                    <xdr:col>13</xdr:col>
                    <xdr:colOff>161925</xdr:colOff>
                    <xdr:row>44</xdr:row>
                    <xdr:rowOff>152400</xdr:rowOff>
                  </to>
                </anchor>
              </controlPr>
            </control>
          </mc:Choice>
        </mc:AlternateContent>
        <mc:AlternateContent xmlns:mc="http://schemas.openxmlformats.org/markup-compatibility/2006">
          <mc:Choice Requires="x14">
            <control shapeId="1445" r:id="rId56" name="Group Box 421">
              <controlPr defaultSize="0" autoFill="0" autoPict="0">
                <anchor moveWithCells="1">
                  <from>
                    <xdr:col>10</xdr:col>
                    <xdr:colOff>723900</xdr:colOff>
                    <xdr:row>46</xdr:row>
                    <xdr:rowOff>19050</xdr:rowOff>
                  </from>
                  <to>
                    <xdr:col>13</xdr:col>
                    <xdr:colOff>161925</xdr:colOff>
                    <xdr:row>47</xdr:row>
                    <xdr:rowOff>19050</xdr:rowOff>
                  </to>
                </anchor>
              </controlPr>
            </control>
          </mc:Choice>
        </mc:AlternateContent>
        <mc:AlternateContent xmlns:mc="http://schemas.openxmlformats.org/markup-compatibility/2006">
          <mc:Choice Requires="x14">
            <control shapeId="1446" r:id="rId57" name="Group Box 422">
              <controlPr defaultSize="0" autoFill="0" autoPict="0">
                <anchor moveWithCells="1">
                  <from>
                    <xdr:col>10</xdr:col>
                    <xdr:colOff>733425</xdr:colOff>
                    <xdr:row>45</xdr:row>
                    <xdr:rowOff>19050</xdr:rowOff>
                  </from>
                  <to>
                    <xdr:col>13</xdr:col>
                    <xdr:colOff>161925</xdr:colOff>
                    <xdr:row>46</xdr:row>
                    <xdr:rowOff>19050</xdr:rowOff>
                  </to>
                </anchor>
              </controlPr>
            </control>
          </mc:Choice>
        </mc:AlternateContent>
        <mc:AlternateContent xmlns:mc="http://schemas.openxmlformats.org/markup-compatibility/2006">
          <mc:Choice Requires="x14">
            <control shapeId="1449" r:id="rId58" name="Group Box 425">
              <controlPr defaultSize="0" autoFill="0" autoPict="0">
                <anchor moveWithCells="1">
                  <from>
                    <xdr:col>10</xdr:col>
                    <xdr:colOff>733425</xdr:colOff>
                    <xdr:row>44</xdr:row>
                    <xdr:rowOff>152400</xdr:rowOff>
                  </from>
                  <to>
                    <xdr:col>13</xdr:col>
                    <xdr:colOff>161925</xdr:colOff>
                    <xdr:row>45</xdr:row>
                    <xdr:rowOff>152400</xdr:rowOff>
                  </to>
                </anchor>
              </controlPr>
            </control>
          </mc:Choice>
        </mc:AlternateContent>
        <mc:AlternateContent xmlns:mc="http://schemas.openxmlformats.org/markup-compatibility/2006">
          <mc:Choice Requires="x14">
            <control shapeId="1452" r:id="rId59" name="Group Box 428">
              <controlPr defaultSize="0" autoFill="0" autoPict="0">
                <anchor moveWithCells="1">
                  <from>
                    <xdr:col>10</xdr:col>
                    <xdr:colOff>733425</xdr:colOff>
                    <xdr:row>45</xdr:row>
                    <xdr:rowOff>152400</xdr:rowOff>
                  </from>
                  <to>
                    <xdr:col>13</xdr:col>
                    <xdr:colOff>161925</xdr:colOff>
                    <xdr:row>46</xdr:row>
                    <xdr:rowOff>152400</xdr:rowOff>
                  </to>
                </anchor>
              </controlPr>
            </control>
          </mc:Choice>
        </mc:AlternateContent>
        <mc:AlternateContent xmlns:mc="http://schemas.openxmlformats.org/markup-compatibility/2006">
          <mc:Choice Requires="x14">
            <control shapeId="1455" r:id="rId60" name="Group Box 431">
              <controlPr defaultSize="0" autoFill="0" autoPict="0">
                <anchor moveWithCells="1">
                  <from>
                    <xdr:col>10</xdr:col>
                    <xdr:colOff>733425</xdr:colOff>
                    <xdr:row>46</xdr:row>
                    <xdr:rowOff>152400</xdr:rowOff>
                  </from>
                  <to>
                    <xdr:col>13</xdr:col>
                    <xdr:colOff>161925</xdr:colOff>
                    <xdr:row>47</xdr:row>
                    <xdr:rowOff>152400</xdr:rowOff>
                  </to>
                </anchor>
              </controlPr>
            </control>
          </mc:Choice>
        </mc:AlternateContent>
        <mc:AlternateContent xmlns:mc="http://schemas.openxmlformats.org/markup-compatibility/2006">
          <mc:Choice Requires="x14">
            <control shapeId="1457" r:id="rId61" name="Check Box 433">
              <controlPr defaultSize="0" autoFill="0" autoLine="0" autoPict="0">
                <anchor moveWithCells="1">
                  <from>
                    <xdr:col>7</xdr:col>
                    <xdr:colOff>19050</xdr:colOff>
                    <xdr:row>43</xdr:row>
                    <xdr:rowOff>0</xdr:rowOff>
                  </from>
                  <to>
                    <xdr:col>8</xdr:col>
                    <xdr:colOff>152400</xdr:colOff>
                    <xdr:row>44</xdr:row>
                    <xdr:rowOff>28575</xdr:rowOff>
                  </to>
                </anchor>
              </controlPr>
            </control>
          </mc:Choice>
        </mc:AlternateContent>
        <mc:AlternateContent xmlns:mc="http://schemas.openxmlformats.org/markup-compatibility/2006">
          <mc:Choice Requires="x14">
            <control shapeId="1458" r:id="rId62" name="Check Box 434">
              <controlPr defaultSize="0" autoFill="0" autoLine="0" autoPict="0">
                <anchor moveWithCells="1">
                  <from>
                    <xdr:col>7</xdr:col>
                    <xdr:colOff>19050</xdr:colOff>
                    <xdr:row>44</xdr:row>
                    <xdr:rowOff>0</xdr:rowOff>
                  </from>
                  <to>
                    <xdr:col>8</xdr:col>
                    <xdr:colOff>152400</xdr:colOff>
                    <xdr:row>45</xdr:row>
                    <xdr:rowOff>28575</xdr:rowOff>
                  </to>
                </anchor>
              </controlPr>
            </control>
          </mc:Choice>
        </mc:AlternateContent>
        <mc:AlternateContent xmlns:mc="http://schemas.openxmlformats.org/markup-compatibility/2006">
          <mc:Choice Requires="x14">
            <control shapeId="1459" r:id="rId63" name="Check Box 435">
              <controlPr defaultSize="0" autoFill="0" autoLine="0" autoPict="0">
                <anchor moveWithCells="1">
                  <from>
                    <xdr:col>7</xdr:col>
                    <xdr:colOff>19050</xdr:colOff>
                    <xdr:row>45</xdr:row>
                    <xdr:rowOff>0</xdr:rowOff>
                  </from>
                  <to>
                    <xdr:col>8</xdr:col>
                    <xdr:colOff>152400</xdr:colOff>
                    <xdr:row>46</xdr:row>
                    <xdr:rowOff>28575</xdr:rowOff>
                  </to>
                </anchor>
              </controlPr>
            </control>
          </mc:Choice>
        </mc:AlternateContent>
        <mc:AlternateContent xmlns:mc="http://schemas.openxmlformats.org/markup-compatibility/2006">
          <mc:Choice Requires="x14">
            <control shapeId="1460" r:id="rId64" name="Group Box 436">
              <controlPr defaultSize="0" autoFill="0" autoPict="0">
                <anchor moveWithCells="1">
                  <from>
                    <xdr:col>6</xdr:col>
                    <xdr:colOff>733425</xdr:colOff>
                    <xdr:row>43</xdr:row>
                    <xdr:rowOff>152400</xdr:rowOff>
                  </from>
                  <to>
                    <xdr:col>8</xdr:col>
                    <xdr:colOff>600075</xdr:colOff>
                    <xdr:row>44</xdr:row>
                    <xdr:rowOff>152400</xdr:rowOff>
                  </to>
                </anchor>
              </controlPr>
            </control>
          </mc:Choice>
        </mc:AlternateContent>
        <mc:AlternateContent xmlns:mc="http://schemas.openxmlformats.org/markup-compatibility/2006">
          <mc:Choice Requires="x14">
            <control shapeId="1461" r:id="rId65" name="Group Box 437">
              <controlPr defaultSize="0" autoFill="0" autoPict="0">
                <anchor moveWithCells="1">
                  <from>
                    <xdr:col>6</xdr:col>
                    <xdr:colOff>723900</xdr:colOff>
                    <xdr:row>46</xdr:row>
                    <xdr:rowOff>19050</xdr:rowOff>
                  </from>
                  <to>
                    <xdr:col>8</xdr:col>
                    <xdr:colOff>590550</xdr:colOff>
                    <xdr:row>47</xdr:row>
                    <xdr:rowOff>19050</xdr:rowOff>
                  </to>
                </anchor>
              </controlPr>
            </control>
          </mc:Choice>
        </mc:AlternateContent>
        <mc:AlternateContent xmlns:mc="http://schemas.openxmlformats.org/markup-compatibility/2006">
          <mc:Choice Requires="x14">
            <control shapeId="1462" r:id="rId66" name="Group Box 438">
              <controlPr defaultSize="0" autoFill="0" autoPict="0">
                <anchor moveWithCells="1">
                  <from>
                    <xdr:col>6</xdr:col>
                    <xdr:colOff>733425</xdr:colOff>
                    <xdr:row>45</xdr:row>
                    <xdr:rowOff>19050</xdr:rowOff>
                  </from>
                  <to>
                    <xdr:col>8</xdr:col>
                    <xdr:colOff>600075</xdr:colOff>
                    <xdr:row>46</xdr:row>
                    <xdr:rowOff>19050</xdr:rowOff>
                  </to>
                </anchor>
              </controlPr>
            </control>
          </mc:Choice>
        </mc:AlternateContent>
        <mc:AlternateContent xmlns:mc="http://schemas.openxmlformats.org/markup-compatibility/2006">
          <mc:Choice Requires="x14">
            <control shapeId="1463" r:id="rId67" name="Group Box 439">
              <controlPr defaultSize="0" autoFill="0" autoPict="0">
                <anchor moveWithCells="1">
                  <from>
                    <xdr:col>6</xdr:col>
                    <xdr:colOff>733425</xdr:colOff>
                    <xdr:row>44</xdr:row>
                    <xdr:rowOff>152400</xdr:rowOff>
                  </from>
                  <to>
                    <xdr:col>8</xdr:col>
                    <xdr:colOff>600075</xdr:colOff>
                    <xdr:row>45</xdr:row>
                    <xdr:rowOff>152400</xdr:rowOff>
                  </to>
                </anchor>
              </controlPr>
            </control>
          </mc:Choice>
        </mc:AlternateContent>
        <mc:AlternateContent xmlns:mc="http://schemas.openxmlformats.org/markup-compatibility/2006">
          <mc:Choice Requires="x14">
            <control shapeId="1464" r:id="rId68" name="Group Box 440">
              <controlPr defaultSize="0" autoFill="0" autoPict="0">
                <anchor moveWithCells="1">
                  <from>
                    <xdr:col>6</xdr:col>
                    <xdr:colOff>733425</xdr:colOff>
                    <xdr:row>45</xdr:row>
                    <xdr:rowOff>152400</xdr:rowOff>
                  </from>
                  <to>
                    <xdr:col>8</xdr:col>
                    <xdr:colOff>600075</xdr:colOff>
                    <xdr:row>46</xdr:row>
                    <xdr:rowOff>152400</xdr:rowOff>
                  </to>
                </anchor>
              </controlPr>
            </control>
          </mc:Choice>
        </mc:AlternateContent>
        <mc:AlternateContent xmlns:mc="http://schemas.openxmlformats.org/markup-compatibility/2006">
          <mc:Choice Requires="x14">
            <control shapeId="1465" r:id="rId69" name="Group Box 441">
              <controlPr defaultSize="0" autoFill="0" autoPict="0">
                <anchor moveWithCells="1">
                  <from>
                    <xdr:col>6</xdr:col>
                    <xdr:colOff>733425</xdr:colOff>
                    <xdr:row>46</xdr:row>
                    <xdr:rowOff>152400</xdr:rowOff>
                  </from>
                  <to>
                    <xdr:col>8</xdr:col>
                    <xdr:colOff>600075</xdr:colOff>
                    <xdr:row>47</xdr:row>
                    <xdr:rowOff>152400</xdr:rowOff>
                  </to>
                </anchor>
              </controlPr>
            </control>
          </mc:Choice>
        </mc:AlternateContent>
        <mc:AlternateContent xmlns:mc="http://schemas.openxmlformats.org/markup-compatibility/2006">
          <mc:Choice Requires="x14">
            <control shapeId="1466" r:id="rId70" name="Check Box 442">
              <controlPr defaultSize="0" autoFill="0" autoLine="0" autoPict="0">
                <anchor moveWithCells="1">
                  <from>
                    <xdr:col>7</xdr:col>
                    <xdr:colOff>19050</xdr:colOff>
                    <xdr:row>43</xdr:row>
                    <xdr:rowOff>0</xdr:rowOff>
                  </from>
                  <to>
                    <xdr:col>8</xdr:col>
                    <xdr:colOff>152400</xdr:colOff>
                    <xdr:row>44</xdr:row>
                    <xdr:rowOff>28575</xdr:rowOff>
                  </to>
                </anchor>
              </controlPr>
            </control>
          </mc:Choice>
        </mc:AlternateContent>
        <mc:AlternateContent xmlns:mc="http://schemas.openxmlformats.org/markup-compatibility/2006">
          <mc:Choice Requires="x14">
            <control shapeId="1469" r:id="rId71" name="Group Box 445">
              <controlPr defaultSize="0" autoFill="0" autoPict="0">
                <anchor moveWithCells="1">
                  <from>
                    <xdr:col>12</xdr:col>
                    <xdr:colOff>733425</xdr:colOff>
                    <xdr:row>47</xdr:row>
                    <xdr:rowOff>152400</xdr:rowOff>
                  </from>
                  <to>
                    <xdr:col>15</xdr:col>
                    <xdr:colOff>142875</xdr:colOff>
                    <xdr:row>48</xdr:row>
                    <xdr:rowOff>152400</xdr:rowOff>
                  </to>
                </anchor>
              </controlPr>
            </control>
          </mc:Choice>
        </mc:AlternateContent>
        <mc:AlternateContent xmlns:mc="http://schemas.openxmlformats.org/markup-compatibility/2006">
          <mc:Choice Requires="x14">
            <control shapeId="1470" r:id="rId72" name="Group Box 446">
              <controlPr defaultSize="0" autoFill="0" autoPict="0">
                <anchor moveWithCells="1">
                  <from>
                    <xdr:col>12</xdr:col>
                    <xdr:colOff>723900</xdr:colOff>
                    <xdr:row>50</xdr:row>
                    <xdr:rowOff>19050</xdr:rowOff>
                  </from>
                  <to>
                    <xdr:col>15</xdr:col>
                    <xdr:colOff>142875</xdr:colOff>
                    <xdr:row>51</xdr:row>
                    <xdr:rowOff>19050</xdr:rowOff>
                  </to>
                </anchor>
              </controlPr>
            </control>
          </mc:Choice>
        </mc:AlternateContent>
        <mc:AlternateContent xmlns:mc="http://schemas.openxmlformats.org/markup-compatibility/2006">
          <mc:Choice Requires="x14">
            <control shapeId="1471" r:id="rId73" name="Group Box 447">
              <controlPr defaultSize="0" autoFill="0" autoPict="0">
                <anchor moveWithCells="1">
                  <from>
                    <xdr:col>12</xdr:col>
                    <xdr:colOff>733425</xdr:colOff>
                    <xdr:row>49</xdr:row>
                    <xdr:rowOff>19050</xdr:rowOff>
                  </from>
                  <to>
                    <xdr:col>15</xdr:col>
                    <xdr:colOff>142875</xdr:colOff>
                    <xdr:row>50</xdr:row>
                    <xdr:rowOff>19050</xdr:rowOff>
                  </to>
                </anchor>
              </controlPr>
            </control>
          </mc:Choice>
        </mc:AlternateContent>
        <mc:AlternateContent xmlns:mc="http://schemas.openxmlformats.org/markup-compatibility/2006">
          <mc:Choice Requires="x14">
            <control shapeId="1472" r:id="rId74" name="Group Box 448">
              <controlPr defaultSize="0" autoFill="0" autoPict="0">
                <anchor moveWithCells="1">
                  <from>
                    <xdr:col>12</xdr:col>
                    <xdr:colOff>733425</xdr:colOff>
                    <xdr:row>48</xdr:row>
                    <xdr:rowOff>152400</xdr:rowOff>
                  </from>
                  <to>
                    <xdr:col>15</xdr:col>
                    <xdr:colOff>142875</xdr:colOff>
                    <xdr:row>49</xdr:row>
                    <xdr:rowOff>152400</xdr:rowOff>
                  </to>
                </anchor>
              </controlPr>
            </control>
          </mc:Choice>
        </mc:AlternateContent>
        <mc:AlternateContent xmlns:mc="http://schemas.openxmlformats.org/markup-compatibility/2006">
          <mc:Choice Requires="x14">
            <control shapeId="1473" r:id="rId75" name="Group Box 449">
              <controlPr defaultSize="0" autoFill="0" autoPict="0">
                <anchor moveWithCells="1">
                  <from>
                    <xdr:col>12</xdr:col>
                    <xdr:colOff>733425</xdr:colOff>
                    <xdr:row>49</xdr:row>
                    <xdr:rowOff>152400</xdr:rowOff>
                  </from>
                  <to>
                    <xdr:col>15</xdr:col>
                    <xdr:colOff>142875</xdr:colOff>
                    <xdr:row>50</xdr:row>
                    <xdr:rowOff>152400</xdr:rowOff>
                  </to>
                </anchor>
              </controlPr>
            </control>
          </mc:Choice>
        </mc:AlternateContent>
        <mc:AlternateContent xmlns:mc="http://schemas.openxmlformats.org/markup-compatibility/2006">
          <mc:Choice Requires="x14">
            <control shapeId="1474" r:id="rId76" name="Group Box 450">
              <controlPr defaultSize="0" autoFill="0" autoPict="0">
                <anchor moveWithCells="1">
                  <from>
                    <xdr:col>12</xdr:col>
                    <xdr:colOff>733425</xdr:colOff>
                    <xdr:row>50</xdr:row>
                    <xdr:rowOff>152400</xdr:rowOff>
                  </from>
                  <to>
                    <xdr:col>15</xdr:col>
                    <xdr:colOff>142875</xdr:colOff>
                    <xdr:row>51</xdr:row>
                    <xdr:rowOff>152400</xdr:rowOff>
                  </to>
                </anchor>
              </controlPr>
            </control>
          </mc:Choice>
        </mc:AlternateContent>
        <mc:AlternateContent xmlns:mc="http://schemas.openxmlformats.org/markup-compatibility/2006">
          <mc:Choice Requires="x14">
            <control shapeId="1475" r:id="rId77" name="Check Box 451">
              <controlPr defaultSize="0" autoFill="0" autoLine="0" autoPict="0">
                <anchor moveWithCells="1">
                  <from>
                    <xdr:col>10</xdr:col>
                    <xdr:colOff>638175</xdr:colOff>
                    <xdr:row>43</xdr:row>
                    <xdr:rowOff>161925</xdr:rowOff>
                  </from>
                  <to>
                    <xdr:col>11</xdr:col>
                    <xdr:colOff>419100</xdr:colOff>
                    <xdr:row>45</xdr:row>
                    <xdr:rowOff>0</xdr:rowOff>
                  </to>
                </anchor>
              </controlPr>
            </control>
          </mc:Choice>
        </mc:AlternateContent>
        <mc:AlternateContent xmlns:mc="http://schemas.openxmlformats.org/markup-compatibility/2006">
          <mc:Choice Requires="x14">
            <control shapeId="1476" r:id="rId78" name="Check Box 452">
              <controlPr defaultSize="0" autoFill="0" autoLine="0" autoPict="0">
                <anchor moveWithCells="1">
                  <from>
                    <xdr:col>11</xdr:col>
                    <xdr:colOff>352425</xdr:colOff>
                    <xdr:row>42</xdr:row>
                    <xdr:rowOff>161925</xdr:rowOff>
                  </from>
                  <to>
                    <xdr:col>12</xdr:col>
                    <xdr:colOff>361950</xdr:colOff>
                    <xdr:row>44</xdr:row>
                    <xdr:rowOff>0</xdr:rowOff>
                  </to>
                </anchor>
              </controlPr>
            </control>
          </mc:Choice>
        </mc:AlternateContent>
        <mc:AlternateContent xmlns:mc="http://schemas.openxmlformats.org/markup-compatibility/2006">
          <mc:Choice Requires="x14">
            <control shapeId="1478" r:id="rId79" name="Group Box 454">
              <controlPr defaultSize="0" autoFill="0" autoPict="0">
                <anchor moveWithCells="1">
                  <from>
                    <xdr:col>12</xdr:col>
                    <xdr:colOff>733425</xdr:colOff>
                    <xdr:row>47</xdr:row>
                    <xdr:rowOff>152400</xdr:rowOff>
                  </from>
                  <to>
                    <xdr:col>15</xdr:col>
                    <xdr:colOff>142875</xdr:colOff>
                    <xdr:row>48</xdr:row>
                    <xdr:rowOff>152400</xdr:rowOff>
                  </to>
                </anchor>
              </controlPr>
            </control>
          </mc:Choice>
        </mc:AlternateContent>
        <mc:AlternateContent xmlns:mc="http://schemas.openxmlformats.org/markup-compatibility/2006">
          <mc:Choice Requires="x14">
            <control shapeId="1479" r:id="rId80" name="Group Box 455">
              <controlPr defaultSize="0" autoFill="0" autoPict="0">
                <anchor moveWithCells="1">
                  <from>
                    <xdr:col>12</xdr:col>
                    <xdr:colOff>723900</xdr:colOff>
                    <xdr:row>50</xdr:row>
                    <xdr:rowOff>19050</xdr:rowOff>
                  </from>
                  <to>
                    <xdr:col>15</xdr:col>
                    <xdr:colOff>142875</xdr:colOff>
                    <xdr:row>51</xdr:row>
                    <xdr:rowOff>19050</xdr:rowOff>
                  </to>
                </anchor>
              </controlPr>
            </control>
          </mc:Choice>
        </mc:AlternateContent>
        <mc:AlternateContent xmlns:mc="http://schemas.openxmlformats.org/markup-compatibility/2006">
          <mc:Choice Requires="x14">
            <control shapeId="1480" r:id="rId81" name="Group Box 456">
              <controlPr defaultSize="0" autoFill="0" autoPict="0">
                <anchor moveWithCells="1">
                  <from>
                    <xdr:col>12</xdr:col>
                    <xdr:colOff>733425</xdr:colOff>
                    <xdr:row>49</xdr:row>
                    <xdr:rowOff>19050</xdr:rowOff>
                  </from>
                  <to>
                    <xdr:col>15</xdr:col>
                    <xdr:colOff>142875</xdr:colOff>
                    <xdr:row>50</xdr:row>
                    <xdr:rowOff>19050</xdr:rowOff>
                  </to>
                </anchor>
              </controlPr>
            </control>
          </mc:Choice>
        </mc:AlternateContent>
        <mc:AlternateContent xmlns:mc="http://schemas.openxmlformats.org/markup-compatibility/2006">
          <mc:Choice Requires="x14">
            <control shapeId="1481" r:id="rId82" name="Group Box 457">
              <controlPr defaultSize="0" autoFill="0" autoPict="0">
                <anchor moveWithCells="1">
                  <from>
                    <xdr:col>12</xdr:col>
                    <xdr:colOff>733425</xdr:colOff>
                    <xdr:row>48</xdr:row>
                    <xdr:rowOff>152400</xdr:rowOff>
                  </from>
                  <to>
                    <xdr:col>15</xdr:col>
                    <xdr:colOff>142875</xdr:colOff>
                    <xdr:row>49</xdr:row>
                    <xdr:rowOff>152400</xdr:rowOff>
                  </to>
                </anchor>
              </controlPr>
            </control>
          </mc:Choice>
        </mc:AlternateContent>
        <mc:AlternateContent xmlns:mc="http://schemas.openxmlformats.org/markup-compatibility/2006">
          <mc:Choice Requires="x14">
            <control shapeId="1482" r:id="rId83" name="Group Box 458">
              <controlPr defaultSize="0" autoFill="0" autoPict="0">
                <anchor moveWithCells="1">
                  <from>
                    <xdr:col>12</xdr:col>
                    <xdr:colOff>733425</xdr:colOff>
                    <xdr:row>49</xdr:row>
                    <xdr:rowOff>152400</xdr:rowOff>
                  </from>
                  <to>
                    <xdr:col>15</xdr:col>
                    <xdr:colOff>142875</xdr:colOff>
                    <xdr:row>50</xdr:row>
                    <xdr:rowOff>152400</xdr:rowOff>
                  </to>
                </anchor>
              </controlPr>
            </control>
          </mc:Choice>
        </mc:AlternateContent>
        <mc:AlternateContent xmlns:mc="http://schemas.openxmlformats.org/markup-compatibility/2006">
          <mc:Choice Requires="x14">
            <control shapeId="1483" r:id="rId84" name="Group Box 459">
              <controlPr defaultSize="0" autoFill="0" autoPict="0">
                <anchor moveWithCells="1">
                  <from>
                    <xdr:col>12</xdr:col>
                    <xdr:colOff>733425</xdr:colOff>
                    <xdr:row>50</xdr:row>
                    <xdr:rowOff>152400</xdr:rowOff>
                  </from>
                  <to>
                    <xdr:col>15</xdr:col>
                    <xdr:colOff>142875</xdr:colOff>
                    <xdr:row>51</xdr:row>
                    <xdr:rowOff>152400</xdr:rowOff>
                  </to>
                </anchor>
              </controlPr>
            </control>
          </mc:Choice>
        </mc:AlternateContent>
        <mc:AlternateContent xmlns:mc="http://schemas.openxmlformats.org/markup-compatibility/2006">
          <mc:Choice Requires="x14">
            <control shapeId="1484" r:id="rId85" name="Check Box 460">
              <controlPr defaultSize="0" autoFill="0" autoLine="0" autoPict="0">
                <anchor moveWithCells="1">
                  <from>
                    <xdr:col>10</xdr:col>
                    <xdr:colOff>628650</xdr:colOff>
                    <xdr:row>42</xdr:row>
                    <xdr:rowOff>161925</xdr:rowOff>
                  </from>
                  <to>
                    <xdr:col>11</xdr:col>
                    <xdr:colOff>371475</xdr:colOff>
                    <xdr:row>44</xdr:row>
                    <xdr:rowOff>0</xdr:rowOff>
                  </to>
                </anchor>
              </controlPr>
            </control>
          </mc:Choice>
        </mc:AlternateContent>
        <mc:AlternateContent xmlns:mc="http://schemas.openxmlformats.org/markup-compatibility/2006">
          <mc:Choice Requires="x14">
            <control shapeId="1485" r:id="rId86" name="Check Box 461">
              <controlPr defaultSize="0" autoFill="0" autoLine="0" autoPict="0">
                <anchor moveWithCells="1">
                  <from>
                    <xdr:col>10</xdr:col>
                    <xdr:colOff>638175</xdr:colOff>
                    <xdr:row>44</xdr:row>
                    <xdr:rowOff>161925</xdr:rowOff>
                  </from>
                  <to>
                    <xdr:col>11</xdr:col>
                    <xdr:colOff>409575</xdr:colOff>
                    <xdr:row>46</xdr:row>
                    <xdr:rowOff>0</xdr:rowOff>
                  </to>
                </anchor>
              </controlPr>
            </control>
          </mc:Choice>
        </mc:AlternateContent>
        <mc:AlternateContent xmlns:mc="http://schemas.openxmlformats.org/markup-compatibility/2006">
          <mc:Choice Requires="x14">
            <control shapeId="1487" r:id="rId87" name="Check Box 463">
              <controlPr defaultSize="0" autoFill="0" autoLine="0" autoPict="0">
                <anchor moveWithCells="1">
                  <from>
                    <xdr:col>11</xdr:col>
                    <xdr:colOff>352425</xdr:colOff>
                    <xdr:row>43</xdr:row>
                    <xdr:rowOff>161925</xdr:rowOff>
                  </from>
                  <to>
                    <xdr:col>13</xdr:col>
                    <xdr:colOff>0</xdr:colOff>
                    <xdr:row>45</xdr:row>
                    <xdr:rowOff>0</xdr:rowOff>
                  </to>
                </anchor>
              </controlPr>
            </control>
          </mc:Choice>
        </mc:AlternateContent>
        <mc:AlternateContent xmlns:mc="http://schemas.openxmlformats.org/markup-compatibility/2006">
          <mc:Choice Requires="x14">
            <control shapeId="1488" r:id="rId88" name="Check Box 464">
              <controlPr defaultSize="0" autoFill="0" autoLine="0" autoPict="0">
                <anchor moveWithCells="1">
                  <from>
                    <xdr:col>11</xdr:col>
                    <xdr:colOff>352425</xdr:colOff>
                    <xdr:row>44</xdr:row>
                    <xdr:rowOff>161925</xdr:rowOff>
                  </from>
                  <to>
                    <xdr:col>13</xdr:col>
                    <xdr:colOff>0</xdr:colOff>
                    <xdr:row>46</xdr:row>
                    <xdr:rowOff>0</xdr:rowOff>
                  </to>
                </anchor>
              </controlPr>
            </control>
          </mc:Choice>
        </mc:AlternateContent>
        <mc:AlternateContent xmlns:mc="http://schemas.openxmlformats.org/markup-compatibility/2006">
          <mc:Choice Requires="x14">
            <control shapeId="1490" r:id="rId89" name="Check Box 466">
              <controlPr defaultSize="0" autoFill="0" autoLine="0" autoPict="0">
                <anchor moveWithCells="1">
                  <from>
                    <xdr:col>8</xdr:col>
                    <xdr:colOff>114300</xdr:colOff>
                    <xdr:row>43</xdr:row>
                    <xdr:rowOff>0</xdr:rowOff>
                  </from>
                  <to>
                    <xdr:col>8</xdr:col>
                    <xdr:colOff>561975</xdr:colOff>
                    <xdr:row>44</xdr:row>
                    <xdr:rowOff>28575</xdr:rowOff>
                  </to>
                </anchor>
              </controlPr>
            </control>
          </mc:Choice>
        </mc:AlternateContent>
        <mc:AlternateContent xmlns:mc="http://schemas.openxmlformats.org/markup-compatibility/2006">
          <mc:Choice Requires="x14">
            <control shapeId="1493" r:id="rId90" name="Check Box 469">
              <controlPr defaultSize="0" autoFill="0" autoLine="0" autoPict="0">
                <anchor moveWithCells="1">
                  <from>
                    <xdr:col>8</xdr:col>
                    <xdr:colOff>114300</xdr:colOff>
                    <xdr:row>43</xdr:row>
                    <xdr:rowOff>161925</xdr:rowOff>
                  </from>
                  <to>
                    <xdr:col>8</xdr:col>
                    <xdr:colOff>561975</xdr:colOff>
                    <xdr:row>45</xdr:row>
                    <xdr:rowOff>0</xdr:rowOff>
                  </to>
                </anchor>
              </controlPr>
            </control>
          </mc:Choice>
        </mc:AlternateContent>
        <mc:AlternateContent xmlns:mc="http://schemas.openxmlformats.org/markup-compatibility/2006">
          <mc:Choice Requires="x14">
            <control shapeId="1494" r:id="rId91" name="Check Box 470">
              <controlPr defaultSize="0" autoFill="0" autoLine="0" autoPict="0">
                <anchor moveWithCells="1">
                  <from>
                    <xdr:col>8</xdr:col>
                    <xdr:colOff>114300</xdr:colOff>
                    <xdr:row>44</xdr:row>
                    <xdr:rowOff>161925</xdr:rowOff>
                  </from>
                  <to>
                    <xdr:col>8</xdr:col>
                    <xdr:colOff>561975</xdr:colOff>
                    <xdr:row>46</xdr:row>
                    <xdr:rowOff>0</xdr:rowOff>
                  </to>
                </anchor>
              </controlPr>
            </control>
          </mc:Choice>
        </mc:AlternateContent>
        <mc:AlternateContent xmlns:mc="http://schemas.openxmlformats.org/markup-compatibility/2006">
          <mc:Choice Requires="x14">
            <control shapeId="1496" r:id="rId92" name="Check Box 472">
              <controlPr defaultSize="0" autoFill="0" autoLine="0" autoPict="0">
                <anchor moveWithCells="1">
                  <from>
                    <xdr:col>7</xdr:col>
                    <xdr:colOff>19050</xdr:colOff>
                    <xdr:row>45</xdr:row>
                    <xdr:rowOff>180975</xdr:rowOff>
                  </from>
                  <to>
                    <xdr:col>8</xdr:col>
                    <xdr:colOff>504825</xdr:colOff>
                    <xdr:row>47</xdr:row>
                    <xdr:rowOff>19050</xdr:rowOff>
                  </to>
                </anchor>
              </controlPr>
            </control>
          </mc:Choice>
        </mc:AlternateContent>
        <mc:AlternateContent xmlns:mc="http://schemas.openxmlformats.org/markup-compatibility/2006">
          <mc:Choice Requires="x14">
            <control shapeId="1497" r:id="rId93" name="Check Box 473">
              <controlPr defaultSize="0" autoFill="0" autoLine="0" autoPict="0">
                <anchor moveWithCells="1">
                  <from>
                    <xdr:col>1</xdr:col>
                    <xdr:colOff>561975</xdr:colOff>
                    <xdr:row>42</xdr:row>
                    <xdr:rowOff>0</xdr:rowOff>
                  </from>
                  <to>
                    <xdr:col>2</xdr:col>
                    <xdr:colOff>400050</xdr:colOff>
                    <xdr:row>43</xdr:row>
                    <xdr:rowOff>28575</xdr:rowOff>
                  </to>
                </anchor>
              </controlPr>
            </control>
          </mc:Choice>
        </mc:AlternateContent>
        <mc:AlternateContent xmlns:mc="http://schemas.openxmlformats.org/markup-compatibility/2006">
          <mc:Choice Requires="x14">
            <control shapeId="1498" r:id="rId94" name="Check Box 474">
              <controlPr defaultSize="0" autoFill="0" autoLine="0" autoPict="0">
                <anchor moveWithCells="1">
                  <from>
                    <xdr:col>2</xdr:col>
                    <xdr:colOff>561975</xdr:colOff>
                    <xdr:row>42</xdr:row>
                    <xdr:rowOff>0</xdr:rowOff>
                  </from>
                  <to>
                    <xdr:col>3</xdr:col>
                    <xdr:colOff>438150</xdr:colOff>
                    <xdr:row>43</xdr:row>
                    <xdr:rowOff>28575</xdr:rowOff>
                  </to>
                </anchor>
              </controlPr>
            </control>
          </mc:Choice>
        </mc:AlternateContent>
        <mc:AlternateContent xmlns:mc="http://schemas.openxmlformats.org/markup-compatibility/2006">
          <mc:Choice Requires="x14">
            <control shapeId="1500" r:id="rId95" name="Check Box 476">
              <controlPr defaultSize="0" autoFill="0" autoLine="0" autoPict="0">
                <anchor moveWithCells="1">
                  <from>
                    <xdr:col>7</xdr:col>
                    <xdr:colOff>38100</xdr:colOff>
                    <xdr:row>47</xdr:row>
                    <xdr:rowOff>180975</xdr:rowOff>
                  </from>
                  <to>
                    <xdr:col>9</xdr:col>
                    <xdr:colOff>400050</xdr:colOff>
                    <xdr:row>49</xdr:row>
                    <xdr:rowOff>19050</xdr:rowOff>
                  </to>
                </anchor>
              </controlPr>
            </control>
          </mc:Choice>
        </mc:AlternateContent>
        <mc:AlternateContent xmlns:mc="http://schemas.openxmlformats.org/markup-compatibility/2006">
          <mc:Choice Requires="x14">
            <control shapeId="1514" r:id="rId96" name="Check Box 490">
              <controlPr defaultSize="0" autoFill="0" autoLine="0" autoPict="0">
                <anchor moveWithCells="1">
                  <from>
                    <xdr:col>2</xdr:col>
                    <xdr:colOff>0</xdr:colOff>
                    <xdr:row>15</xdr:row>
                    <xdr:rowOff>0</xdr:rowOff>
                  </from>
                  <to>
                    <xdr:col>2</xdr:col>
                    <xdr:colOff>390525</xdr:colOff>
                    <xdr:row>16</xdr:row>
                    <xdr:rowOff>0</xdr:rowOff>
                  </to>
                </anchor>
              </controlPr>
            </control>
          </mc:Choice>
        </mc:AlternateContent>
        <mc:AlternateContent xmlns:mc="http://schemas.openxmlformats.org/markup-compatibility/2006">
          <mc:Choice Requires="x14">
            <control shapeId="1515" r:id="rId97" name="Check Box 491">
              <controlPr defaultSize="0" autoFill="0" autoLine="0" autoPict="0">
                <anchor moveWithCells="1">
                  <from>
                    <xdr:col>2</xdr:col>
                    <xdr:colOff>390525</xdr:colOff>
                    <xdr:row>15</xdr:row>
                    <xdr:rowOff>0</xdr:rowOff>
                  </from>
                  <to>
                    <xdr:col>3</xdr:col>
                    <xdr:colOff>361950</xdr:colOff>
                    <xdr:row>16</xdr:row>
                    <xdr:rowOff>9525</xdr:rowOff>
                  </to>
                </anchor>
              </controlPr>
            </control>
          </mc:Choice>
        </mc:AlternateContent>
        <mc:AlternateContent xmlns:mc="http://schemas.openxmlformats.org/markup-compatibility/2006">
          <mc:Choice Requires="x14">
            <control shapeId="1518" r:id="rId98" name="Check Box 494">
              <controlPr defaultSize="0" autoFill="0" autoLine="0" autoPict="0">
                <anchor moveWithCells="1">
                  <from>
                    <xdr:col>6</xdr:col>
                    <xdr:colOff>438150</xdr:colOff>
                    <xdr:row>19</xdr:row>
                    <xdr:rowOff>9525</xdr:rowOff>
                  </from>
                  <to>
                    <xdr:col>7</xdr:col>
                    <xdr:colOff>47625</xdr:colOff>
                    <xdr:row>20</xdr:row>
                    <xdr:rowOff>9525</xdr:rowOff>
                  </to>
                </anchor>
              </controlPr>
            </control>
          </mc:Choice>
        </mc:AlternateContent>
        <mc:AlternateContent xmlns:mc="http://schemas.openxmlformats.org/markup-compatibility/2006">
          <mc:Choice Requires="x14">
            <control shapeId="1519" r:id="rId99" name="Check Box 495">
              <controlPr defaultSize="0" autoFill="0" autoLine="0" autoPict="0">
                <anchor moveWithCells="1">
                  <from>
                    <xdr:col>7</xdr:col>
                    <xdr:colOff>95250</xdr:colOff>
                    <xdr:row>19</xdr:row>
                    <xdr:rowOff>0</xdr:rowOff>
                  </from>
                  <to>
                    <xdr:col>8</xdr:col>
                    <xdr:colOff>133350</xdr:colOff>
                    <xdr:row>20</xdr:row>
                    <xdr:rowOff>9525</xdr:rowOff>
                  </to>
                </anchor>
              </controlPr>
            </control>
          </mc:Choice>
        </mc:AlternateContent>
        <mc:AlternateContent xmlns:mc="http://schemas.openxmlformats.org/markup-compatibility/2006">
          <mc:Choice Requires="x14">
            <control shapeId="1520" r:id="rId100" name="Check Box 496">
              <controlPr defaultSize="0" autoFill="0" autoLine="0" autoPict="0">
                <anchor moveWithCells="1">
                  <from>
                    <xdr:col>10</xdr:col>
                    <xdr:colOff>66675</xdr:colOff>
                    <xdr:row>19</xdr:row>
                    <xdr:rowOff>9525</xdr:rowOff>
                  </from>
                  <to>
                    <xdr:col>10</xdr:col>
                    <xdr:colOff>495300</xdr:colOff>
                    <xdr:row>20</xdr:row>
                    <xdr:rowOff>9525</xdr:rowOff>
                  </to>
                </anchor>
              </controlPr>
            </control>
          </mc:Choice>
        </mc:AlternateContent>
        <mc:AlternateContent xmlns:mc="http://schemas.openxmlformats.org/markup-compatibility/2006">
          <mc:Choice Requires="x14">
            <control shapeId="1521" r:id="rId101" name="Check Box 497">
              <controlPr defaultSize="0" autoFill="0" autoLine="0" autoPict="0">
                <anchor moveWithCells="1">
                  <from>
                    <xdr:col>10</xdr:col>
                    <xdr:colOff>457200</xdr:colOff>
                    <xdr:row>19</xdr:row>
                    <xdr:rowOff>0</xdr:rowOff>
                  </from>
                  <to>
                    <xdr:col>11</xdr:col>
                    <xdr:colOff>219075</xdr:colOff>
                    <xdr:row>20</xdr:row>
                    <xdr:rowOff>9525</xdr:rowOff>
                  </to>
                </anchor>
              </controlPr>
            </control>
          </mc:Choice>
        </mc:AlternateContent>
        <mc:AlternateContent xmlns:mc="http://schemas.openxmlformats.org/markup-compatibility/2006">
          <mc:Choice Requires="x14">
            <control shapeId="1522" r:id="rId102" name="Check Box 498">
              <controlPr defaultSize="0" autoFill="0" autoLine="0" autoPict="0">
                <anchor moveWithCells="1">
                  <from>
                    <xdr:col>10</xdr:col>
                    <xdr:colOff>38100</xdr:colOff>
                    <xdr:row>22</xdr:row>
                    <xdr:rowOff>0</xdr:rowOff>
                  </from>
                  <to>
                    <xdr:col>10</xdr:col>
                    <xdr:colOff>485775</xdr:colOff>
                    <xdr:row>23</xdr:row>
                    <xdr:rowOff>19050</xdr:rowOff>
                  </to>
                </anchor>
              </controlPr>
            </control>
          </mc:Choice>
        </mc:AlternateContent>
        <mc:AlternateContent xmlns:mc="http://schemas.openxmlformats.org/markup-compatibility/2006">
          <mc:Choice Requires="x14">
            <control shapeId="1523" r:id="rId103" name="Check Box 499">
              <controlPr defaultSize="0" autoFill="0" autoLine="0" autoPict="0">
                <anchor moveWithCells="1">
                  <from>
                    <xdr:col>10</xdr:col>
                    <xdr:colOff>552450</xdr:colOff>
                    <xdr:row>22</xdr:row>
                    <xdr:rowOff>0</xdr:rowOff>
                  </from>
                  <to>
                    <xdr:col>11</xdr:col>
                    <xdr:colOff>352425</xdr:colOff>
                    <xdr:row>23</xdr:row>
                    <xdr:rowOff>28575</xdr:rowOff>
                  </to>
                </anchor>
              </controlPr>
            </control>
          </mc:Choice>
        </mc:AlternateContent>
        <mc:AlternateContent xmlns:mc="http://schemas.openxmlformats.org/markup-compatibility/2006">
          <mc:Choice Requires="x14">
            <control shapeId="1524" r:id="rId104" name="Check Box 500">
              <controlPr defaultSize="0" autoFill="0" autoLine="0" autoPict="0">
                <anchor moveWithCells="1">
                  <from>
                    <xdr:col>3</xdr:col>
                    <xdr:colOff>0</xdr:colOff>
                    <xdr:row>5</xdr:row>
                    <xdr:rowOff>171450</xdr:rowOff>
                  </from>
                  <to>
                    <xdr:col>3</xdr:col>
                    <xdr:colOff>447675</xdr:colOff>
                    <xdr:row>7</xdr:row>
                    <xdr:rowOff>19050</xdr:rowOff>
                  </to>
                </anchor>
              </controlPr>
            </control>
          </mc:Choice>
        </mc:AlternateContent>
        <mc:AlternateContent xmlns:mc="http://schemas.openxmlformats.org/markup-compatibility/2006">
          <mc:Choice Requires="x14">
            <control shapeId="1525" r:id="rId105" name="Check Box 501">
              <controlPr defaultSize="0" autoFill="0" autoLine="0" autoPict="0">
                <anchor moveWithCells="1">
                  <from>
                    <xdr:col>3</xdr:col>
                    <xdr:colOff>447675</xdr:colOff>
                    <xdr:row>5</xdr:row>
                    <xdr:rowOff>171450</xdr:rowOff>
                  </from>
                  <to>
                    <xdr:col>3</xdr:col>
                    <xdr:colOff>819150</xdr:colOff>
                    <xdr:row>7</xdr:row>
                    <xdr:rowOff>28575</xdr:rowOff>
                  </to>
                </anchor>
              </controlPr>
            </control>
          </mc:Choice>
        </mc:AlternateContent>
        <mc:AlternateContent xmlns:mc="http://schemas.openxmlformats.org/markup-compatibility/2006">
          <mc:Choice Requires="x14">
            <control shapeId="1526" r:id="rId106" name="Check Box 502">
              <controlPr defaultSize="0" autoFill="0" autoLine="0" autoPict="0">
                <anchor moveWithCells="1">
                  <from>
                    <xdr:col>1</xdr:col>
                    <xdr:colOff>428625</xdr:colOff>
                    <xdr:row>17</xdr:row>
                    <xdr:rowOff>180975</xdr:rowOff>
                  </from>
                  <to>
                    <xdr:col>2</xdr:col>
                    <xdr:colOff>219075</xdr:colOff>
                    <xdr:row>19</xdr:row>
                    <xdr:rowOff>19050</xdr:rowOff>
                  </to>
                </anchor>
              </controlPr>
            </control>
          </mc:Choice>
        </mc:AlternateContent>
        <mc:AlternateContent xmlns:mc="http://schemas.openxmlformats.org/markup-compatibility/2006">
          <mc:Choice Requires="x14">
            <control shapeId="1528" r:id="rId107" name="Group Box 504">
              <controlPr defaultSize="0" autoFill="0" autoPict="0">
                <anchor moveWithCells="1">
                  <from>
                    <xdr:col>2</xdr:col>
                    <xdr:colOff>38100</xdr:colOff>
                    <xdr:row>33</xdr:row>
                    <xdr:rowOff>0</xdr:rowOff>
                  </from>
                  <to>
                    <xdr:col>3</xdr:col>
                    <xdr:colOff>457200</xdr:colOff>
                    <xdr:row>34</xdr:row>
                    <xdr:rowOff>57150</xdr:rowOff>
                  </to>
                </anchor>
              </controlPr>
            </control>
          </mc:Choice>
        </mc:AlternateContent>
        <mc:AlternateContent xmlns:mc="http://schemas.openxmlformats.org/markup-compatibility/2006">
          <mc:Choice Requires="x14">
            <control shapeId="1529" r:id="rId108" name="Check Box 505">
              <controlPr defaultSize="0" autoFill="0" autoLine="0" autoPict="0" altText="CO2">
                <anchor moveWithCells="1">
                  <from>
                    <xdr:col>1</xdr:col>
                    <xdr:colOff>0</xdr:colOff>
                    <xdr:row>19</xdr:row>
                    <xdr:rowOff>171450</xdr:rowOff>
                  </from>
                  <to>
                    <xdr:col>1</xdr:col>
                    <xdr:colOff>219075</xdr:colOff>
                    <xdr:row>21</xdr:row>
                    <xdr:rowOff>19050</xdr:rowOff>
                  </to>
                </anchor>
              </controlPr>
            </control>
          </mc:Choice>
        </mc:AlternateContent>
        <mc:AlternateContent xmlns:mc="http://schemas.openxmlformats.org/markup-compatibility/2006">
          <mc:Choice Requires="x14">
            <control shapeId="1530" r:id="rId109" name="Check Box 506">
              <controlPr defaultSize="0" autoFill="0" autoLine="0" autoPict="0" altText="CO2">
                <anchor moveWithCells="1">
                  <from>
                    <xdr:col>2</xdr:col>
                    <xdr:colOff>323850</xdr:colOff>
                    <xdr:row>19</xdr:row>
                    <xdr:rowOff>171450</xdr:rowOff>
                  </from>
                  <to>
                    <xdr:col>3</xdr:col>
                    <xdr:colOff>104775</xdr:colOff>
                    <xdr:row>21</xdr:row>
                    <xdr:rowOff>19050</xdr:rowOff>
                  </to>
                </anchor>
              </controlPr>
            </control>
          </mc:Choice>
        </mc:AlternateContent>
        <mc:AlternateContent xmlns:mc="http://schemas.openxmlformats.org/markup-compatibility/2006">
          <mc:Choice Requires="x14">
            <control shapeId="1531" r:id="rId110" name="Check Box 507">
              <controlPr defaultSize="0" autoFill="0" autoLine="0" autoPict="0">
                <anchor moveWithCells="1">
                  <from>
                    <xdr:col>9</xdr:col>
                    <xdr:colOff>28575</xdr:colOff>
                    <xdr:row>4</xdr:row>
                    <xdr:rowOff>28575</xdr:rowOff>
                  </from>
                  <to>
                    <xdr:col>9</xdr:col>
                    <xdr:colOff>485775</xdr:colOff>
                    <xdr:row>5</xdr:row>
                    <xdr:rowOff>38100</xdr:rowOff>
                  </to>
                </anchor>
              </controlPr>
            </control>
          </mc:Choice>
        </mc:AlternateContent>
        <mc:AlternateContent xmlns:mc="http://schemas.openxmlformats.org/markup-compatibility/2006">
          <mc:Choice Requires="x14">
            <control shapeId="1532" r:id="rId111" name="Check Box 508">
              <controlPr defaultSize="0" autoFill="0" autoLine="0" autoPict="0">
                <anchor moveWithCells="1">
                  <from>
                    <xdr:col>9</xdr:col>
                    <xdr:colOff>485775</xdr:colOff>
                    <xdr:row>4</xdr:row>
                    <xdr:rowOff>19050</xdr:rowOff>
                  </from>
                  <to>
                    <xdr:col>10</xdr:col>
                    <xdr:colOff>333375</xdr:colOff>
                    <xdr:row>5</xdr:row>
                    <xdr:rowOff>38100</xdr:rowOff>
                  </to>
                </anchor>
              </controlPr>
            </control>
          </mc:Choice>
        </mc:AlternateContent>
        <mc:AlternateContent xmlns:mc="http://schemas.openxmlformats.org/markup-compatibility/2006">
          <mc:Choice Requires="x14">
            <control shapeId="1534" r:id="rId112" name="Check Box 510">
              <controlPr defaultSize="0" autoFill="0" autoLine="0" autoPict="0" altText="CO2">
                <anchor moveWithCells="1">
                  <from>
                    <xdr:col>3</xdr:col>
                    <xdr:colOff>628650</xdr:colOff>
                    <xdr:row>24</xdr:row>
                    <xdr:rowOff>171450</xdr:rowOff>
                  </from>
                  <to>
                    <xdr:col>3</xdr:col>
                    <xdr:colOff>847725</xdr:colOff>
                    <xdr:row>26</xdr:row>
                    <xdr:rowOff>19050</xdr:rowOff>
                  </to>
                </anchor>
              </controlPr>
            </control>
          </mc:Choice>
        </mc:AlternateContent>
        <mc:AlternateContent xmlns:mc="http://schemas.openxmlformats.org/markup-compatibility/2006">
          <mc:Choice Requires="x14">
            <control shapeId="1535" r:id="rId113" name="Check Box 511">
              <controlPr defaultSize="0" autoFill="0" autoLine="0" autoPict="0" altText="CO2">
                <anchor moveWithCells="1">
                  <from>
                    <xdr:col>3</xdr:col>
                    <xdr:colOff>628650</xdr:colOff>
                    <xdr:row>25</xdr:row>
                    <xdr:rowOff>171450</xdr:rowOff>
                  </from>
                  <to>
                    <xdr:col>3</xdr:col>
                    <xdr:colOff>847725</xdr:colOff>
                    <xdr:row>27</xdr:row>
                    <xdr:rowOff>19050</xdr:rowOff>
                  </to>
                </anchor>
              </controlPr>
            </control>
          </mc:Choice>
        </mc:AlternateContent>
        <mc:AlternateContent xmlns:mc="http://schemas.openxmlformats.org/markup-compatibility/2006">
          <mc:Choice Requires="x14">
            <control shapeId="1536" r:id="rId114" name="Group Box 512">
              <controlPr defaultSize="0" autoFill="0" autoPict="0">
                <anchor moveWithCells="1">
                  <from>
                    <xdr:col>2</xdr:col>
                    <xdr:colOff>38100</xdr:colOff>
                    <xdr:row>23</xdr:row>
                    <xdr:rowOff>0</xdr:rowOff>
                  </from>
                  <to>
                    <xdr:col>3</xdr:col>
                    <xdr:colOff>457200</xdr:colOff>
                    <xdr:row>24</xdr:row>
                    <xdr:rowOff>57150</xdr:rowOff>
                  </to>
                </anchor>
              </controlPr>
            </control>
          </mc:Choice>
        </mc:AlternateContent>
        <mc:AlternateContent xmlns:mc="http://schemas.openxmlformats.org/markup-compatibility/2006">
          <mc:Choice Requires="x14">
            <control shapeId="1537" r:id="rId115" name="Group Box 513">
              <controlPr defaultSize="0" autoFill="0" autoPict="0">
                <anchor moveWithCells="1">
                  <from>
                    <xdr:col>3</xdr:col>
                    <xdr:colOff>38100</xdr:colOff>
                    <xdr:row>24</xdr:row>
                    <xdr:rowOff>161925</xdr:rowOff>
                  </from>
                  <to>
                    <xdr:col>3</xdr:col>
                    <xdr:colOff>781050</xdr:colOff>
                    <xdr:row>25</xdr:row>
                    <xdr:rowOff>171450</xdr:rowOff>
                  </to>
                </anchor>
              </controlPr>
            </control>
          </mc:Choice>
        </mc:AlternateContent>
        <mc:AlternateContent xmlns:mc="http://schemas.openxmlformats.org/markup-compatibility/2006">
          <mc:Choice Requires="x14">
            <control shapeId="1538" r:id="rId116" name="Check Box 514">
              <controlPr defaultSize="0" autoFill="0" autoLine="0" autoPict="0" altText="CO2">
                <anchor moveWithCells="1">
                  <from>
                    <xdr:col>3</xdr:col>
                    <xdr:colOff>628650</xdr:colOff>
                    <xdr:row>26</xdr:row>
                    <xdr:rowOff>171450</xdr:rowOff>
                  </from>
                  <to>
                    <xdr:col>3</xdr:col>
                    <xdr:colOff>847725</xdr:colOff>
                    <xdr:row>28</xdr:row>
                    <xdr:rowOff>19050</xdr:rowOff>
                  </to>
                </anchor>
              </controlPr>
            </control>
          </mc:Choice>
        </mc:AlternateContent>
        <mc:AlternateContent xmlns:mc="http://schemas.openxmlformats.org/markup-compatibility/2006">
          <mc:Choice Requires="x14">
            <control shapeId="1541" r:id="rId117" name="Check Box 517">
              <controlPr defaultSize="0" autoFill="0" autoLine="0" autoPict="0" altText="CO2">
                <anchor moveWithCells="1">
                  <from>
                    <xdr:col>1</xdr:col>
                    <xdr:colOff>371475</xdr:colOff>
                    <xdr:row>26</xdr:row>
                    <xdr:rowOff>0</xdr:rowOff>
                  </from>
                  <to>
                    <xdr:col>1</xdr:col>
                    <xdr:colOff>600075</xdr:colOff>
                    <xdr:row>27</xdr:row>
                    <xdr:rowOff>38100</xdr:rowOff>
                  </to>
                </anchor>
              </controlPr>
            </control>
          </mc:Choice>
        </mc:AlternateContent>
        <mc:AlternateContent xmlns:mc="http://schemas.openxmlformats.org/markup-compatibility/2006">
          <mc:Choice Requires="x14">
            <control shapeId="1542" r:id="rId118" name="Check Box 518">
              <controlPr defaultSize="0" autoFill="0" autoLine="0" autoPict="0" altText="CO2">
                <anchor moveWithCells="1">
                  <from>
                    <xdr:col>3</xdr:col>
                    <xdr:colOff>561975</xdr:colOff>
                    <xdr:row>19</xdr:row>
                    <xdr:rowOff>161925</xdr:rowOff>
                  </from>
                  <to>
                    <xdr:col>3</xdr:col>
                    <xdr:colOff>771525</xdr:colOff>
                    <xdr:row>21</xdr:row>
                    <xdr:rowOff>9525</xdr:rowOff>
                  </to>
                </anchor>
              </controlPr>
            </control>
          </mc:Choice>
        </mc:AlternateContent>
        <mc:AlternateContent xmlns:mc="http://schemas.openxmlformats.org/markup-compatibility/2006">
          <mc:Choice Requires="x14">
            <control shapeId="1543" r:id="rId119" name="Check Box 519">
              <controlPr defaultSize="0" autoFill="0" autoLine="0" autoPict="0">
                <anchor moveWithCells="1">
                  <from>
                    <xdr:col>1</xdr:col>
                    <xdr:colOff>190500</xdr:colOff>
                    <xdr:row>28</xdr:row>
                    <xdr:rowOff>19050</xdr:rowOff>
                  </from>
                  <to>
                    <xdr:col>2</xdr:col>
                    <xdr:colOff>19050</xdr:colOff>
                    <xdr:row>28</xdr:row>
                    <xdr:rowOff>180975</xdr:rowOff>
                  </to>
                </anchor>
              </controlPr>
            </control>
          </mc:Choice>
        </mc:AlternateContent>
        <mc:AlternateContent xmlns:mc="http://schemas.openxmlformats.org/markup-compatibility/2006">
          <mc:Choice Requires="x14">
            <control shapeId="1544" r:id="rId120" name="Check Box 520">
              <controlPr defaultSize="0" autoFill="0" autoLine="0" autoPict="0">
                <anchor moveWithCells="1">
                  <from>
                    <xdr:col>1</xdr:col>
                    <xdr:colOff>571500</xdr:colOff>
                    <xdr:row>28</xdr:row>
                    <xdr:rowOff>19050</xdr:rowOff>
                  </from>
                  <to>
                    <xdr:col>2</xdr:col>
                    <xdr:colOff>409575</xdr:colOff>
                    <xdr:row>28</xdr:row>
                    <xdr:rowOff>180975</xdr:rowOff>
                  </to>
                </anchor>
              </controlPr>
            </control>
          </mc:Choice>
        </mc:AlternateContent>
        <mc:AlternateContent xmlns:mc="http://schemas.openxmlformats.org/markup-compatibility/2006">
          <mc:Choice Requires="x14">
            <control shapeId="1545" r:id="rId121" name="Check Box 521">
              <controlPr defaultSize="0" autoFill="0" autoLine="0" autoPict="0">
                <anchor moveWithCells="1">
                  <from>
                    <xdr:col>1</xdr:col>
                    <xdr:colOff>0</xdr:colOff>
                    <xdr:row>17</xdr:row>
                    <xdr:rowOff>180975</xdr:rowOff>
                  </from>
                  <to>
                    <xdr:col>1</xdr:col>
                    <xdr:colOff>390525</xdr:colOff>
                    <xdr:row>19</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M56"/>
  <sheetViews>
    <sheetView zoomScaleNormal="100" workbookViewId="0">
      <selection activeCell="M33" sqref="M33"/>
    </sheetView>
  </sheetViews>
  <sheetFormatPr defaultRowHeight="12.75" x14ac:dyDescent="0.2"/>
  <cols>
    <col min="1" max="1" width="16.140625" style="26" customWidth="1"/>
    <col min="2" max="4" width="15.7109375" style="26" customWidth="1"/>
    <col min="5" max="5" width="23.140625" style="26" customWidth="1"/>
    <col min="6" max="6" width="14.28515625" style="26" customWidth="1"/>
    <col min="7" max="7" width="13.85546875" style="26" customWidth="1"/>
    <col min="8" max="8" width="11.5703125" style="26" customWidth="1"/>
    <col min="9" max="9" width="15.7109375" style="27" customWidth="1"/>
    <col min="10" max="10" width="11.42578125" style="26" bestFit="1" customWidth="1"/>
    <col min="11" max="12" width="9.140625" style="26"/>
    <col min="13" max="13" width="15.85546875" style="26" bestFit="1" customWidth="1"/>
    <col min="14" max="16384" width="9.140625" style="26"/>
  </cols>
  <sheetData>
    <row r="1" spans="1:13" ht="15.75" x14ac:dyDescent="0.25">
      <c r="A1" s="92" t="s">
        <v>102</v>
      </c>
    </row>
    <row r="2" spans="1:13" ht="18.75" customHeight="1" x14ac:dyDescent="0.2">
      <c r="A2" s="217" t="s">
        <v>103</v>
      </c>
      <c r="B2" s="217"/>
      <c r="C2" s="93" t="s">
        <v>174</v>
      </c>
      <c r="D2" s="220" t="str">
        <f>IF(ISBLANK('Dry Goods (A)'!J3),"",'Dry Goods (A)'!J3)</f>
        <v/>
      </c>
      <c r="E2" s="221"/>
      <c r="F2" s="221"/>
      <c r="G2" s="221"/>
      <c r="H2" s="221"/>
      <c r="I2" s="221"/>
    </row>
    <row r="3" spans="1:13" ht="5.25" customHeight="1" x14ac:dyDescent="0.2"/>
    <row r="4" spans="1:13" ht="19.5" customHeight="1" x14ac:dyDescent="0.2">
      <c r="A4" s="94" t="s">
        <v>112</v>
      </c>
      <c r="B4" s="95">
        <f>'Winery Info (B)'!C6</f>
        <v>0</v>
      </c>
      <c r="C4" s="96" t="s">
        <v>113</v>
      </c>
      <c r="E4" s="15"/>
      <c r="F4" s="15"/>
      <c r="G4" s="15"/>
      <c r="H4" s="15"/>
    </row>
    <row r="5" spans="1:13" x14ac:dyDescent="0.2">
      <c r="F5" s="105" t="s">
        <v>228</v>
      </c>
      <c r="G5" s="222" t="s">
        <v>87</v>
      </c>
      <c r="H5" s="222"/>
    </row>
    <row r="6" spans="1:13" x14ac:dyDescent="0.2">
      <c r="A6" s="94" t="s">
        <v>76</v>
      </c>
      <c r="B6" s="97" t="s">
        <v>107</v>
      </c>
      <c r="C6" s="97" t="s">
        <v>108</v>
      </c>
      <c r="D6" s="97" t="s">
        <v>109</v>
      </c>
      <c r="E6" s="97" t="s">
        <v>77</v>
      </c>
      <c r="F6" s="105" t="s">
        <v>229</v>
      </c>
      <c r="G6" s="97" t="s">
        <v>185</v>
      </c>
      <c r="H6" s="97" t="s">
        <v>186</v>
      </c>
      <c r="I6" s="97" t="s">
        <v>9</v>
      </c>
      <c r="J6" s="94" t="s">
        <v>177</v>
      </c>
    </row>
    <row r="7" spans="1:13" ht="15.75" x14ac:dyDescent="0.25">
      <c r="A7" s="103" t="s">
        <v>105</v>
      </c>
      <c r="B7" s="27"/>
      <c r="C7" s="27"/>
      <c r="D7" s="27"/>
      <c r="E7" s="27"/>
      <c r="F7" s="27"/>
      <c r="G7" s="27"/>
      <c r="H7" s="27"/>
      <c r="I7" s="98" t="s">
        <v>82</v>
      </c>
      <c r="J7" s="99"/>
      <c r="M7" s="96" t="s">
        <v>179</v>
      </c>
    </row>
    <row r="8" spans="1:13" ht="15.75" x14ac:dyDescent="0.25">
      <c r="A8" s="103" t="s">
        <v>173</v>
      </c>
      <c r="B8" s="27"/>
      <c r="C8" s="27"/>
      <c r="D8" s="27"/>
      <c r="E8" s="27"/>
      <c r="F8" s="27"/>
      <c r="G8" s="27"/>
      <c r="H8" s="27"/>
      <c r="I8" s="98" t="s">
        <v>82</v>
      </c>
      <c r="J8" s="99"/>
      <c r="M8" s="96" t="s">
        <v>180</v>
      </c>
    </row>
    <row r="9" spans="1:13" ht="15.75" x14ac:dyDescent="0.25">
      <c r="A9" s="103" t="s">
        <v>78</v>
      </c>
      <c r="B9" s="27"/>
      <c r="C9" s="27"/>
      <c r="D9" s="27"/>
      <c r="E9" s="27"/>
      <c r="F9" s="27"/>
      <c r="G9" s="27"/>
      <c r="H9" s="27"/>
      <c r="I9" s="98" t="s">
        <v>82</v>
      </c>
      <c r="J9" s="99"/>
      <c r="M9" s="96" t="s">
        <v>181</v>
      </c>
    </row>
    <row r="10" spans="1:13" ht="15.75" x14ac:dyDescent="0.25">
      <c r="A10" s="103" t="s">
        <v>79</v>
      </c>
      <c r="B10" s="27"/>
      <c r="C10" s="27"/>
      <c r="D10" s="27"/>
      <c r="E10" s="27"/>
      <c r="F10" s="27"/>
      <c r="G10" s="27"/>
      <c r="H10" s="27"/>
      <c r="I10" s="98" t="s">
        <v>82</v>
      </c>
      <c r="J10" s="99"/>
      <c r="M10" s="96" t="s">
        <v>182</v>
      </c>
    </row>
    <row r="11" spans="1:13" ht="15.75" x14ac:dyDescent="0.25">
      <c r="A11" s="103" t="s">
        <v>106</v>
      </c>
      <c r="B11" s="27"/>
      <c r="C11" s="27"/>
      <c r="D11" s="27"/>
      <c r="E11" s="27"/>
      <c r="F11" s="27"/>
      <c r="G11" s="27"/>
      <c r="H11" s="27"/>
      <c r="I11" s="98" t="s">
        <v>82</v>
      </c>
      <c r="J11" s="99"/>
      <c r="M11" s="96" t="s">
        <v>183</v>
      </c>
    </row>
    <row r="12" spans="1:13" ht="15.75" x14ac:dyDescent="0.25">
      <c r="A12" s="103" t="s">
        <v>106</v>
      </c>
      <c r="B12" s="27"/>
      <c r="C12" s="27"/>
      <c r="D12" s="27"/>
      <c r="E12" s="27"/>
      <c r="F12" s="27"/>
      <c r="G12" s="27"/>
      <c r="H12" s="27"/>
      <c r="I12" s="98" t="s">
        <v>82</v>
      </c>
      <c r="J12" s="99"/>
      <c r="M12" s="96" t="s">
        <v>184</v>
      </c>
    </row>
    <row r="13" spans="1:13" ht="15.75" x14ac:dyDescent="0.25">
      <c r="A13" s="103" t="s">
        <v>106</v>
      </c>
      <c r="B13" s="100"/>
      <c r="C13" s="27"/>
      <c r="D13" s="27"/>
      <c r="E13" s="27"/>
      <c r="F13" s="27"/>
      <c r="G13" s="27"/>
      <c r="H13" s="27"/>
      <c r="I13" s="98" t="s">
        <v>82</v>
      </c>
      <c r="J13" s="99"/>
    </row>
    <row r="14" spans="1:13" ht="15.75" x14ac:dyDescent="0.25">
      <c r="A14" s="103" t="s">
        <v>106</v>
      </c>
      <c r="B14" s="100"/>
      <c r="C14" s="27"/>
      <c r="D14" s="27"/>
      <c r="E14" s="27"/>
      <c r="F14" s="27"/>
      <c r="G14" s="27"/>
      <c r="H14" s="27"/>
      <c r="I14" s="98" t="s">
        <v>82</v>
      </c>
      <c r="J14" s="99"/>
    </row>
    <row r="15" spans="1:13" ht="6" customHeight="1" x14ac:dyDescent="0.2">
      <c r="A15" s="103"/>
      <c r="B15" s="101"/>
      <c r="C15" s="102"/>
      <c r="D15" s="102"/>
      <c r="E15" s="102"/>
      <c r="F15" s="102"/>
      <c r="G15" s="102"/>
      <c r="H15" s="102"/>
      <c r="I15" s="102"/>
    </row>
    <row r="16" spans="1:13" x14ac:dyDescent="0.2">
      <c r="A16" s="103" t="s">
        <v>81</v>
      </c>
      <c r="B16" s="97">
        <f>SUM(B7:B14)*12</f>
        <v>0</v>
      </c>
      <c r="C16" s="97">
        <f>SUM(C7:C14)*6</f>
        <v>0</v>
      </c>
      <c r="D16" s="97">
        <f>SUM(D7:D14)*12</f>
        <v>0</v>
      </c>
      <c r="E16" s="103"/>
      <c r="F16" s="104"/>
      <c r="G16" s="103"/>
      <c r="H16" s="103"/>
      <c r="I16" s="97"/>
    </row>
    <row r="17" spans="1:13" x14ac:dyDescent="0.2">
      <c r="E17" s="94" t="s">
        <v>114</v>
      </c>
      <c r="F17" s="94"/>
      <c r="G17" s="94"/>
      <c r="H17" s="94"/>
      <c r="I17" s="97">
        <f>SUM(B16:D16)</f>
        <v>0</v>
      </c>
      <c r="J17" s="94" t="s">
        <v>111</v>
      </c>
      <c r="M17" s="96" t="s">
        <v>64</v>
      </c>
    </row>
    <row r="18" spans="1:13" x14ac:dyDescent="0.2">
      <c r="I18" s="97">
        <f>I17*0.75</f>
        <v>0</v>
      </c>
      <c r="J18" s="94" t="s">
        <v>29</v>
      </c>
      <c r="M18" s="96" t="s">
        <v>65</v>
      </c>
    </row>
    <row r="19" spans="1:13" x14ac:dyDescent="0.2">
      <c r="F19" s="105" t="s">
        <v>228</v>
      </c>
      <c r="G19" s="222" t="s">
        <v>87</v>
      </c>
      <c r="H19" s="222"/>
      <c r="J19" s="94"/>
    </row>
    <row r="20" spans="1:13" x14ac:dyDescent="0.2">
      <c r="A20" s="94" t="s">
        <v>80</v>
      </c>
      <c r="B20" s="97" t="s">
        <v>107</v>
      </c>
      <c r="C20" s="97" t="s">
        <v>108</v>
      </c>
      <c r="D20" s="97" t="s">
        <v>109</v>
      </c>
      <c r="E20" s="97" t="s">
        <v>77</v>
      </c>
      <c r="F20" s="105" t="s">
        <v>229</v>
      </c>
      <c r="G20" s="97" t="s">
        <v>185</v>
      </c>
      <c r="H20" s="97" t="s">
        <v>186</v>
      </c>
      <c r="I20" s="97" t="s">
        <v>9</v>
      </c>
    </row>
    <row r="21" spans="1:13" x14ac:dyDescent="0.2">
      <c r="A21" s="103" t="s">
        <v>105</v>
      </c>
      <c r="B21" s="27"/>
      <c r="C21" s="27"/>
      <c r="D21" s="27"/>
      <c r="E21" s="27"/>
      <c r="F21" s="27"/>
      <c r="G21" s="27"/>
      <c r="H21" s="27"/>
      <c r="I21" s="98" t="s">
        <v>82</v>
      </c>
    </row>
    <row r="22" spans="1:13" x14ac:dyDescent="0.2">
      <c r="A22" s="103" t="s">
        <v>173</v>
      </c>
      <c r="B22" s="27"/>
      <c r="C22" s="27"/>
      <c r="D22" s="27"/>
      <c r="E22" s="27"/>
      <c r="F22" s="27"/>
      <c r="G22" s="27"/>
      <c r="H22" s="27"/>
      <c r="I22" s="98" t="s">
        <v>82</v>
      </c>
    </row>
    <row r="23" spans="1:13" x14ac:dyDescent="0.2">
      <c r="A23" s="103" t="s">
        <v>78</v>
      </c>
      <c r="B23" s="27"/>
      <c r="C23" s="27"/>
      <c r="D23" s="27"/>
      <c r="E23" s="27"/>
      <c r="F23" s="27"/>
      <c r="G23" s="27"/>
      <c r="H23" s="27"/>
      <c r="I23" s="98" t="s">
        <v>82</v>
      </c>
    </row>
    <row r="24" spans="1:13" x14ac:dyDescent="0.2">
      <c r="A24" s="103" t="s">
        <v>79</v>
      </c>
      <c r="B24" s="27"/>
      <c r="C24" s="27"/>
      <c r="D24" s="27"/>
      <c r="E24" s="27"/>
      <c r="F24" s="27"/>
      <c r="G24" s="27"/>
      <c r="H24" s="27"/>
      <c r="I24" s="98" t="s">
        <v>82</v>
      </c>
    </row>
    <row r="25" spans="1:13" x14ac:dyDescent="0.2">
      <c r="A25" s="103" t="s">
        <v>106</v>
      </c>
      <c r="B25" s="27"/>
      <c r="C25" s="27"/>
      <c r="D25" s="27"/>
      <c r="E25" s="27"/>
      <c r="F25" s="27"/>
      <c r="G25" s="27"/>
      <c r="H25" s="27"/>
      <c r="I25" s="98" t="s">
        <v>82</v>
      </c>
    </row>
    <row r="26" spans="1:13" x14ac:dyDescent="0.2">
      <c r="A26" s="103" t="s">
        <v>106</v>
      </c>
      <c r="B26" s="27"/>
      <c r="C26" s="27"/>
      <c r="D26" s="27"/>
      <c r="E26" s="27"/>
      <c r="F26" s="27"/>
      <c r="G26" s="27"/>
      <c r="H26" s="27"/>
      <c r="I26" s="98" t="s">
        <v>82</v>
      </c>
    </row>
    <row r="27" spans="1:13" x14ac:dyDescent="0.2">
      <c r="A27" s="103" t="s">
        <v>106</v>
      </c>
      <c r="B27" s="100"/>
      <c r="C27" s="27"/>
      <c r="D27" s="27"/>
      <c r="E27" s="27"/>
      <c r="F27" s="27"/>
      <c r="G27" s="27"/>
      <c r="H27" s="27"/>
      <c r="I27" s="98" t="s">
        <v>82</v>
      </c>
    </row>
    <row r="28" spans="1:13" x14ac:dyDescent="0.2">
      <c r="A28" s="103" t="s">
        <v>106</v>
      </c>
      <c r="B28" s="100"/>
      <c r="C28" s="27"/>
      <c r="D28" s="27"/>
      <c r="E28" s="27"/>
      <c r="F28" s="27"/>
      <c r="G28" s="27"/>
      <c r="H28" s="27"/>
      <c r="I28" s="98" t="s">
        <v>82</v>
      </c>
    </row>
    <row r="29" spans="1:13" ht="6" customHeight="1" x14ac:dyDescent="0.2">
      <c r="A29" s="103"/>
      <c r="B29" s="101"/>
      <c r="C29" s="102"/>
      <c r="D29" s="102"/>
      <c r="E29" s="102"/>
      <c r="F29" s="102"/>
      <c r="G29" s="102"/>
      <c r="H29" s="102"/>
      <c r="I29" s="102"/>
    </row>
    <row r="30" spans="1:13" x14ac:dyDescent="0.2">
      <c r="A30" s="103" t="s">
        <v>81</v>
      </c>
      <c r="B30" s="97">
        <f>SUM(B21:B28)*12</f>
        <v>0</v>
      </c>
      <c r="C30" s="97">
        <f>SUM(C21:C28)*6</f>
        <v>0</v>
      </c>
      <c r="D30" s="97">
        <f>SUM(D21:D28)*12</f>
        <v>0</v>
      </c>
      <c r="E30" s="103"/>
      <c r="F30" s="104"/>
      <c r="G30" s="103"/>
      <c r="H30" s="103"/>
      <c r="I30" s="97"/>
    </row>
    <row r="31" spans="1:13" x14ac:dyDescent="0.2">
      <c r="E31" s="94" t="s">
        <v>115</v>
      </c>
      <c r="F31" s="94"/>
      <c r="G31" s="94"/>
      <c r="H31" s="94"/>
      <c r="I31" s="97">
        <f>SUM(B30:D30)</f>
        <v>0</v>
      </c>
      <c r="J31" s="94" t="s">
        <v>111</v>
      </c>
    </row>
    <row r="32" spans="1:13" x14ac:dyDescent="0.2">
      <c r="I32" s="97">
        <f>I31*0.375</f>
        <v>0</v>
      </c>
      <c r="J32" s="94" t="s">
        <v>29</v>
      </c>
    </row>
    <row r="33" spans="1:10" x14ac:dyDescent="0.2">
      <c r="F33" s="105" t="s">
        <v>228</v>
      </c>
      <c r="G33" s="222" t="s">
        <v>87</v>
      </c>
      <c r="H33" s="222"/>
    </row>
    <row r="34" spans="1:10" x14ac:dyDescent="0.2">
      <c r="A34" s="94" t="s">
        <v>104</v>
      </c>
      <c r="B34" s="97" t="s">
        <v>107</v>
      </c>
      <c r="C34" s="97" t="s">
        <v>108</v>
      </c>
      <c r="D34" s="97" t="s">
        <v>109</v>
      </c>
      <c r="E34" s="97" t="s">
        <v>77</v>
      </c>
      <c r="F34" s="105" t="s">
        <v>229</v>
      </c>
      <c r="G34" s="97" t="s">
        <v>185</v>
      </c>
      <c r="H34" s="97" t="s">
        <v>186</v>
      </c>
      <c r="I34" s="97" t="s">
        <v>9</v>
      </c>
    </row>
    <row r="35" spans="1:10" x14ac:dyDescent="0.2">
      <c r="A35" s="103" t="s">
        <v>105</v>
      </c>
      <c r="B35" s="27"/>
      <c r="C35" s="27"/>
      <c r="D35" s="27"/>
      <c r="E35" s="27"/>
      <c r="F35" s="27"/>
      <c r="G35" s="27"/>
      <c r="H35" s="27"/>
      <c r="I35" s="98" t="s">
        <v>82</v>
      </c>
    </row>
    <row r="36" spans="1:10" x14ac:dyDescent="0.2">
      <c r="A36" s="103" t="s">
        <v>173</v>
      </c>
      <c r="B36" s="27"/>
      <c r="C36" s="27"/>
      <c r="D36" s="27"/>
      <c r="E36" s="27"/>
      <c r="F36" s="27"/>
      <c r="G36" s="27"/>
      <c r="H36" s="27"/>
      <c r="I36" s="98" t="s">
        <v>82</v>
      </c>
    </row>
    <row r="37" spans="1:10" x14ac:dyDescent="0.2">
      <c r="A37" s="103" t="s">
        <v>78</v>
      </c>
      <c r="B37" s="27"/>
      <c r="C37" s="27"/>
      <c r="D37" s="27"/>
      <c r="E37" s="27"/>
      <c r="F37" s="27"/>
      <c r="G37" s="27"/>
      <c r="H37" s="27"/>
      <c r="I37" s="98" t="s">
        <v>82</v>
      </c>
    </row>
    <row r="38" spans="1:10" x14ac:dyDescent="0.2">
      <c r="A38" s="103" t="s">
        <v>79</v>
      </c>
      <c r="B38" s="100"/>
      <c r="C38" s="27"/>
      <c r="D38" s="27"/>
      <c r="E38" s="27"/>
      <c r="F38" s="27"/>
      <c r="G38" s="27"/>
      <c r="H38" s="27"/>
      <c r="I38" s="98" t="s">
        <v>82</v>
      </c>
    </row>
    <row r="39" spans="1:10" x14ac:dyDescent="0.2">
      <c r="A39" s="103" t="s">
        <v>106</v>
      </c>
      <c r="B39" s="100"/>
      <c r="C39" s="27"/>
      <c r="D39" s="27"/>
      <c r="E39" s="27"/>
      <c r="F39" s="27"/>
      <c r="G39" s="27"/>
      <c r="H39" s="27"/>
      <c r="I39" s="98" t="s">
        <v>82</v>
      </c>
    </row>
    <row r="40" spans="1:10" x14ac:dyDescent="0.2">
      <c r="A40" s="103" t="s">
        <v>106</v>
      </c>
      <c r="B40" s="100"/>
      <c r="C40" s="27"/>
      <c r="D40" s="27"/>
      <c r="E40" s="27"/>
      <c r="F40" s="27"/>
      <c r="G40" s="27"/>
      <c r="H40" s="27"/>
      <c r="I40" s="98" t="s">
        <v>82</v>
      </c>
    </row>
    <row r="41" spans="1:10" x14ac:dyDescent="0.2">
      <c r="A41" s="103" t="s">
        <v>106</v>
      </c>
      <c r="B41" s="100"/>
      <c r="C41" s="27"/>
      <c r="D41" s="27"/>
      <c r="E41" s="27"/>
      <c r="F41" s="27"/>
      <c r="G41" s="27"/>
      <c r="H41" s="27"/>
      <c r="I41" s="98" t="s">
        <v>82</v>
      </c>
    </row>
    <row r="42" spans="1:10" x14ac:dyDescent="0.2">
      <c r="A42" s="103" t="s">
        <v>106</v>
      </c>
      <c r="B42" s="100"/>
      <c r="C42" s="27"/>
      <c r="D42" s="27"/>
      <c r="E42" s="27"/>
      <c r="F42" s="27"/>
      <c r="G42" s="27"/>
      <c r="H42" s="27"/>
      <c r="I42" s="98" t="s">
        <v>82</v>
      </c>
    </row>
    <row r="43" spans="1:10" ht="4.5" customHeight="1" x14ac:dyDescent="0.2">
      <c r="A43" s="103"/>
      <c r="B43" s="101"/>
      <c r="C43" s="102"/>
      <c r="D43" s="102"/>
      <c r="E43" s="102"/>
      <c r="F43" s="102"/>
      <c r="G43" s="102"/>
      <c r="H43" s="102"/>
      <c r="I43" s="102"/>
    </row>
    <row r="44" spans="1:10" x14ac:dyDescent="0.2">
      <c r="A44" s="103" t="s">
        <v>81</v>
      </c>
      <c r="B44" s="97">
        <f>SUM(B35:B42)*12</f>
        <v>0</v>
      </c>
      <c r="C44" s="97">
        <f>SUM(C35:C42)*6</f>
        <v>0</v>
      </c>
      <c r="D44" s="97">
        <f>SUM(D35:D42)*12</f>
        <v>0</v>
      </c>
      <c r="E44" s="103"/>
      <c r="F44" s="104"/>
      <c r="G44" s="103"/>
      <c r="H44" s="103"/>
      <c r="I44" s="97"/>
    </row>
    <row r="45" spans="1:10" x14ac:dyDescent="0.2">
      <c r="D45" s="218" t="s">
        <v>110</v>
      </c>
      <c r="E45" s="218"/>
      <c r="F45" s="104"/>
      <c r="G45" s="103"/>
      <c r="H45" s="103"/>
      <c r="I45" s="97">
        <f>SUM(B44:D44)</f>
        <v>0</v>
      </c>
      <c r="J45" s="94" t="s">
        <v>111</v>
      </c>
    </row>
    <row r="46" spans="1:10" x14ac:dyDescent="0.2">
      <c r="I46" s="97">
        <f>I45*1.5</f>
        <v>0</v>
      </c>
      <c r="J46" s="94" t="s">
        <v>29</v>
      </c>
    </row>
    <row r="47" spans="1:10" ht="7.5" customHeight="1" x14ac:dyDescent="0.2"/>
    <row r="48" spans="1:10" x14ac:dyDescent="0.2">
      <c r="E48" s="103" t="s">
        <v>116</v>
      </c>
      <c r="F48" s="104"/>
      <c r="G48" s="103"/>
      <c r="H48" s="103"/>
      <c r="I48" s="97">
        <f>I18+I32+I46</f>
        <v>0</v>
      </c>
      <c r="J48" s="94" t="s">
        <v>29</v>
      </c>
    </row>
    <row r="49" spans="1:10" x14ac:dyDescent="0.2">
      <c r="E49" s="103" t="s">
        <v>117</v>
      </c>
      <c r="F49" s="104"/>
      <c r="G49" s="103"/>
      <c r="H49" s="103"/>
      <c r="I49" s="97">
        <f>I48-B4</f>
        <v>0</v>
      </c>
      <c r="J49" s="94" t="s">
        <v>118</v>
      </c>
    </row>
    <row r="50" spans="1:10" x14ac:dyDescent="0.2">
      <c r="E50" s="103"/>
      <c r="F50" s="104"/>
      <c r="G50" s="103"/>
      <c r="H50" s="103"/>
      <c r="I50" s="97"/>
      <c r="J50" s="94"/>
    </row>
    <row r="52" spans="1:10" ht="12.75" customHeight="1" x14ac:dyDescent="0.2">
      <c r="A52" s="94" t="s">
        <v>159</v>
      </c>
      <c r="B52" s="219" t="s">
        <v>196</v>
      </c>
      <c r="C52" s="219"/>
      <c r="D52" s="219"/>
      <c r="E52" s="219"/>
      <c r="F52" s="219"/>
      <c r="G52" s="219"/>
      <c r="H52" s="219"/>
      <c r="I52" s="219"/>
    </row>
    <row r="53" spans="1:10" ht="12.75" customHeight="1" x14ac:dyDescent="0.2">
      <c r="B53" s="219"/>
      <c r="C53" s="219"/>
      <c r="D53" s="219"/>
      <c r="E53" s="219"/>
      <c r="F53" s="219"/>
      <c r="G53" s="219"/>
      <c r="H53" s="219"/>
      <c r="I53" s="219"/>
    </row>
    <row r="54" spans="1:10" ht="12.75" customHeight="1" x14ac:dyDescent="0.2">
      <c r="B54" s="219"/>
      <c r="C54" s="219"/>
      <c r="D54" s="219"/>
      <c r="E54" s="219"/>
      <c r="F54" s="219"/>
      <c r="G54" s="219"/>
      <c r="H54" s="219"/>
      <c r="I54" s="219"/>
    </row>
    <row r="55" spans="1:10" ht="12.75" customHeight="1" x14ac:dyDescent="0.2">
      <c r="B55" s="219"/>
      <c r="C55" s="219"/>
      <c r="D55" s="219"/>
      <c r="E55" s="219"/>
      <c r="F55" s="219"/>
      <c r="G55" s="219"/>
      <c r="H55" s="219"/>
      <c r="I55" s="219"/>
    </row>
    <row r="56" spans="1:10" ht="49.5" customHeight="1" x14ac:dyDescent="0.2">
      <c r="B56" s="219"/>
      <c r="C56" s="219"/>
      <c r="D56" s="219"/>
      <c r="E56" s="219"/>
      <c r="F56" s="219"/>
      <c r="G56" s="219"/>
      <c r="H56" s="219"/>
      <c r="I56" s="219"/>
    </row>
  </sheetData>
  <sheetProtection selectLockedCells="1"/>
  <mergeCells count="7">
    <mergeCell ref="A2:B2"/>
    <mergeCell ref="D45:E45"/>
    <mergeCell ref="B52:I56"/>
    <mergeCell ref="D2:I2"/>
    <mergeCell ref="G5:H5"/>
    <mergeCell ref="G19:H19"/>
    <mergeCell ref="G33:H33"/>
  </mergeCells>
  <phoneticPr fontId="2" type="noConversion"/>
  <conditionalFormatting sqref="I49:I50">
    <cfRule type="cellIs" dxfId="1" priority="1" operator="notEqual">
      <formula>0</formula>
    </cfRule>
  </conditionalFormatting>
  <dataValidations count="3">
    <dataValidation type="list" allowBlank="1" showInputMessage="1" showErrorMessage="1" sqref="I21:I28 I7:I14 I35:I42">
      <formula1>"Std,Export"</formula1>
    </dataValidation>
    <dataValidation type="list" allowBlank="1" showInputMessage="1" showErrorMessage="1" sqref="H8:H14">
      <formula1>$M$16:$M$18</formula1>
    </dataValidation>
    <dataValidation type="list" allowBlank="1" showInputMessage="1" showErrorMessage="1" sqref="G8:G14 G36:H42 G22:H28">
      <formula1>$M$6:$M$12</formula1>
    </dataValidation>
  </dataValidations>
  <printOptions horizontalCentered="1" gridLines="1"/>
  <pageMargins left="0.39370078740157483" right="0.39370078740157483" top="0.39370078740157483" bottom="0.39370078740157483" header="0.51181102362204722" footer="0.51181102362204722"/>
  <pageSetup paperSize="9" scale="87" orientation="landscape"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25"/>
  <sheetViews>
    <sheetView zoomScale="150" zoomScaleNormal="150" workbookViewId="0">
      <selection activeCell="C2" sqref="C2:G2"/>
    </sheetView>
  </sheetViews>
  <sheetFormatPr defaultRowHeight="12.75" x14ac:dyDescent="0.2"/>
  <cols>
    <col min="1" max="1" width="13" customWidth="1"/>
    <col min="2" max="2" width="8.42578125" bestFit="1" customWidth="1"/>
    <col min="3" max="3" width="7.7109375" customWidth="1"/>
    <col min="4" max="5" width="6.7109375" customWidth="1"/>
    <col min="6" max="6" width="3.7109375" customWidth="1"/>
    <col min="7" max="9" width="6.7109375" customWidth="1"/>
    <col min="10" max="10" width="5.42578125" customWidth="1"/>
    <col min="11" max="12" width="6.7109375" customWidth="1"/>
    <col min="13" max="13" width="8.7109375" customWidth="1"/>
  </cols>
  <sheetData>
    <row r="1" spans="1:13" s="2" customFormat="1" ht="18.75" customHeight="1" x14ac:dyDescent="0.3">
      <c r="A1" s="207" t="s">
        <v>198</v>
      </c>
      <c r="B1" s="208"/>
      <c r="C1" s="208"/>
      <c r="D1" s="208"/>
      <c r="E1" s="208"/>
      <c r="F1" s="208"/>
      <c r="G1" s="208"/>
      <c r="H1" s="208"/>
      <c r="I1" s="208"/>
      <c r="J1" s="208"/>
      <c r="K1" s="208"/>
      <c r="L1" s="208"/>
      <c r="M1" s="209"/>
    </row>
    <row r="2" spans="1:13" s="2" customFormat="1" ht="18" customHeight="1" x14ac:dyDescent="0.2">
      <c r="A2" s="88"/>
      <c r="B2" s="110" t="s">
        <v>20</v>
      </c>
      <c r="C2" s="216" t="str">
        <f>IF(ISBLANK('Dry Goods (A)'!C2:G2),"",'Dry Goods (A)'!C2:G2)</f>
        <v/>
      </c>
      <c r="D2" s="216"/>
      <c r="E2" s="216"/>
      <c r="F2" s="216"/>
      <c r="G2" s="216"/>
      <c r="H2" s="223" t="s">
        <v>21</v>
      </c>
      <c r="I2" s="223"/>
      <c r="J2" s="157" t="str">
        <f>IF(ISBLANK('Dry Goods (A)'!J3:M3),"",'Dry Goods (A)'!J3:M3)</f>
        <v/>
      </c>
      <c r="K2" s="157"/>
      <c r="L2" s="157"/>
      <c r="M2" s="174"/>
    </row>
    <row r="3" spans="1:13" s="2" customFormat="1" ht="18" customHeight="1" x14ac:dyDescent="0.2">
      <c r="A3" s="89"/>
      <c r="B3" s="211" t="s">
        <v>200</v>
      </c>
      <c r="C3" s="211"/>
      <c r="D3" s="168"/>
      <c r="E3" s="168"/>
      <c r="F3" s="168"/>
      <c r="G3" s="168"/>
      <c r="H3" s="64"/>
      <c r="I3" s="111" t="s">
        <v>201</v>
      </c>
      <c r="J3" s="155"/>
      <c r="K3" s="155"/>
      <c r="L3" s="155"/>
      <c r="M3" s="170"/>
    </row>
    <row r="4" spans="1:13" s="2" customFormat="1" ht="18" customHeight="1" thickBot="1" x14ac:dyDescent="0.25">
      <c r="A4" s="90" t="s">
        <v>197</v>
      </c>
      <c r="B4" s="185" t="s">
        <v>27</v>
      </c>
      <c r="C4" s="185"/>
      <c r="D4" s="228" t="str">
        <f>IF(ISBLANK('Dry Goods (A)'!D4),"",'Dry Goods (A)'!D4)</f>
        <v/>
      </c>
      <c r="E4" s="228"/>
      <c r="F4" s="228"/>
      <c r="G4" s="185" t="s">
        <v>172</v>
      </c>
      <c r="H4" s="185"/>
      <c r="I4" s="185"/>
      <c r="J4" s="185"/>
      <c r="K4" s="230"/>
      <c r="L4" s="230"/>
      <c r="M4" s="231"/>
    </row>
    <row r="5" spans="1:13" ht="6.75" customHeight="1" x14ac:dyDescent="0.2">
      <c r="A5" s="85"/>
      <c r="B5" s="86"/>
      <c r="C5" s="86"/>
      <c r="D5" s="86"/>
      <c r="E5" s="86"/>
      <c r="F5" s="86"/>
      <c r="G5" s="86"/>
      <c r="H5" s="86"/>
      <c r="I5" s="86"/>
      <c r="J5" s="86"/>
      <c r="K5" s="86"/>
      <c r="L5" s="86"/>
      <c r="M5" s="87"/>
    </row>
    <row r="6" spans="1:13" ht="15.95" customHeight="1" x14ac:dyDescent="0.2">
      <c r="A6" s="194" t="s">
        <v>28</v>
      </c>
      <c r="B6" s="162"/>
      <c r="C6" s="229">
        <f>IF(ISBLANK('Dry Goods (A)'!C5:D5),0,'Dry Goods (A)'!C5:D5)</f>
        <v>0</v>
      </c>
      <c r="D6" s="229"/>
      <c r="E6" s="109" t="s">
        <v>29</v>
      </c>
      <c r="F6" s="8"/>
      <c r="G6" s="162" t="s">
        <v>205</v>
      </c>
      <c r="H6" s="162"/>
      <c r="I6" s="162"/>
      <c r="J6" s="112" t="s">
        <v>203</v>
      </c>
      <c r="K6" s="206"/>
      <c r="L6" s="206"/>
      <c r="M6" s="224"/>
    </row>
    <row r="7" spans="1:13" ht="15.95" customHeight="1" x14ac:dyDescent="0.25">
      <c r="A7" s="115" t="s">
        <v>236</v>
      </c>
      <c r="B7" s="39"/>
      <c r="C7" s="109" t="s">
        <v>204</v>
      </c>
      <c r="D7" s="232" t="s">
        <v>240</v>
      </c>
      <c r="E7" s="232"/>
      <c r="F7" s="8"/>
      <c r="G7" s="15"/>
      <c r="H7" s="15"/>
      <c r="I7" s="15"/>
      <c r="J7" s="112" t="s">
        <v>26</v>
      </c>
      <c r="K7" s="225"/>
      <c r="L7" s="225"/>
      <c r="M7" s="226"/>
    </row>
    <row r="8" spans="1:13" ht="15.95" customHeight="1" x14ac:dyDescent="0.25">
      <c r="A8" s="115" t="s">
        <v>237</v>
      </c>
      <c r="B8" s="40"/>
      <c r="C8" s="109" t="s">
        <v>204</v>
      </c>
      <c r="D8" s="232"/>
      <c r="E8" s="232"/>
      <c r="F8" s="8"/>
      <c r="G8" s="66"/>
      <c r="H8" s="66"/>
      <c r="I8" s="66"/>
      <c r="J8" s="66"/>
      <c r="K8" s="66"/>
      <c r="L8" s="66"/>
      <c r="M8" s="74"/>
    </row>
    <row r="9" spans="1:13" ht="15.95" customHeight="1" x14ac:dyDescent="0.2">
      <c r="A9" s="72"/>
      <c r="B9" s="65"/>
      <c r="C9" s="65"/>
      <c r="D9" s="108"/>
      <c r="E9" s="108"/>
      <c r="F9" s="65"/>
      <c r="G9" s="156" t="s">
        <v>50</v>
      </c>
      <c r="H9" s="156"/>
      <c r="I9" s="156"/>
      <c r="J9" s="156"/>
      <c r="K9" s="156"/>
      <c r="L9" s="156"/>
      <c r="M9" s="75"/>
    </row>
    <row r="10" spans="1:13" ht="15.95" customHeight="1" x14ac:dyDescent="0.2">
      <c r="A10" s="115" t="s">
        <v>30</v>
      </c>
      <c r="B10" s="10"/>
      <c r="C10" s="10"/>
      <c r="D10" s="10"/>
      <c r="E10" s="8"/>
      <c r="F10" s="8"/>
      <c r="G10" s="162" t="s">
        <v>199</v>
      </c>
      <c r="H10" s="162"/>
      <c r="I10" s="162"/>
      <c r="J10" s="162"/>
      <c r="K10" s="206"/>
      <c r="L10" s="206"/>
      <c r="M10" s="224"/>
    </row>
    <row r="11" spans="1:13" ht="15.95" customHeight="1" x14ac:dyDescent="0.2">
      <c r="A11" s="114" t="s">
        <v>31</v>
      </c>
      <c r="B11" s="227"/>
      <c r="C11" s="227"/>
      <c r="D11" s="10"/>
      <c r="E11" s="8"/>
      <c r="F11" s="8"/>
      <c r="G11" s="162" t="s">
        <v>202</v>
      </c>
      <c r="H11" s="162"/>
      <c r="I11" s="162"/>
      <c r="J11" s="162"/>
      <c r="K11" s="225"/>
      <c r="L11" s="225"/>
      <c r="M11" s="226"/>
    </row>
    <row r="12" spans="1:13" ht="15.95" customHeight="1" x14ac:dyDescent="0.2">
      <c r="A12" s="3"/>
      <c r="B12" s="8"/>
      <c r="C12" s="8"/>
      <c r="D12" s="8"/>
      <c r="E12" s="8"/>
      <c r="F12" s="8"/>
      <c r="G12" s="66"/>
      <c r="H12" s="66"/>
      <c r="I12" s="66"/>
      <c r="J12" s="66"/>
      <c r="K12" s="66"/>
      <c r="L12" s="66"/>
      <c r="M12" s="74"/>
    </row>
    <row r="13" spans="1:13" ht="15.95" customHeight="1" x14ac:dyDescent="0.2">
      <c r="A13" s="113" t="s">
        <v>0</v>
      </c>
      <c r="B13" s="223" t="s">
        <v>171</v>
      </c>
      <c r="C13" s="223"/>
      <c r="D13" s="223"/>
      <c r="E13" s="8"/>
      <c r="F13" s="8"/>
      <c r="G13" s="162" t="s">
        <v>83</v>
      </c>
      <c r="H13" s="162"/>
      <c r="I13" s="162"/>
      <c r="J13" s="162"/>
      <c r="K13" s="157"/>
      <c r="L13" s="157"/>
      <c r="M13" s="174"/>
    </row>
    <row r="14" spans="1:13" ht="15.95" customHeight="1" x14ac:dyDescent="0.2">
      <c r="A14" s="194" t="s">
        <v>194</v>
      </c>
      <c r="B14" s="239"/>
      <c r="C14" s="24" t="str">
        <f>IF(ISERROR(Tankers!D40),"",Tankers!D40)</f>
        <v/>
      </c>
      <c r="D14" s="24" t="str">
        <f>IF(ISERROR(Tankers!E40),"",Tankers!E40)</f>
        <v/>
      </c>
      <c r="E14" s="8"/>
      <c r="F14" s="8"/>
      <c r="G14" s="162" t="s">
        <v>101</v>
      </c>
      <c r="H14" s="162"/>
      <c r="I14" s="162"/>
      <c r="J14" s="162"/>
      <c r="K14" s="155"/>
      <c r="L14" s="155"/>
      <c r="M14" s="170"/>
    </row>
    <row r="15" spans="1:13" ht="15.95" customHeight="1" x14ac:dyDescent="0.2">
      <c r="A15" s="34"/>
      <c r="B15" s="84"/>
      <c r="C15" s="24" t="str">
        <f>IF(ISERROR(Tankers!D41),"",Tankers!D41)</f>
        <v/>
      </c>
      <c r="D15" s="24" t="str">
        <f>IF(ISERROR(Tankers!E41),"",Tankers!E41)</f>
        <v/>
      </c>
      <c r="E15" s="8"/>
      <c r="F15" s="8"/>
      <c r="G15" s="60"/>
      <c r="H15" s="60"/>
      <c r="I15" s="60"/>
      <c r="J15" s="60"/>
      <c r="K15" s="82"/>
      <c r="L15" s="82"/>
      <c r="M15" s="83"/>
    </row>
    <row r="16" spans="1:13" ht="15.95" customHeight="1" x14ac:dyDescent="0.2">
      <c r="A16" s="194" t="s">
        <v>168</v>
      </c>
      <c r="B16" s="239"/>
      <c r="C16" s="25">
        <f>Tankers!D37</f>
        <v>0</v>
      </c>
      <c r="D16" s="59"/>
      <c r="E16" s="8"/>
      <c r="F16" s="8"/>
      <c r="G16" s="234" t="s">
        <v>2</v>
      </c>
      <c r="H16" s="234"/>
      <c r="I16" s="234"/>
      <c r="J16" s="8"/>
      <c r="K16" s="65"/>
      <c r="L16" s="65"/>
      <c r="M16" s="73"/>
    </row>
    <row r="17" spans="1:13" ht="15.95" customHeight="1" x14ac:dyDescent="0.25">
      <c r="A17" s="194" t="s">
        <v>112</v>
      </c>
      <c r="B17" s="239"/>
      <c r="C17" s="67">
        <f>Tankers!E33</f>
        <v>0</v>
      </c>
      <c r="D17" s="109" t="s">
        <v>29</v>
      </c>
      <c r="E17" s="8"/>
      <c r="F17" s="8"/>
      <c r="G17" s="112" t="s">
        <v>34</v>
      </c>
      <c r="H17" s="8"/>
      <c r="I17" s="116" t="s">
        <v>35</v>
      </c>
      <c r="J17" s="8"/>
      <c r="K17" s="65"/>
      <c r="L17" s="65"/>
      <c r="M17" s="73"/>
    </row>
    <row r="18" spans="1:13" ht="15.95" customHeight="1" x14ac:dyDescent="0.2">
      <c r="A18" s="3"/>
      <c r="B18" s="8"/>
      <c r="C18" s="68"/>
      <c r="D18" s="15"/>
      <c r="E18" s="8"/>
      <c r="F18" s="8"/>
      <c r="G18" s="65"/>
      <c r="H18" s="65"/>
      <c r="I18" s="65"/>
      <c r="J18" s="65"/>
      <c r="K18" s="65"/>
      <c r="L18" s="65"/>
      <c r="M18" s="73"/>
    </row>
    <row r="19" spans="1:13" ht="15.95" customHeight="1" x14ac:dyDescent="0.2">
      <c r="A19" s="235" t="s">
        <v>218</v>
      </c>
      <c r="B19" s="233"/>
      <c r="C19" s="233"/>
      <c r="D19" s="157"/>
      <c r="E19" s="157"/>
      <c r="F19" s="8"/>
      <c r="G19" s="65"/>
      <c r="H19" s="65"/>
      <c r="I19" s="65"/>
      <c r="J19" s="65"/>
      <c r="K19" s="65"/>
      <c r="L19" s="65"/>
      <c r="M19" s="73"/>
    </row>
    <row r="20" spans="1:13" ht="15.95" customHeight="1" x14ac:dyDescent="0.2">
      <c r="A20" s="238"/>
      <c r="B20" s="206"/>
      <c r="C20" s="206"/>
      <c r="D20" s="206"/>
      <c r="E20" s="206"/>
      <c r="F20" s="8"/>
      <c r="G20" s="233" t="s">
        <v>23</v>
      </c>
      <c r="H20" s="233"/>
      <c r="I20" s="233"/>
      <c r="J20" s="157"/>
      <c r="K20" s="157"/>
      <c r="L20" s="157"/>
      <c r="M20" s="174"/>
    </row>
    <row r="21" spans="1:13" ht="15.95" customHeight="1" x14ac:dyDescent="0.2">
      <c r="A21" s="3"/>
      <c r="B21" s="8"/>
      <c r="C21" s="8"/>
      <c r="D21" s="8"/>
      <c r="E21" s="8"/>
      <c r="F21" s="8"/>
      <c r="G21" s="168"/>
      <c r="H21" s="168"/>
      <c r="I21" s="168"/>
      <c r="J21" s="168"/>
      <c r="K21" s="168"/>
      <c r="L21" s="168"/>
      <c r="M21" s="213"/>
    </row>
    <row r="22" spans="1:13" ht="15.95" customHeight="1" x14ac:dyDescent="0.2">
      <c r="A22" s="242" t="s">
        <v>239</v>
      </c>
      <c r="B22" s="243"/>
      <c r="C22" s="243"/>
      <c r="D22" s="243"/>
      <c r="E22" s="8"/>
      <c r="F22" s="8"/>
      <c r="G22" s="149"/>
      <c r="H22" s="149"/>
      <c r="I22" s="149"/>
      <c r="J22" s="149"/>
      <c r="K22" s="149"/>
      <c r="L22" s="149"/>
      <c r="M22" s="189"/>
    </row>
    <row r="23" spans="1:13" ht="15.95" customHeight="1" x14ac:dyDescent="0.2">
      <c r="A23" s="114" t="s">
        <v>39</v>
      </c>
      <c r="B23" s="8"/>
      <c r="C23" s="211" t="s">
        <v>41</v>
      </c>
      <c r="D23" s="211"/>
      <c r="E23" s="8" t="s">
        <v>4</v>
      </c>
      <c r="F23" s="8"/>
      <c r="G23" s="240"/>
      <c r="H23" s="240"/>
      <c r="I23" s="240"/>
      <c r="J23" s="240"/>
      <c r="K23" s="240"/>
      <c r="L23" s="240"/>
      <c r="M23" s="241"/>
    </row>
    <row r="24" spans="1:13" ht="15.95" customHeight="1" x14ac:dyDescent="0.2">
      <c r="A24" s="114" t="s">
        <v>40</v>
      </c>
      <c r="B24" s="8"/>
      <c r="C24" s="211" t="s">
        <v>238</v>
      </c>
      <c r="D24" s="211"/>
      <c r="E24" s="8"/>
      <c r="F24" s="8"/>
      <c r="G24" s="236"/>
      <c r="H24" s="236"/>
      <c r="I24" s="236"/>
      <c r="J24" s="236"/>
      <c r="K24" s="236"/>
      <c r="L24" s="236"/>
      <c r="M24" s="237"/>
    </row>
    <row r="25" spans="1:13" ht="13.5" thickBot="1" x14ac:dyDescent="0.25">
      <c r="A25" s="76"/>
      <c r="B25" s="77"/>
      <c r="C25" s="77"/>
      <c r="D25" s="77"/>
      <c r="E25" s="77"/>
      <c r="F25" s="77"/>
      <c r="G25" s="77"/>
      <c r="H25" s="77"/>
      <c r="I25" s="77"/>
      <c r="J25" s="77"/>
      <c r="K25" s="77"/>
      <c r="L25" s="77"/>
      <c r="M25" s="78"/>
    </row>
  </sheetData>
  <sheetProtection sheet="1" objects="1" scenarios="1" selectLockedCells="1"/>
  <mergeCells count="44">
    <mergeCell ref="G24:M24"/>
    <mergeCell ref="D19:E19"/>
    <mergeCell ref="A20:E20"/>
    <mergeCell ref="G9:L9"/>
    <mergeCell ref="C23:D23"/>
    <mergeCell ref="C24:D24"/>
    <mergeCell ref="A14:B14"/>
    <mergeCell ref="A16:B16"/>
    <mergeCell ref="A17:B17"/>
    <mergeCell ref="G11:J11"/>
    <mergeCell ref="K10:M10"/>
    <mergeCell ref="K11:M11"/>
    <mergeCell ref="G22:M22"/>
    <mergeCell ref="G23:M23"/>
    <mergeCell ref="A22:D22"/>
    <mergeCell ref="B13:D13"/>
    <mergeCell ref="B4:C4"/>
    <mergeCell ref="K4:M4"/>
    <mergeCell ref="G4:J4"/>
    <mergeCell ref="J20:M20"/>
    <mergeCell ref="G21:M21"/>
    <mergeCell ref="G13:J13"/>
    <mergeCell ref="G14:J14"/>
    <mergeCell ref="K14:M14"/>
    <mergeCell ref="D7:E8"/>
    <mergeCell ref="G20:I20"/>
    <mergeCell ref="G16:I16"/>
    <mergeCell ref="A19:C19"/>
    <mergeCell ref="D3:G3"/>
    <mergeCell ref="B3:C3"/>
    <mergeCell ref="A1:M1"/>
    <mergeCell ref="H2:I2"/>
    <mergeCell ref="K13:M13"/>
    <mergeCell ref="G6:I6"/>
    <mergeCell ref="K6:M6"/>
    <mergeCell ref="K7:M7"/>
    <mergeCell ref="B11:C11"/>
    <mergeCell ref="D4:F4"/>
    <mergeCell ref="C6:D6"/>
    <mergeCell ref="A6:B6"/>
    <mergeCell ref="C2:G2"/>
    <mergeCell ref="J2:M2"/>
    <mergeCell ref="J3:M3"/>
    <mergeCell ref="G10:J10"/>
  </mergeCells>
  <dataValidations count="1">
    <dataValidation showInputMessage="1" showErrorMessage="1" sqref="J7:K7"/>
  </dataValidations>
  <printOptions horizontalCentered="1"/>
  <pageMargins left="0.39370078740157483" right="0.39370078740157483"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Group Box 1">
              <controlPr defaultSize="0" autoFill="0" autoPict="0">
                <anchor moveWithCells="1">
                  <from>
                    <xdr:col>10</xdr:col>
                    <xdr:colOff>38100</xdr:colOff>
                    <xdr:row>5</xdr:row>
                    <xdr:rowOff>28575</xdr:rowOff>
                  </from>
                  <to>
                    <xdr:col>12</xdr:col>
                    <xdr:colOff>47625</xdr:colOff>
                    <xdr:row>6</xdr:row>
                    <xdr:rowOff>19050</xdr:rowOff>
                  </to>
                </anchor>
              </controlPr>
            </control>
          </mc:Choice>
        </mc:AlternateContent>
        <mc:AlternateContent xmlns:mc="http://schemas.openxmlformats.org/markup-compatibility/2006">
          <mc:Choice Requires="x14">
            <control shapeId="4100" r:id="rId5" name="Group Box 4">
              <controlPr defaultSize="0" autoFill="0" autoPict="0">
                <anchor moveWithCells="1">
                  <from>
                    <xdr:col>10</xdr:col>
                    <xdr:colOff>38100</xdr:colOff>
                    <xdr:row>8</xdr:row>
                    <xdr:rowOff>28575</xdr:rowOff>
                  </from>
                  <to>
                    <xdr:col>12</xdr:col>
                    <xdr:colOff>38100</xdr:colOff>
                    <xdr:row>9</xdr:row>
                    <xdr:rowOff>19050</xdr:rowOff>
                  </to>
                </anchor>
              </controlPr>
            </control>
          </mc:Choice>
        </mc:AlternateContent>
        <mc:AlternateContent xmlns:mc="http://schemas.openxmlformats.org/markup-compatibility/2006">
          <mc:Choice Requires="x14">
            <control shapeId="4101" r:id="rId6" name="Check Box 5">
              <controlPr defaultSize="0" autoFill="0" autoLine="0" autoPict="0">
                <anchor moveWithCells="1">
                  <from>
                    <xdr:col>11</xdr:col>
                    <xdr:colOff>66675</xdr:colOff>
                    <xdr:row>8</xdr:row>
                    <xdr:rowOff>28575</xdr:rowOff>
                  </from>
                  <to>
                    <xdr:col>11</xdr:col>
                    <xdr:colOff>447675</xdr:colOff>
                    <xdr:row>9</xdr:row>
                    <xdr:rowOff>9525</xdr:rowOff>
                  </to>
                </anchor>
              </controlPr>
            </control>
          </mc:Choice>
        </mc:AlternateContent>
        <mc:AlternateContent xmlns:mc="http://schemas.openxmlformats.org/markup-compatibility/2006">
          <mc:Choice Requires="x14">
            <control shapeId="4102" r:id="rId7" name="Check Box 6">
              <controlPr defaultSize="0" autoFill="0" autoLine="0" autoPict="0">
                <anchor moveWithCells="1">
                  <from>
                    <xdr:col>12</xdr:col>
                    <xdr:colOff>152400</xdr:colOff>
                    <xdr:row>8</xdr:row>
                    <xdr:rowOff>28575</xdr:rowOff>
                  </from>
                  <to>
                    <xdr:col>12</xdr:col>
                    <xdr:colOff>523875</xdr:colOff>
                    <xdr:row>9</xdr:row>
                    <xdr:rowOff>9525</xdr:rowOff>
                  </to>
                </anchor>
              </controlPr>
            </control>
          </mc:Choice>
        </mc:AlternateContent>
        <mc:AlternateContent xmlns:mc="http://schemas.openxmlformats.org/markup-compatibility/2006">
          <mc:Choice Requires="x14">
            <control shapeId="4105" r:id="rId8" name="Check Box 9">
              <controlPr defaultSize="0" autoFill="0" autoLine="0" autoPict="0">
                <anchor moveWithCells="1">
                  <from>
                    <xdr:col>1</xdr:col>
                    <xdr:colOff>19050</xdr:colOff>
                    <xdr:row>9</xdr:row>
                    <xdr:rowOff>0</xdr:rowOff>
                  </from>
                  <to>
                    <xdr:col>2</xdr:col>
                    <xdr:colOff>9525</xdr:colOff>
                    <xdr:row>10</xdr:row>
                    <xdr:rowOff>19050</xdr:rowOff>
                  </to>
                </anchor>
              </controlPr>
            </control>
          </mc:Choice>
        </mc:AlternateContent>
        <mc:AlternateContent xmlns:mc="http://schemas.openxmlformats.org/markup-compatibility/2006">
          <mc:Choice Requires="x14">
            <control shapeId="4106" r:id="rId9" name="Check Box 10">
              <controlPr defaultSize="0" autoFill="0" autoLine="0" autoPict="0">
                <anchor moveWithCells="1">
                  <from>
                    <xdr:col>1</xdr:col>
                    <xdr:colOff>561975</xdr:colOff>
                    <xdr:row>9</xdr:row>
                    <xdr:rowOff>0</xdr:rowOff>
                  </from>
                  <to>
                    <xdr:col>2</xdr:col>
                    <xdr:colOff>476250</xdr:colOff>
                    <xdr:row>10</xdr:row>
                    <xdr:rowOff>19050</xdr:rowOff>
                  </to>
                </anchor>
              </controlPr>
            </control>
          </mc:Choice>
        </mc:AlternateContent>
        <mc:AlternateContent xmlns:mc="http://schemas.openxmlformats.org/markup-compatibility/2006">
          <mc:Choice Requires="x14">
            <control shapeId="4107" r:id="rId10" name="Check Box 11">
              <controlPr defaultSize="0" autoFill="0" autoLine="0" autoPict="0">
                <anchor moveWithCells="1">
                  <from>
                    <xdr:col>3</xdr:col>
                    <xdr:colOff>47625</xdr:colOff>
                    <xdr:row>9</xdr:row>
                    <xdr:rowOff>0</xdr:rowOff>
                  </from>
                  <to>
                    <xdr:col>4</xdr:col>
                    <xdr:colOff>66675</xdr:colOff>
                    <xdr:row>10</xdr:row>
                    <xdr:rowOff>19050</xdr:rowOff>
                  </to>
                </anchor>
              </controlPr>
            </control>
          </mc:Choice>
        </mc:AlternateContent>
        <mc:AlternateContent xmlns:mc="http://schemas.openxmlformats.org/markup-compatibility/2006">
          <mc:Choice Requires="x14">
            <control shapeId="4108" r:id="rId11" name="Check Box 12">
              <controlPr defaultSize="0" autoFill="0" autoLine="0" autoPict="0">
                <anchor moveWithCells="1">
                  <from>
                    <xdr:col>3</xdr:col>
                    <xdr:colOff>19050</xdr:colOff>
                    <xdr:row>10</xdr:row>
                    <xdr:rowOff>19050</xdr:rowOff>
                  </from>
                  <to>
                    <xdr:col>4</xdr:col>
                    <xdr:colOff>161925</xdr:colOff>
                    <xdr:row>11</xdr:row>
                    <xdr:rowOff>38100</xdr:rowOff>
                  </to>
                </anchor>
              </controlPr>
            </control>
          </mc:Choice>
        </mc:AlternateContent>
        <mc:AlternateContent xmlns:mc="http://schemas.openxmlformats.org/markup-compatibility/2006">
          <mc:Choice Requires="x14">
            <control shapeId="4109" r:id="rId12" name="Check Box 13">
              <controlPr defaultSize="0" autoFill="0" autoLine="0" autoPict="0" altText="CO2">
                <anchor moveWithCells="1">
                  <from>
                    <xdr:col>4</xdr:col>
                    <xdr:colOff>76200</xdr:colOff>
                    <xdr:row>22</xdr:row>
                    <xdr:rowOff>19050</xdr:rowOff>
                  </from>
                  <to>
                    <xdr:col>4</xdr:col>
                    <xdr:colOff>295275</xdr:colOff>
                    <xdr:row>23</xdr:row>
                    <xdr:rowOff>47625</xdr:rowOff>
                  </to>
                </anchor>
              </controlPr>
            </control>
          </mc:Choice>
        </mc:AlternateContent>
        <mc:AlternateContent xmlns:mc="http://schemas.openxmlformats.org/markup-compatibility/2006">
          <mc:Choice Requires="x14">
            <control shapeId="4110" r:id="rId13" name="Check Box 14">
              <controlPr defaultSize="0" autoFill="0" autoLine="0" autoPict="0" altText="CO2">
                <anchor moveWithCells="1">
                  <from>
                    <xdr:col>4</xdr:col>
                    <xdr:colOff>76200</xdr:colOff>
                    <xdr:row>23</xdr:row>
                    <xdr:rowOff>0</xdr:rowOff>
                  </from>
                  <to>
                    <xdr:col>4</xdr:col>
                    <xdr:colOff>295275</xdr:colOff>
                    <xdr:row>24</xdr:row>
                    <xdr:rowOff>28575</xdr:rowOff>
                  </to>
                </anchor>
              </controlPr>
            </control>
          </mc:Choice>
        </mc:AlternateContent>
        <mc:AlternateContent xmlns:mc="http://schemas.openxmlformats.org/markup-compatibility/2006">
          <mc:Choice Requires="x14">
            <control shapeId="4111" r:id="rId14" name="Check Box 15">
              <controlPr defaultSize="0" autoFill="0" autoLine="0" autoPict="0" altText="CO2">
                <anchor moveWithCells="1">
                  <from>
                    <xdr:col>1</xdr:col>
                    <xdr:colOff>85725</xdr:colOff>
                    <xdr:row>22</xdr:row>
                    <xdr:rowOff>9525</xdr:rowOff>
                  </from>
                  <to>
                    <xdr:col>1</xdr:col>
                    <xdr:colOff>304800</xdr:colOff>
                    <xdr:row>23</xdr:row>
                    <xdr:rowOff>38100</xdr:rowOff>
                  </to>
                </anchor>
              </controlPr>
            </control>
          </mc:Choice>
        </mc:AlternateContent>
        <mc:AlternateContent xmlns:mc="http://schemas.openxmlformats.org/markup-compatibility/2006">
          <mc:Choice Requires="x14">
            <control shapeId="4112" r:id="rId15" name="Check Box 16">
              <controlPr defaultSize="0" autoFill="0" autoLine="0" autoPict="0" altText="CO2">
                <anchor moveWithCells="1">
                  <from>
                    <xdr:col>1</xdr:col>
                    <xdr:colOff>85725</xdr:colOff>
                    <xdr:row>23</xdr:row>
                    <xdr:rowOff>9525</xdr:rowOff>
                  </from>
                  <to>
                    <xdr:col>1</xdr:col>
                    <xdr:colOff>304800</xdr:colOff>
                    <xdr:row>24</xdr:row>
                    <xdr:rowOff>38100</xdr:rowOff>
                  </to>
                </anchor>
              </controlPr>
            </control>
          </mc:Choice>
        </mc:AlternateContent>
        <mc:AlternateContent xmlns:mc="http://schemas.openxmlformats.org/markup-compatibility/2006">
          <mc:Choice Requires="x14">
            <control shapeId="4113" r:id="rId16" name="Check Box 17">
              <controlPr defaultSize="0" autoFill="0" autoLine="0" autoPict="0">
                <anchor moveWithCells="1">
                  <from>
                    <xdr:col>4</xdr:col>
                    <xdr:colOff>161925</xdr:colOff>
                    <xdr:row>9</xdr:row>
                    <xdr:rowOff>0</xdr:rowOff>
                  </from>
                  <to>
                    <xdr:col>6</xdr:col>
                    <xdr:colOff>57150</xdr:colOff>
                    <xdr:row>10</xdr:row>
                    <xdr:rowOff>19050</xdr:rowOff>
                  </to>
                </anchor>
              </controlPr>
            </control>
          </mc:Choice>
        </mc:AlternateContent>
        <mc:AlternateContent xmlns:mc="http://schemas.openxmlformats.org/markup-compatibility/2006">
          <mc:Choice Requires="x14">
            <control shapeId="4114" r:id="rId17" name="Check Box 18">
              <controlPr defaultSize="0" autoFill="0" autoLine="0" autoPict="0" altText="CO2">
                <anchor moveWithCells="1">
                  <from>
                    <xdr:col>7</xdr:col>
                    <xdr:colOff>28575</xdr:colOff>
                    <xdr:row>16</xdr:row>
                    <xdr:rowOff>0</xdr:rowOff>
                  </from>
                  <to>
                    <xdr:col>7</xdr:col>
                    <xdr:colOff>247650</xdr:colOff>
                    <xdr:row>17</xdr:row>
                    <xdr:rowOff>28575</xdr:rowOff>
                  </to>
                </anchor>
              </controlPr>
            </control>
          </mc:Choice>
        </mc:AlternateContent>
        <mc:AlternateContent xmlns:mc="http://schemas.openxmlformats.org/markup-compatibility/2006">
          <mc:Choice Requires="x14">
            <control shapeId="4115" r:id="rId18" name="Check Box 19">
              <controlPr defaultSize="0" autoFill="0" autoLine="0" autoPict="0" altText="CO2">
                <anchor moveWithCells="1">
                  <from>
                    <xdr:col>8</xdr:col>
                    <xdr:colOff>190500</xdr:colOff>
                    <xdr:row>16</xdr:row>
                    <xdr:rowOff>0</xdr:rowOff>
                  </from>
                  <to>
                    <xdr:col>8</xdr:col>
                    <xdr:colOff>409575</xdr:colOff>
                    <xdr:row>17</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G48"/>
  <sheetViews>
    <sheetView zoomScale="120" zoomScaleNormal="120" workbookViewId="0">
      <selection activeCell="A23" sqref="A23"/>
    </sheetView>
  </sheetViews>
  <sheetFormatPr defaultRowHeight="12.75" x14ac:dyDescent="0.2"/>
  <cols>
    <col min="1" max="1" width="13" style="26" customWidth="1"/>
    <col min="2" max="2" width="17.85546875" style="26" customWidth="1"/>
    <col min="3" max="3" width="13.28515625" style="27" customWidth="1"/>
    <col min="4" max="4" width="11.42578125" style="26" customWidth="1"/>
    <col min="5" max="5" width="19.7109375" style="26" customWidth="1"/>
    <col min="6" max="6" width="11" style="26" bestFit="1" customWidth="1"/>
    <col min="7" max="16384" width="9.140625" style="26"/>
  </cols>
  <sheetData>
    <row r="1" spans="1:7" x14ac:dyDescent="0.2">
      <c r="A1" s="31" t="s">
        <v>145</v>
      </c>
      <c r="B1" s="29"/>
      <c r="C1" s="30"/>
      <c r="D1" s="29"/>
      <c r="E1" s="29"/>
      <c r="F1" s="29"/>
      <c r="G1" s="29"/>
    </row>
    <row r="2" spans="1:7" x14ac:dyDescent="0.2">
      <c r="A2" s="31"/>
      <c r="B2" s="29"/>
      <c r="C2" s="30"/>
      <c r="D2" s="29"/>
      <c r="E2" s="29"/>
      <c r="F2" s="29"/>
      <c r="G2" s="29"/>
    </row>
    <row r="3" spans="1:7" ht="12.75" customHeight="1" x14ac:dyDescent="0.2">
      <c r="A3" s="31" t="s">
        <v>159</v>
      </c>
      <c r="B3" s="245" t="s">
        <v>193</v>
      </c>
      <c r="C3" s="245"/>
      <c r="D3" s="245"/>
      <c r="E3" s="245"/>
      <c r="F3" s="245"/>
      <c r="G3" s="29"/>
    </row>
    <row r="4" spans="1:7" x14ac:dyDescent="0.2">
      <c r="A4" s="31"/>
      <c r="B4" s="245"/>
      <c r="C4" s="245"/>
      <c r="D4" s="245"/>
      <c r="E4" s="245"/>
      <c r="F4" s="245"/>
      <c r="G4" s="29"/>
    </row>
    <row r="5" spans="1:7" ht="65.25" customHeight="1" x14ac:dyDescent="0.2">
      <c r="A5" s="31"/>
      <c r="B5" s="245"/>
      <c r="C5" s="245"/>
      <c r="D5" s="245"/>
      <c r="E5" s="245"/>
      <c r="F5" s="245"/>
      <c r="G5" s="29"/>
    </row>
    <row r="6" spans="1:7" ht="6" customHeight="1" x14ac:dyDescent="0.2">
      <c r="A6" s="31"/>
      <c r="B6" s="29"/>
      <c r="C6" s="30"/>
      <c r="D6" s="29"/>
      <c r="E6" s="29"/>
      <c r="F6" s="29"/>
      <c r="G6" s="29"/>
    </row>
    <row r="7" spans="1:7" ht="21.75" customHeight="1" thickBot="1" x14ac:dyDescent="0.25">
      <c r="A7" s="31" t="s">
        <v>146</v>
      </c>
      <c r="B7" s="37">
        <f>'Winery Info (B)'!C6</f>
        <v>0</v>
      </c>
      <c r="C7" s="30"/>
      <c r="D7" s="29"/>
      <c r="E7" s="29"/>
      <c r="F7" s="29"/>
      <c r="G7" s="29"/>
    </row>
    <row r="8" spans="1:7" x14ac:dyDescent="0.2">
      <c r="A8" s="29"/>
      <c r="B8" s="29"/>
      <c r="C8" s="30"/>
      <c r="D8" s="29"/>
      <c r="E8" s="29"/>
      <c r="F8" s="29"/>
      <c r="G8" s="29"/>
    </row>
    <row r="9" spans="1:7" ht="25.5" x14ac:dyDescent="0.2">
      <c r="A9" s="48" t="s">
        <v>160</v>
      </c>
      <c r="B9" s="49" t="s">
        <v>142</v>
      </c>
      <c r="C9" s="48" t="s">
        <v>144</v>
      </c>
      <c r="D9" s="48" t="s">
        <v>143</v>
      </c>
      <c r="E9" s="50" t="s">
        <v>164</v>
      </c>
      <c r="F9" s="29"/>
      <c r="G9" s="29"/>
    </row>
    <row r="10" spans="1:7" ht="15" customHeight="1" x14ac:dyDescent="0.2">
      <c r="A10" s="51" t="s">
        <v>163</v>
      </c>
      <c r="B10" s="52" t="s">
        <v>187</v>
      </c>
      <c r="C10" s="51"/>
      <c r="D10" s="53" t="s">
        <v>190</v>
      </c>
      <c r="E10" s="54">
        <f>IF(A10="Yes",C10,0)</f>
        <v>0</v>
      </c>
      <c r="F10" s="29"/>
      <c r="G10" s="29"/>
    </row>
    <row r="11" spans="1:7" ht="15" customHeight="1" x14ac:dyDescent="0.2">
      <c r="A11" s="55" t="s">
        <v>163</v>
      </c>
      <c r="B11" s="52" t="s">
        <v>188</v>
      </c>
      <c r="C11" s="51"/>
      <c r="D11" s="53" t="s">
        <v>191</v>
      </c>
      <c r="E11" s="54">
        <f>IF(A11="Yes",C11,0)</f>
        <v>0</v>
      </c>
      <c r="F11" s="29"/>
      <c r="G11" s="29"/>
    </row>
    <row r="12" spans="1:7" ht="15" customHeight="1" x14ac:dyDescent="0.2">
      <c r="A12" s="55" t="s">
        <v>163</v>
      </c>
      <c r="B12" s="52" t="s">
        <v>189</v>
      </c>
      <c r="C12" s="51"/>
      <c r="D12" s="53" t="s">
        <v>192</v>
      </c>
      <c r="E12" s="54">
        <f>IF(A12="Yes",C12,0)</f>
        <v>0</v>
      </c>
      <c r="F12" s="29"/>
      <c r="G12" s="29"/>
    </row>
    <row r="13" spans="1:7" ht="15" customHeight="1" x14ac:dyDescent="0.2">
      <c r="A13" s="55" t="s">
        <v>163</v>
      </c>
      <c r="B13" s="54" t="s">
        <v>119</v>
      </c>
      <c r="C13" s="56">
        <v>3143</v>
      </c>
      <c r="D13" s="57" t="s">
        <v>120</v>
      </c>
      <c r="E13" s="54">
        <f t="shared" ref="E13:E31" si="0">IF(A13="Yes",C13,0)</f>
        <v>0</v>
      </c>
      <c r="F13" s="29"/>
      <c r="G13" s="29"/>
    </row>
    <row r="14" spans="1:7" ht="15" customHeight="1" x14ac:dyDescent="0.2">
      <c r="A14" s="55" t="s">
        <v>163</v>
      </c>
      <c r="B14" s="54" t="s">
        <v>121</v>
      </c>
      <c r="C14" s="56">
        <v>5079</v>
      </c>
      <c r="D14" s="57" t="s">
        <v>122</v>
      </c>
      <c r="E14" s="54">
        <f t="shared" si="0"/>
        <v>0</v>
      </c>
      <c r="F14" s="29"/>
      <c r="G14" s="29"/>
    </row>
    <row r="15" spans="1:7" ht="15" customHeight="1" x14ac:dyDescent="0.2">
      <c r="A15" s="55" t="s">
        <v>163</v>
      </c>
      <c r="B15" s="54" t="s">
        <v>123</v>
      </c>
      <c r="C15" s="56">
        <v>3700</v>
      </c>
      <c r="D15" s="57" t="s">
        <v>134</v>
      </c>
      <c r="E15" s="54">
        <f t="shared" si="0"/>
        <v>0</v>
      </c>
      <c r="F15" s="29"/>
      <c r="G15" s="29"/>
    </row>
    <row r="16" spans="1:7" ht="15" customHeight="1" x14ac:dyDescent="0.2">
      <c r="A16" s="55" t="s">
        <v>163</v>
      </c>
      <c r="B16" s="54" t="s">
        <v>124</v>
      </c>
      <c r="C16" s="56">
        <v>5868</v>
      </c>
      <c r="D16" s="57" t="s">
        <v>135</v>
      </c>
      <c r="E16" s="54">
        <f t="shared" si="0"/>
        <v>0</v>
      </c>
      <c r="F16" s="29"/>
      <c r="G16" s="29"/>
    </row>
    <row r="17" spans="1:7" ht="15" customHeight="1" x14ac:dyDescent="0.2">
      <c r="A17" s="55" t="s">
        <v>163</v>
      </c>
      <c r="B17" s="54" t="s">
        <v>125</v>
      </c>
      <c r="C17" s="56">
        <v>3809</v>
      </c>
      <c r="D17" s="57" t="s">
        <v>136</v>
      </c>
      <c r="E17" s="54">
        <f t="shared" si="0"/>
        <v>0</v>
      </c>
      <c r="F17" s="29"/>
      <c r="G17" s="29"/>
    </row>
    <row r="18" spans="1:7" ht="15" customHeight="1" x14ac:dyDescent="0.2">
      <c r="A18" s="51" t="s">
        <v>163</v>
      </c>
      <c r="B18" s="54" t="s">
        <v>126</v>
      </c>
      <c r="C18" s="56">
        <v>5844</v>
      </c>
      <c r="D18" s="57" t="s">
        <v>137</v>
      </c>
      <c r="E18" s="54">
        <f t="shared" si="0"/>
        <v>0</v>
      </c>
      <c r="F18" s="29"/>
      <c r="G18" s="29"/>
    </row>
    <row r="19" spans="1:7" ht="15" customHeight="1" x14ac:dyDescent="0.2">
      <c r="A19" s="55" t="s">
        <v>163</v>
      </c>
      <c r="B19" s="54" t="s">
        <v>127</v>
      </c>
      <c r="C19" s="56">
        <v>8880</v>
      </c>
      <c r="D19" s="57" t="s">
        <v>138</v>
      </c>
      <c r="E19" s="54">
        <f t="shared" si="0"/>
        <v>0</v>
      </c>
      <c r="F19" s="29"/>
      <c r="G19" s="29"/>
    </row>
    <row r="20" spans="1:7" ht="15" customHeight="1" x14ac:dyDescent="0.2">
      <c r="A20" s="55" t="s">
        <v>163</v>
      </c>
      <c r="B20" s="54" t="s">
        <v>128</v>
      </c>
      <c r="C20" s="56">
        <v>6505</v>
      </c>
      <c r="D20" s="57" t="s">
        <v>139</v>
      </c>
      <c r="E20" s="54">
        <f t="shared" si="0"/>
        <v>0</v>
      </c>
      <c r="F20" s="29"/>
      <c r="G20" s="29"/>
    </row>
    <row r="21" spans="1:7" ht="15" customHeight="1" x14ac:dyDescent="0.2">
      <c r="A21" s="55" t="s">
        <v>163</v>
      </c>
      <c r="B21" s="54" t="s">
        <v>129</v>
      </c>
      <c r="C21" s="56">
        <v>5380</v>
      </c>
      <c r="D21" s="57" t="s">
        <v>140</v>
      </c>
      <c r="E21" s="54">
        <f t="shared" si="0"/>
        <v>0</v>
      </c>
      <c r="F21" s="29"/>
      <c r="G21" s="29"/>
    </row>
    <row r="22" spans="1:7" ht="15" customHeight="1" x14ac:dyDescent="0.2">
      <c r="A22" s="55" t="s">
        <v>163</v>
      </c>
      <c r="B22" s="54" t="s">
        <v>130</v>
      </c>
      <c r="C22" s="56">
        <v>11090</v>
      </c>
      <c r="D22" s="57" t="s">
        <v>141</v>
      </c>
      <c r="E22" s="54">
        <f t="shared" si="0"/>
        <v>0</v>
      </c>
      <c r="F22" s="29"/>
      <c r="G22" s="29"/>
    </row>
    <row r="23" spans="1:7" ht="15" customHeight="1" x14ac:dyDescent="0.2">
      <c r="A23" s="55" t="s">
        <v>163</v>
      </c>
      <c r="B23" s="54" t="s">
        <v>133</v>
      </c>
      <c r="C23" s="56">
        <v>1228</v>
      </c>
      <c r="D23" s="57" t="s">
        <v>133</v>
      </c>
      <c r="E23" s="54">
        <f t="shared" si="0"/>
        <v>0</v>
      </c>
      <c r="F23" s="29"/>
      <c r="G23" s="29"/>
    </row>
    <row r="24" spans="1:7" ht="15" customHeight="1" x14ac:dyDescent="0.2">
      <c r="A24" s="55" t="s">
        <v>163</v>
      </c>
      <c r="B24" s="54" t="s">
        <v>131</v>
      </c>
      <c r="C24" s="56">
        <v>5441</v>
      </c>
      <c r="D24" s="57" t="s">
        <v>131</v>
      </c>
      <c r="E24" s="54">
        <f t="shared" si="0"/>
        <v>0</v>
      </c>
      <c r="F24" s="29"/>
      <c r="G24" s="29"/>
    </row>
    <row r="25" spans="1:7" ht="15" customHeight="1" x14ac:dyDescent="0.2">
      <c r="A25" s="55" t="s">
        <v>163</v>
      </c>
      <c r="B25" s="54" t="s">
        <v>132</v>
      </c>
      <c r="C25" s="56">
        <v>2420</v>
      </c>
      <c r="D25" s="57" t="s">
        <v>132</v>
      </c>
      <c r="E25" s="54">
        <f t="shared" si="0"/>
        <v>0</v>
      </c>
      <c r="F25" s="29"/>
      <c r="G25" s="29"/>
    </row>
    <row r="26" spans="1:7" ht="15" customHeight="1" x14ac:dyDescent="0.2">
      <c r="A26" s="55" t="s">
        <v>163</v>
      </c>
      <c r="B26" s="54" t="s">
        <v>147</v>
      </c>
      <c r="C26" s="58"/>
      <c r="D26" s="57" t="s">
        <v>153</v>
      </c>
      <c r="E26" s="54">
        <f t="shared" si="0"/>
        <v>0</v>
      </c>
      <c r="F26" s="29"/>
      <c r="G26" s="29"/>
    </row>
    <row r="27" spans="1:7" ht="15" customHeight="1" x14ac:dyDescent="0.2">
      <c r="A27" s="55" t="s">
        <v>163</v>
      </c>
      <c r="B27" s="54" t="s">
        <v>148</v>
      </c>
      <c r="C27" s="58"/>
      <c r="D27" s="57" t="s">
        <v>154</v>
      </c>
      <c r="E27" s="54">
        <f t="shared" si="0"/>
        <v>0</v>
      </c>
      <c r="F27" s="29"/>
      <c r="G27" s="29"/>
    </row>
    <row r="28" spans="1:7" ht="15" customHeight="1" x14ac:dyDescent="0.2">
      <c r="A28" s="55" t="s">
        <v>163</v>
      </c>
      <c r="B28" s="54" t="s">
        <v>149</v>
      </c>
      <c r="C28" s="58"/>
      <c r="D28" s="57" t="s">
        <v>155</v>
      </c>
      <c r="E28" s="54">
        <f t="shared" si="0"/>
        <v>0</v>
      </c>
      <c r="F28" s="29"/>
      <c r="G28" s="29"/>
    </row>
    <row r="29" spans="1:7" ht="15" customHeight="1" x14ac:dyDescent="0.2">
      <c r="A29" s="55" t="s">
        <v>163</v>
      </c>
      <c r="B29" s="54" t="s">
        <v>150</v>
      </c>
      <c r="C29" s="58"/>
      <c r="D29" s="57" t="s">
        <v>156</v>
      </c>
      <c r="E29" s="54">
        <f t="shared" si="0"/>
        <v>0</v>
      </c>
      <c r="F29" s="29"/>
      <c r="G29" s="29"/>
    </row>
    <row r="30" spans="1:7" ht="15" customHeight="1" x14ac:dyDescent="0.2">
      <c r="A30" s="55" t="s">
        <v>163</v>
      </c>
      <c r="B30" s="54" t="s">
        <v>151</v>
      </c>
      <c r="C30" s="58"/>
      <c r="D30" s="57" t="s">
        <v>157</v>
      </c>
      <c r="E30" s="54">
        <f t="shared" si="0"/>
        <v>0</v>
      </c>
      <c r="F30" s="29"/>
      <c r="G30" s="29"/>
    </row>
    <row r="31" spans="1:7" ht="15" customHeight="1" x14ac:dyDescent="0.2">
      <c r="A31" s="55" t="s">
        <v>163</v>
      </c>
      <c r="B31" s="54" t="s">
        <v>152</v>
      </c>
      <c r="C31" s="58"/>
      <c r="D31" s="57" t="s">
        <v>158</v>
      </c>
      <c r="E31" s="54">
        <f t="shared" si="0"/>
        <v>0</v>
      </c>
      <c r="F31" s="29"/>
      <c r="G31" s="29"/>
    </row>
    <row r="32" spans="1:7" ht="7.5" customHeight="1" thickBot="1" x14ac:dyDescent="0.25">
      <c r="A32" s="29"/>
      <c r="B32" s="29"/>
      <c r="C32" s="30"/>
      <c r="D32" s="29"/>
      <c r="E32" s="32"/>
      <c r="F32" s="29"/>
      <c r="G32" s="29"/>
    </row>
    <row r="33" spans="1:7" ht="13.5" thickTop="1" x14ac:dyDescent="0.2">
      <c r="A33" s="29"/>
      <c r="B33" s="29"/>
      <c r="C33" s="244" t="s">
        <v>161</v>
      </c>
      <c r="D33" s="244"/>
      <c r="E33" s="31">
        <f>SUM(E10:E31)</f>
        <v>0</v>
      </c>
      <c r="F33" s="28" t="s">
        <v>29</v>
      </c>
      <c r="G33" s="29"/>
    </row>
    <row r="34" spans="1:7" x14ac:dyDescent="0.2">
      <c r="A34" s="29"/>
      <c r="B34" s="29"/>
      <c r="C34" s="30"/>
      <c r="D34" s="29"/>
      <c r="E34" s="29"/>
      <c r="F34" s="29"/>
      <c r="G34" s="29"/>
    </row>
    <row r="35" spans="1:7" x14ac:dyDescent="0.2">
      <c r="A35" s="29"/>
      <c r="B35" s="29"/>
      <c r="C35" s="30"/>
      <c r="D35" s="47" t="s">
        <v>117</v>
      </c>
      <c r="E35" s="29">
        <f>E33-B7</f>
        <v>0</v>
      </c>
      <c r="F35" s="28" t="s">
        <v>162</v>
      </c>
      <c r="G35" s="29"/>
    </row>
    <row r="36" spans="1:7" x14ac:dyDescent="0.2">
      <c r="A36" s="29"/>
      <c r="B36" s="29"/>
      <c r="C36" s="30"/>
      <c r="D36" s="29"/>
      <c r="E36" s="29"/>
      <c r="F36" s="29"/>
      <c r="G36" s="29"/>
    </row>
    <row r="37" spans="1:7" x14ac:dyDescent="0.2">
      <c r="A37" s="29"/>
      <c r="B37" s="244" t="s">
        <v>165</v>
      </c>
      <c r="C37" s="244"/>
      <c r="D37" s="28">
        <f>COUNTIF(A26:A31,"yes")</f>
        <v>0</v>
      </c>
      <c r="E37" s="29"/>
      <c r="F37" s="29"/>
      <c r="G37" s="29"/>
    </row>
    <row r="38" spans="1:7" x14ac:dyDescent="0.2">
      <c r="A38" s="29"/>
      <c r="B38" s="31"/>
      <c r="C38" s="47" t="s">
        <v>166</v>
      </c>
      <c r="D38" s="29">
        <f>SUM(E26:E31)</f>
        <v>0</v>
      </c>
      <c r="E38" s="29"/>
      <c r="F38" s="29"/>
      <c r="G38" s="29"/>
    </row>
    <row r="39" spans="1:7" x14ac:dyDescent="0.2">
      <c r="A39" s="29"/>
      <c r="B39" s="31"/>
      <c r="C39" s="36"/>
      <c r="D39" s="29"/>
      <c r="E39" s="29"/>
      <c r="F39" s="29"/>
      <c r="G39" s="29"/>
    </row>
    <row r="40" spans="1:7" x14ac:dyDescent="0.2">
      <c r="A40" s="29"/>
      <c r="B40" s="244" t="s">
        <v>167</v>
      </c>
      <c r="C40" s="244"/>
      <c r="D40" s="30" t="str">
        <f>IF(ISNA(VLOOKUP("Yes",A10:E25,4,FALSE)),"",VLOOKUP("Yes",A10:E25,4,FALSE))</f>
        <v/>
      </c>
      <c r="E40" s="30" t="e">
        <f t="array" ref="E40">INDEX($A$10:$D$25,SMALL(IF($A$10:$D$25="Yes",ROW($A$10:$D$25)-ROW($A$10)+1,ROW($D$25)+1),2),4)</f>
        <v>#REF!</v>
      </c>
      <c r="F40" s="29"/>
      <c r="G40" s="29"/>
    </row>
    <row r="41" spans="1:7" x14ac:dyDescent="0.2">
      <c r="A41" s="29"/>
      <c r="B41" s="29"/>
      <c r="C41" s="30"/>
      <c r="D41" s="30" t="e">
        <f t="array" ref="D41">INDEX($A$10:$D$25,SMALL(IF($A$10:$D$25="Yes",ROW($A$10:$D$25)-ROW($A$10)+1,ROW($D$25)+1),3),4)</f>
        <v>#REF!</v>
      </c>
      <c r="E41" s="30" t="e">
        <f t="array" ref="E41">INDEX($A$10:$D$25,SMALL(IF($A$10:$D$25="Yes",ROW($A$10:$D$25)-ROW($A$10)+1,ROW($D$25)+1),4),4)</f>
        <v>#REF!</v>
      </c>
      <c r="F41" s="29"/>
      <c r="G41" s="29"/>
    </row>
    <row r="42" spans="1:7" x14ac:dyDescent="0.2">
      <c r="A42" s="29"/>
      <c r="B42" s="29"/>
      <c r="C42" s="30"/>
      <c r="D42" s="29"/>
      <c r="E42" s="29"/>
      <c r="F42" s="29"/>
      <c r="G42" s="29"/>
    </row>
    <row r="43" spans="1:7" x14ac:dyDescent="0.2">
      <c r="A43" s="29"/>
      <c r="B43" s="29"/>
      <c r="C43" s="30"/>
      <c r="D43" s="29"/>
      <c r="E43" s="29"/>
      <c r="F43" s="29"/>
      <c r="G43" s="29"/>
    </row>
    <row r="44" spans="1:7" x14ac:dyDescent="0.2">
      <c r="A44" s="29"/>
      <c r="B44" s="29"/>
      <c r="C44" s="30"/>
      <c r="D44" s="29"/>
      <c r="E44" s="29"/>
      <c r="F44" s="29"/>
      <c r="G44" s="29"/>
    </row>
    <row r="45" spans="1:7" x14ac:dyDescent="0.2">
      <c r="A45" s="29"/>
      <c r="B45" s="29"/>
      <c r="C45" s="30"/>
      <c r="D45" s="29"/>
      <c r="E45" s="29"/>
      <c r="F45" s="29"/>
      <c r="G45" s="29"/>
    </row>
    <row r="46" spans="1:7" x14ac:dyDescent="0.2">
      <c r="A46" s="29"/>
      <c r="B46" s="29"/>
      <c r="C46" s="30"/>
      <c r="D46" s="29"/>
      <c r="E46" s="29"/>
      <c r="F46" s="29"/>
      <c r="G46" s="29"/>
    </row>
    <row r="47" spans="1:7" x14ac:dyDescent="0.2">
      <c r="A47" s="29"/>
      <c r="B47" s="29"/>
      <c r="C47" s="30"/>
      <c r="D47" s="29"/>
      <c r="E47" s="29"/>
      <c r="F47" s="29"/>
      <c r="G47" s="29"/>
    </row>
    <row r="48" spans="1:7" x14ac:dyDescent="0.2">
      <c r="A48" s="29"/>
      <c r="B48" s="29"/>
      <c r="C48" s="30"/>
      <c r="D48" s="29"/>
      <c r="E48" s="29"/>
      <c r="F48" s="29"/>
      <c r="G48" s="29"/>
    </row>
  </sheetData>
  <sheetProtection sheet="1" objects="1" scenarios="1" selectLockedCells="1"/>
  <mergeCells count="4">
    <mergeCell ref="B40:C40"/>
    <mergeCell ref="C33:D33"/>
    <mergeCell ref="B37:C37"/>
    <mergeCell ref="B3:F5"/>
  </mergeCells>
  <phoneticPr fontId="2" type="noConversion"/>
  <conditionalFormatting sqref="E35">
    <cfRule type="cellIs" dxfId="0" priority="1" operator="notEqual">
      <formula>0</formula>
    </cfRule>
  </conditionalFormatting>
  <dataValidations count="3">
    <dataValidation type="list" allowBlank="1" showInputMessage="1" showErrorMessage="1" prompt="Select Yes or No" sqref="A10:A31">
      <formula1>"Yes,No"</formula1>
    </dataValidation>
    <dataValidation type="whole" allowBlank="1" showInputMessage="1" showErrorMessage="1" error="Must be a volume between 0 and 1000" prompt="Must be a volume between 0 and 1000" sqref="C26">
      <formula1>0</formula1>
      <formula2>1000</formula2>
    </dataValidation>
    <dataValidation type="whole" allowBlank="1" showInputMessage="1" showErrorMessage="1" error="Must be a volume between 0 and 1000 litres" prompt="Must be a volume between 0 and 1000 litres" sqref="C27:C31">
      <formula1>0</formula1>
      <formula2>1000</formula2>
    </dataValidation>
  </dataValidations>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baseType="variant" size="4">
      <vt:variant>
        <vt:lpstr>Worksheets</vt:lpstr>
      </vt:variant>
      <vt:variant>
        <vt:i4>4</vt:i4>
      </vt:variant>
      <vt:variant>
        <vt:lpstr>Named Ranges</vt:lpstr>
      </vt:variant>
      <vt:variant>
        <vt:i4>4</vt:i4>
      </vt:variant>
    </vt:vector>
  </HeadingPairs>
  <TitlesOfParts>
    <vt:vector baseType="lpstr" size="8">
      <vt:lpstr>Dry Goods (A)</vt:lpstr>
      <vt:lpstr>More Detail (A)</vt:lpstr>
      <vt:lpstr>Winery Info (B)</vt:lpstr>
      <vt:lpstr>Tankers</vt:lpstr>
      <vt:lpstr>'Dry Goods (A)'!Print_Area</vt:lpstr>
      <vt:lpstr>'More Detail (A)'!Print_Area</vt:lpstr>
      <vt:lpstr>Tankers!Print_Area</vt:lpstr>
      <vt:lpstr>YesNo</vt:lpstr>
    </vt:vector>
  </TitlesOfParts>
  <Company/>
  <LinksUpToDate>false</LinksUpToDate>
  <SharedDoc>false</SharedDoc>
  <HyperlinksChanged>false</HyperlinksChanged>
  <AppVersion>15.0300</AppVersion>
  <Template/>
  <Manager/>
  <TotalTime>0</TotalTime>
  <Application/>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