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travel log\"/>
    </mc:Choice>
  </mc:AlternateContent>
  <bookViews>
    <workbookView xWindow="0" yWindow="0" windowWidth="20490" windowHeight="7155"/>
  </bookViews>
  <sheets>
    <sheet name="Expense Report" sheetId="1" r:id="rId1"/>
  </sheets>
  <definedNames>
    <definedName name="MileageRate">'Expense Report'!$D$4</definedName>
    <definedName name="_xlnm.Print_Titles" localSheetId="0">'Expense Report'!$6:$6</definedName>
  </definedNames>
  <calcPr calcId="171027" fullCalcOnLoad="1"/>
</workbook>
</file>

<file path=xl/calcChain.xml><?xml version="1.0" encoding="utf-8"?>
<calcChain xmlns="http://schemas.openxmlformats.org/spreadsheetml/2006/main">
  <c r="J11" i="1" l="1"/>
  <c r="N11" i="1"/>
  <c r="N28" i="1"/>
  <c r="N10" i="1"/>
  <c r="N12" i="1"/>
  <c r="J14" i="1"/>
  <c r="J9" i="1"/>
  <c r="N9" i="1"/>
  <c r="N13" i="1"/>
  <c r="N14" i="1"/>
  <c r="N15" i="1"/>
  <c r="J24" i="1"/>
  <c r="N24" i="1"/>
  <c r="J22" i="1"/>
  <c r="N22" i="1"/>
  <c r="J20" i="1"/>
  <c r="J18" i="1"/>
  <c r="N18" i="1"/>
  <c r="J16" i="1"/>
  <c r="N16" i="1"/>
  <c r="J7" i="1"/>
  <c r="N7" i="1"/>
  <c r="N8" i="1"/>
  <c r="N17" i="1"/>
  <c r="N19" i="1"/>
  <c r="N20" i="1"/>
  <c r="N21" i="1"/>
  <c r="N23" i="1"/>
  <c r="N25" i="1"/>
  <c r="J26" i="1"/>
  <c r="J28" i="1"/>
  <c r="N27" i="1"/>
  <c r="K28" i="1"/>
  <c r="G28" i="1"/>
  <c r="F28" i="1"/>
  <c r="E28" i="1"/>
  <c r="D28" i="1"/>
  <c r="H28" i="1"/>
  <c r="I28" i="1"/>
  <c r="N26" i="1"/>
</calcChain>
</file>

<file path=xl/sharedStrings.xml><?xml version="1.0" encoding="utf-8"?>
<sst xmlns="http://schemas.openxmlformats.org/spreadsheetml/2006/main" count="69" uniqueCount="20">
  <si>
    <t>Per Mile Reimbursement</t>
  </si>
  <si>
    <t>Date</t>
  </si>
  <si>
    <t>Description of Expense</t>
  </si>
  <si>
    <t>Airfare</t>
  </si>
  <si>
    <t>Lodging</t>
  </si>
  <si>
    <t>Meals &amp; Tips</t>
  </si>
  <si>
    <t>Conferences and Seminars</t>
  </si>
  <si>
    <t>Mileage Reimbursement</t>
  </si>
  <si>
    <t>Miscellaneous</t>
  </si>
  <si>
    <t>Currency Exchange  Rate</t>
  </si>
  <si>
    <t>Expense Currency</t>
  </si>
  <si>
    <t>Travel to client office</t>
  </si>
  <si>
    <t>USD</t>
  </si>
  <si>
    <t>Total</t>
  </si>
  <si>
    <t>Miles</t>
  </si>
  <si>
    <t xml:space="preserve"> </t>
  </si>
  <si>
    <t>Lunch with client</t>
  </si>
  <si>
    <t>Ground Transportation (Gas, Rental Car, Taxi)</t>
  </si>
  <si>
    <t>3/12/0000</t>
  </si>
  <si>
    <t>Travel Log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</si>
</sst>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2"/>
      <color theme="1"/>
      <name val="Calibri Light"/>
      <family val="2"/>
      <scheme val="minor"/>
    </font>
    <font>
      <sz val="22"/>
      <color rgb="FF0070C0"/>
      <name val="Calibri"/>
      <family val="2"/>
      <scheme val="major"/>
    </font>
    <font>
      <b/>
      <sz val="24"/>
      <color theme="0"/>
      <name val="Calibri"/>
      <family val="2"/>
      <scheme val="major"/>
    </font>
    <font>
      <sz val="10"/>
      <color theme="0"/>
      <name val="Calibri"/>
      <family val="2"/>
      <scheme val="major"/>
    </font>
    <font>
      <b/>
      <sz val="10"/>
      <color theme="0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rgb="FF0070C0"/>
      <name val="Calibri"/>
      <family val="2"/>
      <scheme val="major"/>
    </font>
    <font>
      <sz val="12"/>
      <color rgb="FF002060"/>
      <name val="Calibri"/>
      <family val="2"/>
      <scheme val="major"/>
    </font>
    <font>
      <sz val="10"/>
      <color theme="1"/>
      <name val="Calibri"/>
      <family val="2"/>
      <scheme val="major"/>
    </font>
    <font>
      <i/>
      <sz val="10"/>
      <color theme="1" tint="4.9989318521683403E-2"/>
      <name val="Calibri"/>
      <family val="2"/>
      <scheme val="major"/>
    </font>
    <font>
      <sz val="10"/>
      <color theme="1" tint="4.9989318521683403E-2"/>
      <name val="Calibri"/>
      <family val="2"/>
      <scheme val="major"/>
    </font>
    <font>
      <b/>
      <sz val="10"/>
      <color rgb="FF002060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164" fontId="8" fillId="0" borderId="7" xfId="0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right" vertical="center"/>
    </xf>
    <xf numFmtId="164" fontId="10" fillId="5" borderId="13" xfId="0" applyNumberFormat="1" applyFont="1" applyFill="1" applyBorder="1" applyAlignment="1">
      <alignment horizontal="left" vertical="center"/>
    </xf>
    <xf numFmtId="0" fontId="5" fillId="5" borderId="0" xfId="0" applyFont="1" applyFill="1" applyAlignment="1">
      <alignment vertical="center"/>
    </xf>
    <xf numFmtId="164" fontId="11" fillId="5" borderId="8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8" xfId="0" applyNumberFormat="1" applyFont="1" applyFill="1" applyBorder="1" applyAlignment="1">
      <alignment horizontal="center" vertical="center"/>
    </xf>
    <xf numFmtId="14" fontId="8" fillId="6" borderId="9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3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5" tint="-0.249977111117893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horizontal="lef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fill>
        <patternFill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5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5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numFmt numFmtId="164" formatCode="&quot;$&quot;#,##0.00"/>
      <fill>
        <patternFill patternType="solid">
          <fgColor indexed="64"/>
          <bgColor theme="5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ajor"/>
      </font>
      <fill>
        <patternFill patternType="solid">
          <fgColor indexed="64"/>
          <bgColor theme="5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aj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color theme="1" tint="0.14996795556505021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6795556505021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ravel Expense Report" defaultPivotStyle="PivotStyleLight16">
    <tableStyle name="Travel Expense Report" pivot="0" count="3">
      <tableStyleElement type="wholeTable" dxfId="33"/>
      <tableStyleElement type="headerRow" dxfId="32"/>
      <tableStyleElement type="totalRow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Expenses" displayName="Expenses" ref="B6:N28" totalsRowCount="1" headerRowDxfId="5" dataDxfId="4" totalsRowDxfId="3" headerRowBorderDxfId="1" tableBorderDxfId="2" totalsRowBorderDxfId="0">
  <tableColumns count="13">
    <tableColumn id="1" name="Date" totalsRowLabel="Total" dataDxfId="30"/>
    <tableColumn id="2" name="Description of Expense" dataDxfId="28" totalsRowDxfId="29"/>
    <tableColumn id="3" name="Airfare" totalsRowFunction="sum" dataDxfId="26" totalsRowDxfId="27"/>
    <tableColumn id="4" name="Lodging" totalsRowFunction="sum" dataDxfId="24" totalsRowDxfId="25"/>
    <tableColumn id="5" name="Ground Transportation (Gas, Rental Car, Taxi)" totalsRowFunction="sum" dataDxfId="22" totalsRowDxfId="23"/>
    <tableColumn id="6" name="Meals &amp; Tips" totalsRowFunction="sum" dataDxfId="20" totalsRowDxfId="21"/>
    <tableColumn id="7" name="Conferences and Seminars" totalsRowFunction="sum" dataDxfId="18" totalsRowDxfId="19"/>
    <tableColumn id="8" name="Miles" totalsRowFunction="sum" dataDxfId="16" totalsRowDxfId="17"/>
    <tableColumn id="9" name="Mileage Reimbursement" totalsRowFunction="sum" dataDxfId="14" totalsRowDxfId="15"/>
    <tableColumn id="10" name="Miscellaneous" totalsRowFunction="sum" dataDxfId="12" totalsRowDxfId="13"/>
    <tableColumn id="11" name="Currency Exchange  Rate" dataDxfId="10" totalsRowDxfId="11"/>
    <tableColumn id="12" name="Expense Currency" dataDxfId="8" totalsRowDxfId="9"/>
    <tableColumn id="13" name="Total" totalsRowFunction="sum" dataDxfId="6" totalsRowDxfId="7">
      <calculatedColumnFormula>SUM('Expense Report'!$J7:$K7,'Expense Report'!$D7:$H7)*IF('Expense Report'!$L7&lt;1,1,'Expense Report'!$L7)</calculatedColumnFormula>
    </tableColumn>
  </tableColumns>
  <tableStyleInfo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B2:O28"/>
  <sheetViews>
    <sheetView showGridLines="0" tabSelected="1" zoomScaleNormal="100" workbookViewId="0">
      <selection activeCell="Q21" sqref="Q21"/>
    </sheetView>
  </sheetViews>
  <sheetFormatPr defaultColWidth="11.5" defaultRowHeight="15.75" x14ac:dyDescent="0.25"/>
  <cols>
    <col min="1" max="1" width="1.875" style="13" customWidth="1"/>
    <col min="2" max="2" width="11.125" style="13" customWidth="1"/>
    <col min="3" max="3" width="14.125" style="13" customWidth="1"/>
    <col min="4" max="4" width="9" style="13" customWidth="1"/>
    <col min="5" max="5" width="10.5" style="13" customWidth="1"/>
    <col min="6" max="6" width="17.125" style="13" customWidth="1"/>
    <col min="7" max="7" width="8.25" style="13" customWidth="1"/>
    <col min="8" max="8" width="13.625" style="13" customWidth="1"/>
    <col min="9" max="9" width="4.75" style="13" customWidth="1"/>
    <col min="10" max="10" width="12.75" style="13" customWidth="1"/>
    <col min="11" max="11" width="11.125" style="13" customWidth="1"/>
    <col min="12" max="12" width="13.125" style="13" customWidth="1"/>
    <col min="13" max="13" width="8.5" style="13" customWidth="1"/>
    <col min="14" max="14" width="11.125" style="13" customWidth="1"/>
    <col min="15" max="15" width="1.625" style="13" customWidth="1"/>
    <col min="16" max="16384" width="11.5" style="13"/>
  </cols>
  <sheetData>
    <row r="2" spans="2:15" ht="39.75" customHeight="1" x14ac:dyDescent="0.25">
      <c r="B2" s="32" t="s">
        <v>19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3" t="s">
        <v>15</v>
      </c>
    </row>
    <row r="3" spans="2:15" ht="5.25" customHeight="1" x14ac:dyDescent="0.25">
      <c r="B3" s="14"/>
      <c r="C3" s="15"/>
      <c r="D3" s="15"/>
      <c r="E3" s="1"/>
      <c r="F3" s="1"/>
      <c r="G3" s="1"/>
      <c r="H3" s="1"/>
      <c r="I3" s="1"/>
      <c r="J3" s="15"/>
      <c r="K3" s="15"/>
      <c r="L3" s="15"/>
      <c r="M3" s="15"/>
      <c r="N3" s="15"/>
    </row>
    <row r="4" spans="2:15" ht="21" customHeight="1" x14ac:dyDescent="0.25">
      <c r="B4" s="25"/>
      <c r="C4" s="26" t="s">
        <v>0</v>
      </c>
      <c r="D4" s="27">
        <v>0.32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5" ht="6" customHeight="1" x14ac:dyDescent="0.25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2:15" ht="36.75" customHeight="1" x14ac:dyDescent="0.25">
      <c r="B6" s="8" t="s">
        <v>1</v>
      </c>
      <c r="C6" s="9" t="s">
        <v>2</v>
      </c>
      <c r="D6" s="9" t="s">
        <v>3</v>
      </c>
      <c r="E6" s="9" t="s">
        <v>4</v>
      </c>
      <c r="F6" s="9" t="s">
        <v>17</v>
      </c>
      <c r="G6" s="9" t="s">
        <v>5</v>
      </c>
      <c r="H6" s="10" t="s">
        <v>6</v>
      </c>
      <c r="I6" s="9" t="s">
        <v>14</v>
      </c>
      <c r="J6" s="9" t="s">
        <v>7</v>
      </c>
      <c r="K6" s="9" t="s">
        <v>8</v>
      </c>
      <c r="L6" s="9" t="s">
        <v>9</v>
      </c>
      <c r="M6" s="11" t="s">
        <v>10</v>
      </c>
      <c r="N6" s="12" t="s">
        <v>13</v>
      </c>
    </row>
    <row r="7" spans="2:15" ht="25.5" x14ac:dyDescent="0.25">
      <c r="B7" s="31" t="s">
        <v>18</v>
      </c>
      <c r="C7" s="19" t="s">
        <v>11</v>
      </c>
      <c r="D7" s="20">
        <v>350</v>
      </c>
      <c r="E7" s="20">
        <v>150</v>
      </c>
      <c r="F7" s="20">
        <v>45</v>
      </c>
      <c r="G7" s="20">
        <v>12</v>
      </c>
      <c r="H7" s="20">
        <v>50</v>
      </c>
      <c r="I7" s="21">
        <v>35</v>
      </c>
      <c r="J7" s="20">
        <f>'Expense Report'!$I7*MileageRate</f>
        <v>11.200000000000001</v>
      </c>
      <c r="K7" s="20"/>
      <c r="L7" s="21">
        <v>1</v>
      </c>
      <c r="M7" s="21" t="s">
        <v>12</v>
      </c>
      <c r="N7" s="29">
        <f>SUM('Expense Report'!$J7:$K7,'Expense Report'!$D7:$H7)*IF('Expense Report'!$L7&lt;1,1,'Expense Report'!$L7)</f>
        <v>618.20000000000005</v>
      </c>
    </row>
    <row r="8" spans="2:15" x14ac:dyDescent="0.25">
      <c r="B8" s="31" t="s">
        <v>18</v>
      </c>
      <c r="C8" s="22" t="s">
        <v>16</v>
      </c>
      <c r="D8" s="23"/>
      <c r="E8" s="23"/>
      <c r="F8" s="23"/>
      <c r="G8" s="23">
        <v>24.3</v>
      </c>
      <c r="H8" s="23">
        <v>100</v>
      </c>
      <c r="I8" s="24"/>
      <c r="J8" s="23"/>
      <c r="K8" s="23"/>
      <c r="L8" s="24"/>
      <c r="M8" s="24"/>
      <c r="N8" s="29">
        <f>SUM('Expense Report'!$J8:$K8,'Expense Report'!$D8:$H8)*IF('Expense Report'!$L8&lt;1,1,'Expense Report'!$L8)</f>
        <v>124.3</v>
      </c>
    </row>
    <row r="9" spans="2:15" ht="25.5" x14ac:dyDescent="0.25">
      <c r="B9" s="31" t="s">
        <v>18</v>
      </c>
      <c r="C9" s="19" t="s">
        <v>11</v>
      </c>
      <c r="D9" s="20">
        <v>350</v>
      </c>
      <c r="E9" s="20">
        <v>150</v>
      </c>
      <c r="F9" s="20">
        <v>45</v>
      </c>
      <c r="G9" s="20">
        <v>12</v>
      </c>
      <c r="H9" s="20">
        <v>50</v>
      </c>
      <c r="I9" s="21">
        <v>35</v>
      </c>
      <c r="J9" s="20">
        <f>'Expense Report'!$I9*MileageRate</f>
        <v>11.200000000000001</v>
      </c>
      <c r="K9" s="20"/>
      <c r="L9" s="21">
        <v>1</v>
      </c>
      <c r="M9" s="21" t="s">
        <v>12</v>
      </c>
      <c r="N9" s="29">
        <f>SUM('Expense Report'!$J9:$K9,'Expense Report'!$D9:$H9)*IF('Expense Report'!$L9&lt;1,1,'Expense Report'!$L9)</f>
        <v>618.20000000000005</v>
      </c>
    </row>
    <row r="10" spans="2:15" x14ac:dyDescent="0.25">
      <c r="B10" s="31" t="s">
        <v>18</v>
      </c>
      <c r="C10" s="22" t="s">
        <v>16</v>
      </c>
      <c r="D10" s="23"/>
      <c r="E10" s="23"/>
      <c r="F10" s="23"/>
      <c r="G10" s="23">
        <v>24.3</v>
      </c>
      <c r="H10" s="23">
        <v>100</v>
      </c>
      <c r="I10" s="24"/>
      <c r="J10" s="23"/>
      <c r="K10" s="23"/>
      <c r="L10" s="24"/>
      <c r="M10" s="24"/>
      <c r="N10" s="29">
        <f>SUM('Expense Report'!$J10:$K10,'Expense Report'!$D10:$H10)*IF('Expense Report'!$L10&lt;1,1,'Expense Report'!$L10)</f>
        <v>124.3</v>
      </c>
    </row>
    <row r="11" spans="2:15" ht="25.5" x14ac:dyDescent="0.25">
      <c r="B11" s="31" t="s">
        <v>18</v>
      </c>
      <c r="C11" s="19" t="s">
        <v>11</v>
      </c>
      <c r="D11" s="20">
        <v>350</v>
      </c>
      <c r="E11" s="20">
        <v>150</v>
      </c>
      <c r="F11" s="20">
        <v>45</v>
      </c>
      <c r="G11" s="20">
        <v>12</v>
      </c>
      <c r="H11" s="20">
        <v>50</v>
      </c>
      <c r="I11" s="21">
        <v>35</v>
      </c>
      <c r="J11" s="20">
        <f>'Expense Report'!$I11*MileageRate</f>
        <v>11.200000000000001</v>
      </c>
      <c r="K11" s="20"/>
      <c r="L11" s="21">
        <v>1</v>
      </c>
      <c r="M11" s="21" t="s">
        <v>12</v>
      </c>
      <c r="N11" s="29">
        <f>SUM('Expense Report'!$J11:$K11,'Expense Report'!$D11:$H11)*IF('Expense Report'!$L11&lt;1,1,'Expense Report'!$L11)</f>
        <v>618.20000000000005</v>
      </c>
    </row>
    <row r="12" spans="2:15" x14ac:dyDescent="0.25">
      <c r="B12" s="31" t="s">
        <v>18</v>
      </c>
      <c r="C12" s="22" t="s">
        <v>16</v>
      </c>
      <c r="D12" s="23"/>
      <c r="E12" s="23"/>
      <c r="F12" s="23"/>
      <c r="G12" s="23">
        <v>24.3</v>
      </c>
      <c r="H12" s="23">
        <v>100</v>
      </c>
      <c r="I12" s="24"/>
      <c r="J12" s="23"/>
      <c r="K12" s="23"/>
      <c r="L12" s="24"/>
      <c r="M12" s="24"/>
      <c r="N12" s="29">
        <f>SUM('Expense Report'!$J12:$K12,'Expense Report'!$D12:$H12)*IF('Expense Report'!$L12&lt;1,1,'Expense Report'!$L12)</f>
        <v>124.3</v>
      </c>
    </row>
    <row r="13" spans="2:15" x14ac:dyDescent="0.25">
      <c r="B13" s="31" t="s">
        <v>18</v>
      </c>
      <c r="C13" s="22" t="s">
        <v>16</v>
      </c>
      <c r="D13" s="23"/>
      <c r="E13" s="23"/>
      <c r="F13" s="23"/>
      <c r="G13" s="23">
        <v>24.3</v>
      </c>
      <c r="H13" s="23">
        <v>100</v>
      </c>
      <c r="I13" s="24"/>
      <c r="J13" s="23"/>
      <c r="K13" s="23"/>
      <c r="L13" s="24"/>
      <c r="M13" s="24"/>
      <c r="N13" s="29">
        <f>SUM('Expense Report'!$J13:$K13,'Expense Report'!$D13:$H13)*IF('Expense Report'!$L13&lt;1,1,'Expense Report'!$L13)</f>
        <v>124.3</v>
      </c>
    </row>
    <row r="14" spans="2:15" ht="25.5" x14ac:dyDescent="0.25">
      <c r="B14" s="31" t="s">
        <v>18</v>
      </c>
      <c r="C14" s="19" t="s">
        <v>11</v>
      </c>
      <c r="D14" s="20">
        <v>350</v>
      </c>
      <c r="E14" s="20">
        <v>150</v>
      </c>
      <c r="F14" s="20">
        <v>45</v>
      </c>
      <c r="G14" s="20">
        <v>12</v>
      </c>
      <c r="H14" s="20">
        <v>50</v>
      </c>
      <c r="I14" s="21">
        <v>35</v>
      </c>
      <c r="J14" s="20">
        <f>'Expense Report'!$I14*MileageRate</f>
        <v>11.200000000000001</v>
      </c>
      <c r="K14" s="20"/>
      <c r="L14" s="21">
        <v>1</v>
      </c>
      <c r="M14" s="21" t="s">
        <v>12</v>
      </c>
      <c r="N14" s="29">
        <f>SUM('Expense Report'!$J14:$K14,'Expense Report'!$D14:$H14)*IF('Expense Report'!$L14&lt;1,1,'Expense Report'!$L14)</f>
        <v>618.20000000000005</v>
      </c>
    </row>
    <row r="15" spans="2:15" x14ac:dyDescent="0.25">
      <c r="B15" s="31" t="s">
        <v>18</v>
      </c>
      <c r="C15" s="22" t="s">
        <v>16</v>
      </c>
      <c r="D15" s="23"/>
      <c r="E15" s="23"/>
      <c r="F15" s="23"/>
      <c r="G15" s="23">
        <v>24.3</v>
      </c>
      <c r="H15" s="23">
        <v>100</v>
      </c>
      <c r="I15" s="24"/>
      <c r="J15" s="23"/>
      <c r="K15" s="23"/>
      <c r="L15" s="24"/>
      <c r="M15" s="24"/>
      <c r="N15" s="29">
        <f>SUM('Expense Report'!$J15:$K15,'Expense Report'!$D15:$H15)*IF('Expense Report'!$L15&lt;1,1,'Expense Report'!$L15)</f>
        <v>124.3</v>
      </c>
    </row>
    <row r="16" spans="2:15" ht="25.5" x14ac:dyDescent="0.25">
      <c r="B16" s="31" t="s">
        <v>18</v>
      </c>
      <c r="C16" s="19" t="s">
        <v>11</v>
      </c>
      <c r="D16" s="20">
        <v>350</v>
      </c>
      <c r="E16" s="20">
        <v>150</v>
      </c>
      <c r="F16" s="20">
        <v>45</v>
      </c>
      <c r="G16" s="20">
        <v>12</v>
      </c>
      <c r="H16" s="20">
        <v>50</v>
      </c>
      <c r="I16" s="21">
        <v>35</v>
      </c>
      <c r="J16" s="20">
        <f>'Expense Report'!$I16*MileageRate</f>
        <v>11.200000000000001</v>
      </c>
      <c r="K16" s="20"/>
      <c r="L16" s="21">
        <v>1</v>
      </c>
      <c r="M16" s="21" t="s">
        <v>12</v>
      </c>
      <c r="N16" s="29">
        <f>SUM('Expense Report'!$J16:$K16,'Expense Report'!$D16:$H16)*IF('Expense Report'!$L16&lt;1,1,'Expense Report'!$L16)</f>
        <v>618.20000000000005</v>
      </c>
    </row>
    <row r="17" spans="2:14" x14ac:dyDescent="0.25">
      <c r="B17" s="31" t="s">
        <v>18</v>
      </c>
      <c r="C17" s="22" t="s">
        <v>16</v>
      </c>
      <c r="D17" s="23"/>
      <c r="E17" s="23"/>
      <c r="F17" s="23"/>
      <c r="G17" s="23">
        <v>24.3</v>
      </c>
      <c r="H17" s="23">
        <v>100</v>
      </c>
      <c r="I17" s="24"/>
      <c r="J17" s="23"/>
      <c r="K17" s="23"/>
      <c r="L17" s="24"/>
      <c r="M17" s="24"/>
      <c r="N17" s="29">
        <f>SUM('Expense Report'!$J17:$K17,'Expense Report'!$D17:$H17)*IF('Expense Report'!$L17&lt;1,1,'Expense Report'!$L17)</f>
        <v>124.3</v>
      </c>
    </row>
    <row r="18" spans="2:14" ht="25.5" x14ac:dyDescent="0.25">
      <c r="B18" s="31" t="s">
        <v>18</v>
      </c>
      <c r="C18" s="19" t="s">
        <v>11</v>
      </c>
      <c r="D18" s="20">
        <v>350</v>
      </c>
      <c r="E18" s="20">
        <v>150</v>
      </c>
      <c r="F18" s="20">
        <v>45</v>
      </c>
      <c r="G18" s="20">
        <v>12</v>
      </c>
      <c r="H18" s="20">
        <v>50</v>
      </c>
      <c r="I18" s="21">
        <v>35</v>
      </c>
      <c r="J18" s="20">
        <f>'Expense Report'!$I18*MileageRate</f>
        <v>11.200000000000001</v>
      </c>
      <c r="K18" s="20"/>
      <c r="L18" s="21">
        <v>1</v>
      </c>
      <c r="M18" s="21" t="s">
        <v>12</v>
      </c>
      <c r="N18" s="29">
        <f>SUM('Expense Report'!$J18:$K18,'Expense Report'!$D18:$H18)*IF('Expense Report'!$L18&lt;1,1,'Expense Report'!$L18)</f>
        <v>618.20000000000005</v>
      </c>
    </row>
    <row r="19" spans="2:14" x14ac:dyDescent="0.25">
      <c r="B19" s="31" t="s">
        <v>18</v>
      </c>
      <c r="C19" s="22" t="s">
        <v>16</v>
      </c>
      <c r="D19" s="23"/>
      <c r="E19" s="23"/>
      <c r="F19" s="23"/>
      <c r="G19" s="23">
        <v>24.3</v>
      </c>
      <c r="H19" s="23">
        <v>100</v>
      </c>
      <c r="I19" s="24"/>
      <c r="J19" s="23"/>
      <c r="K19" s="23"/>
      <c r="L19" s="24"/>
      <c r="M19" s="24"/>
      <c r="N19" s="29">
        <f>SUM('Expense Report'!$J19:$K19,'Expense Report'!$D19:$H19)*IF('Expense Report'!$L19&lt;1,1,'Expense Report'!$L19)</f>
        <v>124.3</v>
      </c>
    </row>
    <row r="20" spans="2:14" ht="25.5" x14ac:dyDescent="0.25">
      <c r="B20" s="31" t="s">
        <v>18</v>
      </c>
      <c r="C20" s="19" t="s">
        <v>11</v>
      </c>
      <c r="D20" s="20">
        <v>350</v>
      </c>
      <c r="E20" s="20">
        <v>150</v>
      </c>
      <c r="F20" s="20">
        <v>45</v>
      </c>
      <c r="G20" s="20">
        <v>12</v>
      </c>
      <c r="H20" s="20">
        <v>50</v>
      </c>
      <c r="I20" s="21">
        <v>35</v>
      </c>
      <c r="J20" s="20">
        <f>'Expense Report'!$I20*MileageRate</f>
        <v>11.200000000000001</v>
      </c>
      <c r="K20" s="20"/>
      <c r="L20" s="21">
        <v>1</v>
      </c>
      <c r="M20" s="21" t="s">
        <v>12</v>
      </c>
      <c r="N20" s="29">
        <f>SUM('Expense Report'!$J20:$K20,'Expense Report'!$D20:$H20)*IF('Expense Report'!$L20&lt;1,1,'Expense Report'!$L20)</f>
        <v>618.20000000000005</v>
      </c>
    </row>
    <row r="21" spans="2:14" x14ac:dyDescent="0.25">
      <c r="B21" s="31" t="s">
        <v>18</v>
      </c>
      <c r="C21" s="22" t="s">
        <v>16</v>
      </c>
      <c r="D21" s="23"/>
      <c r="E21" s="23"/>
      <c r="F21" s="23"/>
      <c r="G21" s="23">
        <v>24.3</v>
      </c>
      <c r="H21" s="23">
        <v>100</v>
      </c>
      <c r="I21" s="24"/>
      <c r="J21" s="23"/>
      <c r="K21" s="23"/>
      <c r="L21" s="24"/>
      <c r="M21" s="24"/>
      <c r="N21" s="29">
        <f>SUM('Expense Report'!$J21:$K21,'Expense Report'!$D21:$H21)*IF('Expense Report'!$L21&lt;1,1,'Expense Report'!$L21)</f>
        <v>124.3</v>
      </c>
    </row>
    <row r="22" spans="2:14" ht="25.5" x14ac:dyDescent="0.25">
      <c r="B22" s="31" t="s">
        <v>18</v>
      </c>
      <c r="C22" s="19" t="s">
        <v>11</v>
      </c>
      <c r="D22" s="20">
        <v>350</v>
      </c>
      <c r="E22" s="20">
        <v>150</v>
      </c>
      <c r="F22" s="20">
        <v>45</v>
      </c>
      <c r="G22" s="20">
        <v>12</v>
      </c>
      <c r="H22" s="20">
        <v>50</v>
      </c>
      <c r="I22" s="21">
        <v>35</v>
      </c>
      <c r="J22" s="20">
        <f>'Expense Report'!$I22*MileageRate</f>
        <v>11.200000000000001</v>
      </c>
      <c r="K22" s="20"/>
      <c r="L22" s="21">
        <v>1</v>
      </c>
      <c r="M22" s="21" t="s">
        <v>12</v>
      </c>
      <c r="N22" s="29">
        <f>SUM('Expense Report'!$J22:$K22,'Expense Report'!$D22:$H22)*IF('Expense Report'!$L22&lt;1,1,'Expense Report'!$L22)</f>
        <v>618.20000000000005</v>
      </c>
    </row>
    <row r="23" spans="2:14" x14ac:dyDescent="0.25">
      <c r="B23" s="31" t="s">
        <v>18</v>
      </c>
      <c r="C23" s="22" t="s">
        <v>16</v>
      </c>
      <c r="D23" s="23"/>
      <c r="E23" s="23"/>
      <c r="F23" s="23"/>
      <c r="G23" s="23">
        <v>24.3</v>
      </c>
      <c r="H23" s="23">
        <v>100</v>
      </c>
      <c r="I23" s="24"/>
      <c r="J23" s="23"/>
      <c r="K23" s="23"/>
      <c r="L23" s="24"/>
      <c r="M23" s="24"/>
      <c r="N23" s="29">
        <f>SUM('Expense Report'!$J23:$K23,'Expense Report'!$D23:$H23)*IF('Expense Report'!$L23&lt;1,1,'Expense Report'!$L23)</f>
        <v>124.3</v>
      </c>
    </row>
    <row r="24" spans="2:14" ht="25.5" x14ac:dyDescent="0.25">
      <c r="B24" s="31" t="s">
        <v>18</v>
      </c>
      <c r="C24" s="19" t="s">
        <v>11</v>
      </c>
      <c r="D24" s="20">
        <v>350</v>
      </c>
      <c r="E24" s="20">
        <v>150</v>
      </c>
      <c r="F24" s="20">
        <v>45</v>
      </c>
      <c r="G24" s="20">
        <v>12</v>
      </c>
      <c r="H24" s="20">
        <v>50</v>
      </c>
      <c r="I24" s="21">
        <v>35</v>
      </c>
      <c r="J24" s="20">
        <f>'Expense Report'!$I24*MileageRate</f>
        <v>11.200000000000001</v>
      </c>
      <c r="K24" s="20"/>
      <c r="L24" s="21">
        <v>1</v>
      </c>
      <c r="M24" s="21" t="s">
        <v>12</v>
      </c>
      <c r="N24" s="29">
        <f>SUM('Expense Report'!$J24:$K24,'Expense Report'!$D24:$H24)*IF('Expense Report'!$L24&lt;1,1,'Expense Report'!$L24)</f>
        <v>618.20000000000005</v>
      </c>
    </row>
    <row r="25" spans="2:14" x14ac:dyDescent="0.25">
      <c r="B25" s="31" t="s">
        <v>18</v>
      </c>
      <c r="C25" s="22" t="s">
        <v>16</v>
      </c>
      <c r="D25" s="23"/>
      <c r="E25" s="23"/>
      <c r="F25" s="23"/>
      <c r="G25" s="23">
        <v>24.3</v>
      </c>
      <c r="H25" s="23">
        <v>100</v>
      </c>
      <c r="I25" s="24"/>
      <c r="J25" s="23"/>
      <c r="K25" s="23"/>
      <c r="L25" s="24"/>
      <c r="M25" s="24"/>
      <c r="N25" s="29">
        <f>SUM('Expense Report'!$J25:$K25,'Expense Report'!$D25:$H25)*IF('Expense Report'!$L25&lt;1,1,'Expense Report'!$L25)</f>
        <v>124.3</v>
      </c>
    </row>
    <row r="26" spans="2:14" ht="25.5" x14ac:dyDescent="0.25">
      <c r="B26" s="31" t="s">
        <v>18</v>
      </c>
      <c r="C26" s="19" t="s">
        <v>11</v>
      </c>
      <c r="D26" s="20">
        <v>350</v>
      </c>
      <c r="E26" s="20">
        <v>150</v>
      </c>
      <c r="F26" s="20">
        <v>45</v>
      </c>
      <c r="G26" s="20">
        <v>12</v>
      </c>
      <c r="H26" s="20">
        <v>50</v>
      </c>
      <c r="I26" s="21">
        <v>35</v>
      </c>
      <c r="J26" s="20">
        <f>'Expense Report'!$I26*MileageRate</f>
        <v>11.200000000000001</v>
      </c>
      <c r="K26" s="20"/>
      <c r="L26" s="21">
        <v>1</v>
      </c>
      <c r="M26" s="21" t="s">
        <v>12</v>
      </c>
      <c r="N26" s="30">
        <f>SUM('Expense Report'!$J26:$K26,'Expense Report'!$D26:$H26)*IF('Expense Report'!$L26&lt;1,1,'Expense Report'!$L26)</f>
        <v>618.20000000000005</v>
      </c>
    </row>
    <row r="27" spans="2:14" x14ac:dyDescent="0.25">
      <c r="B27" s="31" t="s">
        <v>18</v>
      </c>
      <c r="C27" s="22" t="s">
        <v>16</v>
      </c>
      <c r="D27" s="23"/>
      <c r="E27" s="23"/>
      <c r="F27" s="23"/>
      <c r="G27" s="23">
        <v>24.3</v>
      </c>
      <c r="H27" s="23">
        <v>100</v>
      </c>
      <c r="I27" s="24"/>
      <c r="J27" s="23"/>
      <c r="K27" s="23"/>
      <c r="L27" s="24"/>
      <c r="M27" s="24"/>
      <c r="N27" s="30">
        <f>SUM('Expense Report'!$J27:$K27,'Expense Report'!$D27:$H27)*IF('Expense Report'!$L27&lt;1,1,'Expense Report'!$L27)</f>
        <v>124.3</v>
      </c>
    </row>
    <row r="28" spans="2:14" x14ac:dyDescent="0.25">
      <c r="B28" s="2" t="s">
        <v>13</v>
      </c>
      <c r="C28" s="3"/>
      <c r="D28" s="4">
        <f t="shared" ref="D28:K28" si="0">SUBTOTAL(109,D7:D27)</f>
        <v>3500</v>
      </c>
      <c r="E28" s="4">
        <f t="shared" si="0"/>
        <v>1500</v>
      </c>
      <c r="F28" s="4">
        <f t="shared" si="0"/>
        <v>450</v>
      </c>
      <c r="G28" s="4">
        <f t="shared" si="0"/>
        <v>387.30000000000007</v>
      </c>
      <c r="H28" s="4">
        <f t="shared" si="0"/>
        <v>1600</v>
      </c>
      <c r="I28" s="5">
        <f t="shared" si="0"/>
        <v>350</v>
      </c>
      <c r="J28" s="4">
        <f t="shared" si="0"/>
        <v>112.00000000000001</v>
      </c>
      <c r="K28" s="4">
        <f t="shared" si="0"/>
        <v>0</v>
      </c>
      <c r="L28" s="6"/>
      <c r="M28" s="6"/>
      <c r="N28" s="7">
        <f>SUBTOTAL(109,N7:N27)</f>
        <v>7549.3</v>
      </c>
    </row>
  </sheetData>
  <mergeCells count="1">
    <mergeCell ref="B2:N2"/>
  </mergeCells>
  <printOptions horizontalCentered="1"/>
  <pageMargins left="0.25" right="0.25" top="0.75" bottom="0.75" header="0.3" footer="0.3"/>
  <pageSetup scale="82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0EEEB2B-A90C-4A7A-A161-39669AE44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Expense Report</vt:lpstr>
      <vt:lpstr>MileageRate</vt:lpstr>
      <vt:lpstr>'Expense Report'!Print_Titles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