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07"/>
  <workbookPr/>
  <mc:AlternateContent xmlns:mc="http://schemas.openxmlformats.org/markup-compatibility/2006">
    <mc:Choice Requires="x15">
      <x15ac:absPath xmlns:x15ac="http://schemas.microsoft.com/office/spreadsheetml/2010/11/ac" url="/Users/lmc/Downloads/FAT/call log/"/>
    </mc:Choice>
  </mc:AlternateContent>
  <xr:revisionPtr revIDLastSave="0" documentId="13_ncr:1_{B264E9F4-CFE6-6143-8714-49266AD1C64B}" xr6:coauthVersionLast="47" xr6:coauthVersionMax="47" xr10:uidLastSave="{00000000-0000-0000-0000-000000000000}"/>
  <bookViews>
    <workbookView xWindow="1620" yWindow="500" windowWidth="27640" windowHeight="28300" xr2:uid="{00000000-000D-0000-FFFF-FFFF00000000}"/>
  </bookViews>
  <sheets>
    <sheet name="Call Log" sheetId="1" r:id="rId1"/>
    <sheet name="Chart Support" sheetId="2" r:id="rId2"/>
    <sheet name="Instructions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9" i="2" l="1"/>
  <c r="B36" i="2"/>
  <c r="A36" i="2"/>
  <c r="B35" i="2"/>
  <c r="A35" i="2"/>
  <c r="B34" i="2"/>
  <c r="A34" i="2"/>
  <c r="B33" i="2"/>
  <c r="A33" i="2"/>
  <c r="B32" i="2"/>
  <c r="A32" i="2"/>
  <c r="B31" i="2"/>
  <c r="A31" i="2"/>
  <c r="B30" i="2"/>
  <c r="A30" i="2"/>
  <c r="B29" i="2"/>
  <c r="A29" i="2"/>
  <c r="B28" i="2"/>
  <c r="A28" i="2"/>
  <c r="B27" i="2"/>
  <c r="A27" i="2"/>
  <c r="B26" i="2"/>
  <c r="A26" i="2"/>
  <c r="B25" i="2"/>
  <c r="A25" i="2"/>
  <c r="B24" i="2"/>
  <c r="A24" i="2"/>
  <c r="B23" i="2"/>
  <c r="A23" i="2"/>
  <c r="B22" i="2"/>
  <c r="A22" i="2"/>
  <c r="B21" i="2"/>
  <c r="A21" i="2"/>
  <c r="B20" i="2"/>
  <c r="A20" i="2"/>
  <c r="B19" i="2"/>
  <c r="A19" i="2"/>
  <c r="B18" i="2"/>
  <c r="A18" i="2"/>
  <c r="B17" i="2"/>
  <c r="A17" i="2"/>
  <c r="B16" i="2"/>
  <c r="A16" i="2"/>
  <c r="B15" i="2"/>
  <c r="A15" i="2"/>
  <c r="B14" i="2"/>
  <c r="A14" i="2"/>
  <c r="B13" i="2"/>
  <c r="A13" i="2"/>
  <c r="B12" i="2"/>
  <c r="A12" i="2"/>
  <c r="B11" i="2"/>
  <c r="A11" i="2"/>
  <c r="B10" i="2"/>
  <c r="A10" i="2"/>
  <c r="B9" i="2"/>
  <c r="B8" i="2"/>
  <c r="A8" i="2"/>
  <c r="B7" i="2"/>
  <c r="A7" i="2"/>
  <c r="B6" i="2"/>
  <c r="A6" i="2"/>
  <c r="B5" i="2"/>
  <c r="A5" i="2"/>
  <c r="B4" i="2"/>
  <c r="A4" i="2"/>
  <c r="B3" i="2"/>
  <c r="A3" i="2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I9" i="1"/>
  <c r="E4" i="2" s="1"/>
  <c r="I5" i="1"/>
  <c r="E3" i="2" s="1"/>
</calcChain>
</file>

<file path=xl/sharedStrings.xml><?xml version="1.0" encoding="utf-8"?>
<sst xmlns="http://schemas.openxmlformats.org/spreadsheetml/2006/main" count="152" uniqueCount="93">
  <si>
    <t>CALL LOG</t>
  </si>
  <si>
    <t>INCOMING</t>
  </si>
  <si>
    <t>OUTGOING</t>
  </si>
  <si>
    <t>Date</t>
  </si>
  <si>
    <t>Time Start</t>
  </si>
  <si>
    <t>Time End</t>
  </si>
  <si>
    <t>Contact Name/Number</t>
  </si>
  <si>
    <t>Duration (minutes)</t>
  </si>
  <si>
    <t>Call Type</t>
  </si>
  <si>
    <t>Purpose</t>
  </si>
  <si>
    <t>Follow-Up Actions</t>
  </si>
  <si>
    <t>John Smith</t>
  </si>
  <si>
    <t>Outgoing</t>
  </si>
  <si>
    <t>Project Update</t>
  </si>
  <si>
    <t>Send email with details</t>
  </si>
  <si>
    <t>Sarah Johnson</t>
  </si>
  <si>
    <t>Incoming</t>
  </si>
  <si>
    <t>Sales Inquiry</t>
  </si>
  <si>
    <t>Schedule a demo</t>
  </si>
  <si>
    <t>Mom</t>
  </si>
  <si>
    <t>Family Catch-Up</t>
  </si>
  <si>
    <t>Client XYZ (555-1234)</t>
  </si>
  <si>
    <t>Contract Negotiation</t>
  </si>
  <si>
    <t>Follow up next week</t>
  </si>
  <si>
    <t>Jane Doe</t>
  </si>
  <si>
    <t>Quick Question</t>
  </si>
  <si>
    <t>Provide the answer</t>
  </si>
  <si>
    <t>Michael Brown (555-5678)</t>
  </si>
  <si>
    <t>Interview Scheduling</t>
  </si>
  <si>
    <t>Send interview details</t>
  </si>
  <si>
    <t>Supplier A (555-7890)</t>
  </si>
  <si>
    <t>Order Confirmation</t>
  </si>
  <si>
    <t>Expect delivery by 09/10</t>
  </si>
  <si>
    <t>Conference Call</t>
  </si>
  <si>
    <t>Team Meeting</t>
  </si>
  <si>
    <t>Share meeting minutes</t>
  </si>
  <si>
    <t>David Clark</t>
  </si>
  <si>
    <t>Callback Request</t>
  </si>
  <si>
    <t>Return call tomorrow</t>
  </si>
  <si>
    <t>Marketing Agency</t>
  </si>
  <si>
    <t>Campaign Discussion</t>
  </si>
  <si>
    <t>Set up a meeting</t>
  </si>
  <si>
    <t>Susan Anderson (555-4321)</t>
  </si>
  <si>
    <t>Follow-Up on Proposal</t>
  </si>
  <si>
    <t>Email revised proposal</t>
  </si>
  <si>
    <t>Supplier B (555-2468)</t>
  </si>
  <si>
    <t>Product Availability</t>
  </si>
  <si>
    <t>Check stock levels</t>
  </si>
  <si>
    <t>Schedule client meeting</t>
  </si>
  <si>
    <t>IT Support (555-9876)</t>
  </si>
  <si>
    <t>Technical Issue Resolution</t>
  </si>
  <si>
    <t>Follow up on resolved issue</t>
  </si>
  <si>
    <t>Meeting Confirmation</t>
  </si>
  <si>
    <t>Add meeting to calendar</t>
  </si>
  <si>
    <t>Strategy Discussion</t>
  </si>
  <si>
    <t>Assign action items</t>
  </si>
  <si>
    <t>Order Status Inquiry</t>
  </si>
  <si>
    <t>Provide order details</t>
  </si>
  <si>
    <t>Family Video Call</t>
  </si>
  <si>
    <t>Family Gathering</t>
  </si>
  <si>
    <t>Plan next family call</t>
  </si>
  <si>
    <t>Project Review</t>
  </si>
  <si>
    <t>Schedule project review</t>
  </si>
  <si>
    <t>Proposal Discussion</t>
  </si>
  <si>
    <t>Review proposal changes</t>
  </si>
  <si>
    <t>Question on Deliverables</t>
  </si>
  <si>
    <t>Provide clarification</t>
  </si>
  <si>
    <t>Campaign Review</t>
  </si>
  <si>
    <t>Discuss performance</t>
  </si>
  <si>
    <t>Product Return Request</t>
  </si>
  <si>
    <t>Initiate return process</t>
  </si>
  <si>
    <t>Confirm meeting details</t>
  </si>
  <si>
    <t>Project Planning</t>
  </si>
  <si>
    <t>Assign tasks for the week</t>
  </si>
  <si>
    <t>Software Update Inquiry</t>
  </si>
  <si>
    <t>Provide update details</t>
  </si>
  <si>
    <t>Client Presentation</t>
  </si>
  <si>
    <t>Share presentation slides</t>
  </si>
  <si>
    <t>Family Chat</t>
  </si>
  <si>
    <t>Update on recent events</t>
  </si>
  <si>
    <t>Schedule proposal review</t>
  </si>
  <si>
    <t>Order Delivery Status</t>
  </si>
  <si>
    <t>Confirm delivery date</t>
  </si>
  <si>
    <t>Share progress report</t>
  </si>
  <si>
    <t>Return call in the evening</t>
  </si>
  <si>
    <t>Sales Follow-Up</t>
  </si>
  <si>
    <t>Schedule product demo</t>
  </si>
  <si>
    <t>Team Strategy Meeting</t>
  </si>
  <si>
    <t>Summarize action item</t>
  </si>
  <si>
    <t>The following are instructions on how to use the template.</t>
  </si>
  <si>
    <t>1. Edit or add content like inserting rows and columns to the template.</t>
  </si>
  <si>
    <t>2. There are no locked-up cells for easier editing of cell names.</t>
  </si>
  <si>
    <t>3. Feel free to change any formula available.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</si>
</sst>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d&quot;-&quot;mmm&quot;-&quot;yyyy"/>
    <numFmt numFmtId="177" formatCode="h&quot;:&quot;mm&quot; &quot;AM/PM"/>
    <numFmt numFmtId="178" formatCode="h&quot;:&quot;mm&quot; &quot;"/>
    <numFmt numFmtId="179" formatCode="&quot;$&quot;#,##0.00"/>
  </numFmts>
  <fonts count="12" x14ac:knownFonts="1">
    <font>
      <sz val="10"/>
      <color rgb="FF000000"/>
      <name val="Arial"/>
      <scheme val="minor"/>
    </font>
    <font>
      <sz val="18"/>
      <color theme="1"/>
      <name val="Roboto"/>
    </font>
    <font>
      <sz val="36"/>
      <color theme="1"/>
      <name val="Oswald"/>
    </font>
    <font>
      <sz val="36"/>
      <color theme="1"/>
      <name val="Roboto"/>
    </font>
    <font>
      <sz val="13"/>
      <color rgb="FF274E13"/>
      <name val="Roboto"/>
    </font>
    <font>
      <b/>
      <sz val="11"/>
      <color rgb="FF38761D"/>
      <name val="Roboto"/>
    </font>
    <font>
      <b/>
      <sz val="11"/>
      <color rgb="FFFFFFFF"/>
      <name val="Roboto"/>
    </font>
    <font>
      <sz val="10"/>
      <color rgb="FF666666"/>
      <name val="Roboto"/>
    </font>
    <font>
      <sz val="11"/>
      <color theme="1"/>
      <name val="Century Gothic"/>
      <family val="1"/>
    </font>
    <font>
      <sz val="10"/>
      <color theme="1"/>
      <name val="Arial"/>
      <family val="2"/>
    </font>
    <font>
      <sz val="11"/>
      <color theme="1"/>
      <name val="Roboto"/>
    </font>
    <font>
      <sz val="9"/>
      <name val="Arial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9EAD3"/>
        <bgColor rgb="FFD9EAD3"/>
      </patternFill>
    </fill>
    <fill>
      <patternFill patternType="solid">
        <fgColor rgb="FFFFFFFF"/>
        <bgColor rgb="FFFFFFFF"/>
      </patternFill>
    </fill>
    <fill>
      <patternFill patternType="solid">
        <fgColor rgb="FF93C47D"/>
        <bgColor rgb="FF93C47D"/>
      </patternFill>
    </fill>
  </fills>
  <borders count="2">
    <border>
      <left/>
      <right/>
      <top/>
      <bottom/>
      <diagonal/>
    </border>
    <border>
      <left style="thin">
        <color rgb="FFB7B7B7"/>
      </left>
      <right style="thin">
        <color rgb="FFB7B7B7"/>
      </right>
      <top style="thin">
        <color rgb="FFB7B7B7"/>
      </top>
      <bottom style="thin">
        <color rgb="FFB7B7B7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176" fontId="3" fillId="3" borderId="0" xfId="0" applyNumberFormat="1" applyFont="1" applyFill="1" applyAlignment="1">
      <alignment horizontal="center" vertical="center"/>
    </xf>
    <xf numFmtId="176" fontId="1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1" fontId="5" fillId="2" borderId="0" xfId="0" applyNumberFormat="1" applyFont="1" applyFill="1" applyAlignment="1">
      <alignment horizontal="center" vertical="center"/>
    </xf>
    <xf numFmtId="176" fontId="6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176" fontId="6" fillId="4" borderId="1" xfId="0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176" fontId="7" fillId="3" borderId="1" xfId="0" applyNumberFormat="1" applyFont="1" applyFill="1" applyBorder="1" applyAlignment="1">
      <alignment horizontal="center" vertical="center" wrapText="1"/>
    </xf>
    <xf numFmtId="177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178" fontId="8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179" fontId="7" fillId="0" borderId="1" xfId="0" applyNumberFormat="1" applyFont="1" applyBorder="1" applyAlignment="1">
      <alignment horizontal="center" vertical="center" wrapText="1"/>
    </xf>
    <xf numFmtId="18" fontId="7" fillId="0" borderId="1" xfId="0" applyNumberFormat="1" applyFont="1" applyBorder="1" applyAlignment="1">
      <alignment horizontal="center" vertical="center" wrapText="1"/>
    </xf>
    <xf numFmtId="179" fontId="7" fillId="0" borderId="1" xfId="0" applyNumberFormat="1" applyFont="1" applyBorder="1" applyAlignment="1">
      <alignment horizontal="left" vertical="center" wrapText="1"/>
    </xf>
    <xf numFmtId="176" fontId="9" fillId="0" borderId="0" xfId="0" applyNumberFormat="1" applyFont="1"/>
    <xf numFmtId="178" fontId="9" fillId="0" borderId="0" xfId="0" applyNumberFormat="1" applyFont="1"/>
    <xf numFmtId="0" fontId="9" fillId="0" borderId="0" xfId="0" applyFont="1"/>
    <xf numFmtId="1" fontId="9" fillId="0" borderId="0" xfId="0" applyNumberFormat="1" applyFont="1"/>
    <xf numFmtId="0" fontId="10" fillId="0" borderId="0" xfId="0" applyFont="1"/>
    <xf numFmtId="176" fontId="1" fillId="0" borderId="0" xfId="0" applyNumberFormat="1" applyFont="1" applyAlignment="1">
      <alignment horizontal="center" vertical="center"/>
    </xf>
    <xf numFmtId="0" fontId="0" fillId="0" borderId="0" xfId="0"/>
    <xf numFmtId="0" fontId="1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" fillId="0" borderId="0" xfId="0" applyFont="1" applyAlignment="1">
      <alignment horizontal="center"/>
    </xf>
    <xf numFmtId="0" fontId="10" fillId="0" borderId="0" xfId="0" applyFont="1"/>
  </cellXfs>
  <cellStyles count="1">
    <cellStyle name="常规" xfId="0" builtinId="0"/>
  </cellStyles>
  <dxfs count="5">
    <dxf>
      <font>
        <b/>
        <color rgb="FFBF9000"/>
      </font>
      <fill>
        <patternFill patternType="none"/>
      </fill>
    </dxf>
    <dxf>
      <font>
        <b/>
        <color rgb="FF38761D"/>
      </font>
      <fill>
        <patternFill patternType="none"/>
      </fill>
    </dxf>
    <dxf>
      <font>
        <b/>
        <color rgb="FFBF9000"/>
      </font>
      <fill>
        <patternFill patternType="none"/>
      </fill>
    </dxf>
    <dxf>
      <font>
        <b/>
        <color rgb="FF38761D"/>
      </font>
      <fill>
        <patternFill patternType="none"/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2" Target="worksheets/sheet2.xml" Type="http://schemas.openxmlformats.org/officeDocument/2006/relationships/worksheet"/>
<Relationship Id="rId3" Target="worksheets/sheet3.xml" Type="http://schemas.openxmlformats.org/officeDocument/2006/relationships/worksheet"/>
<Relationship Id="rId4" Target="theme/theme1.xml" Type="http://schemas.openxmlformats.org/officeDocument/2006/relationships/theme"/>
<Relationship Id="rId5" Target="styles.xml" Type="http://schemas.openxmlformats.org/officeDocument/2006/relationships/styles"/>
<Relationship Id="rId6" Target="sharedStrings.xml" Type="http://schemas.openxmlformats.org/officeDocument/2006/relationships/sharedStrings"/>
<Relationship Id="rId7" Target="calcChain.xml" Type="http://schemas.openxmlformats.org/officeDocument/2006/relationships/calcChain"/>
</Relationships>
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1"/>
  <c:style val="2"/>
  <c:chart>
    <c:title>
      <c:tx>
        <c:rich>
          <a:bodyPr/>
          <a:lstStyle/>
          <a:p>
            <a:pPr lvl="0">
              <a:defRPr b="1" i="0">
                <a:solidFill>
                  <a:srgbClr val="274E13"/>
                </a:solidFill>
                <a:latin typeface="Roboto"/>
              </a:defRPr>
            </a:pPr>
            <a:r>
              <a:rPr lang="en-US" b="1" i="0">
                <a:solidFill>
                  <a:srgbClr val="274E13"/>
                </a:solidFill>
                <a:latin typeface="Roboto"/>
              </a:rPr>
              <a:t>DURATION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spPr>
            <a:solidFill>
              <a:srgbClr val="6AA84F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b="1" i="1">
                    <a:solidFill>
                      <a:srgbClr val="38761D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Support'!$A$3:$A$36</c:f>
              <c:numCache>
                <c:formatCode>d"-"mmm"-"yyyy</c:formatCode>
                <c:ptCount val="34"/>
                <c:pt idx="0">
                  <c:v>45536</c:v>
                </c:pt>
                <c:pt idx="1">
                  <c:v>45536</c:v>
                </c:pt>
                <c:pt idx="2">
                  <c:v>45537</c:v>
                </c:pt>
                <c:pt idx="3">
                  <c:v>45537</c:v>
                </c:pt>
                <c:pt idx="4">
                  <c:v>45538</c:v>
                </c:pt>
                <c:pt idx="5">
                  <c:v>45538</c:v>
                </c:pt>
                <c:pt idx="6">
                  <c:v>45540</c:v>
                </c:pt>
                <c:pt idx="7">
                  <c:v>45540</c:v>
                </c:pt>
                <c:pt idx="8">
                  <c:v>45540</c:v>
                </c:pt>
                <c:pt idx="9">
                  <c:v>45541</c:v>
                </c:pt>
                <c:pt idx="10">
                  <c:v>45541</c:v>
                </c:pt>
                <c:pt idx="11">
                  <c:v>45542</c:v>
                </c:pt>
                <c:pt idx="12">
                  <c:v>45542</c:v>
                </c:pt>
                <c:pt idx="13">
                  <c:v>45543</c:v>
                </c:pt>
                <c:pt idx="14">
                  <c:v>45544</c:v>
                </c:pt>
                <c:pt idx="15">
                  <c:v>45544</c:v>
                </c:pt>
                <c:pt idx="16">
                  <c:v>45545</c:v>
                </c:pt>
                <c:pt idx="17">
                  <c:v>45545</c:v>
                </c:pt>
                <c:pt idx="18">
                  <c:v>45546</c:v>
                </c:pt>
                <c:pt idx="19">
                  <c:v>45546</c:v>
                </c:pt>
                <c:pt idx="20">
                  <c:v>45547</c:v>
                </c:pt>
                <c:pt idx="21">
                  <c:v>45547</c:v>
                </c:pt>
                <c:pt idx="22">
                  <c:v>45548</c:v>
                </c:pt>
                <c:pt idx="23">
                  <c:v>45548</c:v>
                </c:pt>
                <c:pt idx="24">
                  <c:v>45549</c:v>
                </c:pt>
                <c:pt idx="25">
                  <c:v>45549</c:v>
                </c:pt>
                <c:pt idx="26">
                  <c:v>45550</c:v>
                </c:pt>
                <c:pt idx="27">
                  <c:v>45550</c:v>
                </c:pt>
                <c:pt idx="28">
                  <c:v>45551</c:v>
                </c:pt>
                <c:pt idx="29">
                  <c:v>45551</c:v>
                </c:pt>
                <c:pt idx="30">
                  <c:v>45552</c:v>
                </c:pt>
                <c:pt idx="31">
                  <c:v>45552</c:v>
                </c:pt>
                <c:pt idx="32">
                  <c:v>45553</c:v>
                </c:pt>
                <c:pt idx="33">
                  <c:v>45553</c:v>
                </c:pt>
              </c:numCache>
            </c:numRef>
          </c:cat>
          <c:val>
            <c:numRef>
              <c:f>'Chart Support'!$B$3:$B$36</c:f>
              <c:numCache>
                <c:formatCode>h":"mm" "</c:formatCode>
                <c:ptCount val="34"/>
                <c:pt idx="0">
                  <c:v>1.04166666666666E-2</c:v>
                </c:pt>
                <c:pt idx="1">
                  <c:v>2.9166666666666601E-2</c:v>
                </c:pt>
                <c:pt idx="2">
                  <c:v>1.04166666666666E-2</c:v>
                </c:pt>
                <c:pt idx="3">
                  <c:v>3.4722222222222099E-3</c:v>
                </c:pt>
                <c:pt idx="4">
                  <c:v>2.6388888888888899E-2</c:v>
                </c:pt>
                <c:pt idx="5">
                  <c:v>1.7361111111111101E-2</c:v>
                </c:pt>
                <c:pt idx="6">
                  <c:v>4.8611111111110904E-3</c:v>
                </c:pt>
                <c:pt idx="7">
                  <c:v>4.8611111111110904E-3</c:v>
                </c:pt>
                <c:pt idx="8">
                  <c:v>5.5555555555555297E-3</c:v>
                </c:pt>
                <c:pt idx="9">
                  <c:v>1.04166666666666E-2</c:v>
                </c:pt>
                <c:pt idx="10">
                  <c:v>4.8611111111110904E-3</c:v>
                </c:pt>
                <c:pt idx="11">
                  <c:v>9.7222222222222397E-3</c:v>
                </c:pt>
                <c:pt idx="12">
                  <c:v>5.5555555555555297E-3</c:v>
                </c:pt>
                <c:pt idx="13">
                  <c:v>6.9444444444444198E-3</c:v>
                </c:pt>
                <c:pt idx="14">
                  <c:v>5.5555555555555896E-3</c:v>
                </c:pt>
                <c:pt idx="15">
                  <c:v>9.0277777777778498E-3</c:v>
                </c:pt>
                <c:pt idx="16">
                  <c:v>4.1666666666666501E-3</c:v>
                </c:pt>
                <c:pt idx="17">
                  <c:v>2.0833333333333199E-3</c:v>
                </c:pt>
                <c:pt idx="18">
                  <c:v>7.63888888888886E-3</c:v>
                </c:pt>
                <c:pt idx="19">
                  <c:v>1.18055555555555E-2</c:v>
                </c:pt>
                <c:pt idx="20">
                  <c:v>5.5555555555555297E-3</c:v>
                </c:pt>
                <c:pt idx="21">
                  <c:v>2.7777777777777601E-3</c:v>
                </c:pt>
                <c:pt idx="22">
                  <c:v>1.24999999999999E-2</c:v>
                </c:pt>
                <c:pt idx="23">
                  <c:v>5.5555555555556399E-3</c:v>
                </c:pt>
                <c:pt idx="24">
                  <c:v>9.0277777777777995E-3</c:v>
                </c:pt>
                <c:pt idx="25">
                  <c:v>4.8611111111110904E-3</c:v>
                </c:pt>
                <c:pt idx="26">
                  <c:v>9.0277777777777995E-3</c:v>
                </c:pt>
                <c:pt idx="27">
                  <c:v>8.3333333333334095E-3</c:v>
                </c:pt>
                <c:pt idx="28">
                  <c:v>1.94444444444444E-2</c:v>
                </c:pt>
                <c:pt idx="29">
                  <c:v>2.2222222222222199E-2</c:v>
                </c:pt>
                <c:pt idx="30">
                  <c:v>1.3194444444444399E-2</c:v>
                </c:pt>
                <c:pt idx="31">
                  <c:v>1.8749999999999999E-2</c:v>
                </c:pt>
                <c:pt idx="32">
                  <c:v>2.2222222222222199E-2</c:v>
                </c:pt>
                <c:pt idx="33">
                  <c:v>1.1111111111111099E-2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E9E8-48A3-80D4-72A47B76CA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26827173"/>
        <c:axId val="1385366438"/>
      </c:barChart>
      <c:dateAx>
        <c:axId val="1326827173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1" i="0">
                    <a:solidFill>
                      <a:srgbClr val="38761D"/>
                    </a:solidFill>
                    <a:latin typeface="+mn-lt"/>
                  </a:defRPr>
                </a:pPr>
                <a:r>
                  <a:rPr lang="en-US" b="1" i="0">
                    <a:solidFill>
                      <a:srgbClr val="38761D"/>
                    </a:solidFill>
                    <a:latin typeface="+mn-lt"/>
                  </a:rPr>
                  <a:t>Date</a:t>
                </a:r>
              </a:p>
            </c:rich>
          </c:tx>
          <c:overlay val="0"/>
        </c:title>
        <c:numFmt formatCode="d&quot;-&quot;mmm&quot;-&quot;yyyy" sourceLinked="1"/>
        <c:majorTickMark val="none"/>
        <c:minorTickMark val="none"/>
        <c:tickLblPos val="nextTo"/>
        <c:txPr>
          <a:bodyPr/>
          <a:lstStyle/>
          <a:p>
            <a:pPr lvl="0">
              <a:defRPr b="0" i="0">
                <a:solidFill>
                  <a:srgbClr val="274E13"/>
                </a:solidFill>
                <a:latin typeface="+mn-lt"/>
              </a:defRPr>
            </a:pPr>
            <a:endParaRPr lang="en-US"/>
          </a:p>
        </c:txPr>
        <c:crossAx val="1385366438"/>
        <c:crosses val="autoZero"/>
        <c:auto val="1"/>
        <c:lblOffset val="100"/>
        <c:baseTimeUnit val="days"/>
      </c:dateAx>
      <c:valAx>
        <c:axId val="1385366438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1" i="0">
                    <a:solidFill>
                      <a:srgbClr val="38761D"/>
                    </a:solidFill>
                    <a:latin typeface="Roboto"/>
                  </a:defRPr>
                </a:pPr>
                <a:r>
                  <a:rPr lang="en-US" b="1" i="0">
                    <a:solidFill>
                      <a:srgbClr val="38761D"/>
                    </a:solidFill>
                    <a:latin typeface="Roboto"/>
                  </a:rPr>
                  <a:t>Minutes</a:t>
                </a:r>
              </a:p>
            </c:rich>
          </c:tx>
          <c:overlay val="0"/>
        </c:title>
        <c:numFmt formatCode="h&quot;:&quot;mm&quot; &quot;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274E13"/>
                </a:solidFill>
                <a:latin typeface="+mn-lt"/>
              </a:defRPr>
            </a:pPr>
            <a:endParaRPr lang="en-US"/>
          </a:p>
        </c:txPr>
        <c:crossAx val="1326827173"/>
        <c:crosses val="max"/>
        <c:crossBetween val="between"/>
      </c:valAx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1"/>
  <c:style val="2"/>
  <c:chart>
    <c:title>
      <c:tx>
        <c:rich>
          <a:bodyPr/>
          <a:lstStyle/>
          <a:p>
            <a:pPr lvl="0">
              <a:defRPr b="1" i="0">
                <a:solidFill>
                  <a:srgbClr val="274E13"/>
                </a:solidFill>
                <a:latin typeface="Roboto"/>
              </a:defRPr>
            </a:pPr>
            <a:r>
              <a:rPr lang="en-US" b="1" i="0">
                <a:solidFill>
                  <a:srgbClr val="274E13"/>
                </a:solidFill>
                <a:latin typeface="Roboto"/>
              </a:rPr>
              <a:t>CALL TYPE</a:t>
            </a:r>
          </a:p>
        </c:rich>
      </c:tx>
      <c:overlay val="0"/>
    </c:title>
    <c:autoTitleDeleted val="0"/>
    <c:view3D>
      <c:rotX val="50"/>
      <c:rotY val="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57BB8A"/>
              </a:solidFill>
            </c:spPr>
            <c:extLst>
              <c:ext xmlns:c16="http://schemas.microsoft.com/office/drawing/2014/chart" uri="{C3380CC4-5D6E-409C-BE32-E72D297353CC}">
                <c16:uniqueId val="{00000001-EFE9-4131-BDE1-168A48CD8632}"/>
              </c:ext>
            </c:extLst>
          </c:dPt>
          <c:dPt>
            <c:idx val="1"/>
            <c:bubble3D val="0"/>
            <c:spPr>
              <a:solidFill>
                <a:srgbClr val="D9EAD3"/>
              </a:solidFill>
            </c:spPr>
            <c:extLst>
              <c:ext xmlns:c16="http://schemas.microsoft.com/office/drawing/2014/chart" uri="{C3380CC4-5D6E-409C-BE32-E72D297353CC}">
                <c16:uniqueId val="{00000003-EFE9-4131-BDE1-168A48CD8632}"/>
              </c:ext>
            </c:extLst>
          </c:dPt>
          <c:cat>
            <c:strRef>
              <c:f>'Chart Support'!$D$3:$D$4</c:f>
              <c:strCache>
                <c:ptCount val="2"/>
                <c:pt idx="0">
                  <c:v>Incoming</c:v>
                </c:pt>
                <c:pt idx="1">
                  <c:v>Outgoing</c:v>
                </c:pt>
              </c:strCache>
            </c:strRef>
          </c:cat>
          <c:val>
            <c:numRef>
              <c:f>'Chart Support'!$E$3:$E$4</c:f>
              <c:numCache>
                <c:formatCode>0</c:formatCode>
                <c:ptCount val="2"/>
                <c:pt idx="0">
                  <c:v>15</c:v>
                </c:pt>
                <c:pt idx="1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FE9-4131-BDE1-168A48CD86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overlay val="0"/>
      <c:txPr>
        <a:bodyPr/>
        <a:lstStyle/>
        <a:p>
          <a:pPr lvl="0">
            <a:defRPr b="0" i="1">
              <a:solidFill>
                <a:srgbClr val="38761D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no"?>
<Relationships xmlns="http://schemas.openxmlformats.org/package/2006/relationships">
<Relationship Id="rId1" Target="../charts/chart1.xml" Type="http://schemas.openxmlformats.org/officeDocument/2006/relationships/chart"/>
<Relationship Id="rId2" Target="../charts/chart2.xml" Type="http://schemas.openxmlformats.org/officeDocument/2006/relationships/chart"/>
</Relationships>
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342900</xdr:colOff>
      <xdr:row>2</xdr:row>
      <xdr:rowOff>95250</xdr:rowOff>
    </xdr:from>
    <xdr:ext cx="7134225" cy="3019425"/>
    <xdr:graphicFrame macro="">
      <xdr:nvGraphicFramePr>
        <xdr:cNvPr id="2" name="Chart 1" title="Chart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5</xdr:col>
      <xdr:colOff>971550</xdr:colOff>
      <xdr:row>2</xdr:row>
      <xdr:rowOff>95250</xdr:rowOff>
    </xdr:from>
    <xdr:ext cx="4591050" cy="3019425"/>
    <xdr:graphicFrame macro="">
      <xdr:nvGraphicFramePr>
        <xdr:cNvPr id="3" name="Chart 2" title="Chart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no"?>
<Relationships xmlns="http://schemas.openxmlformats.org/package/2006/relationships">
<Relationship Id="rId1" Target="../drawings/drawing1.xml" Type="http://schemas.openxmlformats.org/officeDocument/2006/relationships/drawing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J52"/>
  <sheetViews>
    <sheetView showGridLines="0" tabSelected="1" workbookViewId="0">
      <selection activeCell="L51" sqref="L51"/>
    </sheetView>
  </sheetViews>
  <sheetFormatPr baseColWidth="10" defaultColWidth="12.5" defaultRowHeight="15" customHeight="1" x14ac:dyDescent="0.15"/>
  <cols>
    <col min="1" max="1" width="4.5" customWidth="1"/>
    <col min="2" max="2" width="17.33203125" customWidth="1"/>
    <col min="3" max="4" width="18.83203125" customWidth="1"/>
    <col min="5" max="5" width="27.5" customWidth="1"/>
    <col min="6" max="6" width="17.5" customWidth="1"/>
    <col min="7" max="7" width="21.1640625" customWidth="1"/>
    <col min="8" max="8" width="36.83203125" customWidth="1"/>
    <col min="9" max="9" width="30.33203125" customWidth="1"/>
    <col min="10" max="10" width="4.5" customWidth="1"/>
  </cols>
  <sheetData>
    <row r="1" spans="1:10" ht="17.25" customHeight="1" x14ac:dyDescent="0.25">
      <c r="A1" s="1"/>
      <c r="B1" s="25"/>
      <c r="C1" s="26"/>
      <c r="D1" s="26"/>
      <c r="E1" s="26"/>
      <c r="F1" s="26"/>
      <c r="G1" s="26"/>
      <c r="H1" s="26"/>
      <c r="I1" s="26"/>
      <c r="J1" s="2"/>
    </row>
    <row r="2" spans="1:10" ht="45.75" customHeight="1" x14ac:dyDescent="0.15">
      <c r="A2" s="27"/>
      <c r="B2" s="28" t="s">
        <v>0</v>
      </c>
      <c r="C2" s="26"/>
      <c r="D2" s="26"/>
      <c r="E2" s="26"/>
      <c r="F2" s="26"/>
      <c r="G2" s="26"/>
      <c r="H2" s="26"/>
      <c r="I2" s="26"/>
      <c r="J2" s="29"/>
    </row>
    <row r="3" spans="1:10" ht="24" customHeight="1" x14ac:dyDescent="0.15">
      <c r="A3" s="26"/>
      <c r="B3" s="3"/>
      <c r="C3" s="4"/>
      <c r="D3" s="4"/>
      <c r="E3" s="4"/>
      <c r="F3" s="4"/>
      <c r="G3" s="4"/>
      <c r="H3" s="4"/>
      <c r="I3" s="4"/>
      <c r="J3" s="26"/>
    </row>
    <row r="4" spans="1:10" ht="24" customHeight="1" x14ac:dyDescent="0.15">
      <c r="A4" s="26"/>
      <c r="B4" s="4"/>
      <c r="C4" s="4"/>
      <c r="D4" s="4"/>
      <c r="E4" s="4"/>
      <c r="F4" s="4"/>
      <c r="G4" s="4"/>
      <c r="H4" s="4"/>
      <c r="I4" s="5" t="s">
        <v>1</v>
      </c>
      <c r="J4" s="26"/>
    </row>
    <row r="5" spans="1:10" ht="24" customHeight="1" x14ac:dyDescent="0.15">
      <c r="A5" s="26"/>
      <c r="B5" s="4"/>
      <c r="C5" s="4"/>
      <c r="D5" s="4"/>
      <c r="E5" s="4"/>
      <c r="F5" s="4"/>
      <c r="G5" s="4"/>
      <c r="H5" s="4"/>
      <c r="I5" s="6">
        <f>COUNTIF($G$15:$G$48,I4)</f>
        <v>15</v>
      </c>
      <c r="J5" s="26"/>
    </row>
    <row r="6" spans="1:10" ht="24" customHeight="1" x14ac:dyDescent="0.15">
      <c r="A6" s="26"/>
      <c r="B6" s="4"/>
      <c r="C6" s="4"/>
      <c r="D6" s="4"/>
      <c r="E6" s="4"/>
      <c r="F6" s="4"/>
      <c r="G6" s="4"/>
      <c r="H6" s="4"/>
      <c r="I6" s="4"/>
      <c r="J6" s="26"/>
    </row>
    <row r="7" spans="1:10" ht="24" customHeight="1" x14ac:dyDescent="0.15">
      <c r="A7" s="26"/>
      <c r="B7" s="4"/>
      <c r="C7" s="4"/>
      <c r="D7" s="4"/>
      <c r="E7" s="4"/>
      <c r="F7" s="4"/>
      <c r="G7" s="4"/>
      <c r="H7" s="4"/>
      <c r="J7" s="26"/>
    </row>
    <row r="8" spans="1:10" ht="24" customHeight="1" x14ac:dyDescent="0.15">
      <c r="A8" s="26"/>
      <c r="B8" s="4"/>
      <c r="C8" s="4"/>
      <c r="D8" s="4"/>
      <c r="E8" s="4"/>
      <c r="F8" s="4"/>
      <c r="G8" s="4"/>
      <c r="H8" s="4"/>
      <c r="I8" s="5" t="s">
        <v>2</v>
      </c>
      <c r="J8" s="26"/>
    </row>
    <row r="9" spans="1:10" ht="24" customHeight="1" x14ac:dyDescent="0.15">
      <c r="A9" s="26"/>
      <c r="B9" s="4"/>
      <c r="C9" s="4"/>
      <c r="D9" s="4"/>
      <c r="E9" s="4"/>
      <c r="F9" s="4"/>
      <c r="G9" s="4"/>
      <c r="H9" s="4"/>
      <c r="I9" s="6">
        <f>COUNTIF($G$15:$G$48,I8)</f>
        <v>19</v>
      </c>
      <c r="J9" s="26"/>
    </row>
    <row r="10" spans="1:10" ht="24" customHeight="1" x14ac:dyDescent="0.15">
      <c r="A10" s="26"/>
      <c r="B10" s="4"/>
      <c r="C10" s="4"/>
      <c r="D10" s="4"/>
      <c r="E10" s="4"/>
      <c r="F10" s="4"/>
      <c r="G10" s="4"/>
      <c r="H10" s="4"/>
      <c r="I10" s="4"/>
      <c r="J10" s="26"/>
    </row>
    <row r="11" spans="1:10" ht="24" customHeight="1" x14ac:dyDescent="0.15">
      <c r="A11" s="26"/>
      <c r="B11" s="4"/>
      <c r="C11" s="4"/>
      <c r="D11" s="4"/>
      <c r="E11" s="4"/>
      <c r="F11" s="4"/>
      <c r="G11" s="4"/>
      <c r="H11" s="4"/>
      <c r="I11" s="4"/>
      <c r="J11" s="26"/>
    </row>
    <row r="12" spans="1:10" ht="24" customHeight="1" x14ac:dyDescent="0.15">
      <c r="A12" s="26"/>
      <c r="B12" s="4"/>
      <c r="C12" s="4"/>
      <c r="D12" s="4"/>
      <c r="E12" s="4"/>
      <c r="F12" s="4"/>
      <c r="G12" s="4"/>
      <c r="H12" s="4"/>
      <c r="I12" s="4"/>
      <c r="J12" s="26"/>
    </row>
    <row r="13" spans="1:10" ht="14.25" customHeight="1" x14ac:dyDescent="0.15">
      <c r="A13" s="26"/>
      <c r="B13" s="7"/>
      <c r="C13" s="8"/>
      <c r="D13" s="8"/>
      <c r="E13" s="8"/>
      <c r="F13" s="8"/>
      <c r="G13" s="8"/>
      <c r="H13" s="8"/>
      <c r="I13" s="8"/>
      <c r="J13" s="26"/>
    </row>
    <row r="14" spans="1:10" ht="32.25" customHeight="1" x14ac:dyDescent="0.15">
      <c r="A14" s="26"/>
      <c r="B14" s="9" t="s">
        <v>3</v>
      </c>
      <c r="C14" s="10" t="s">
        <v>4</v>
      </c>
      <c r="D14" s="10" t="s">
        <v>5</v>
      </c>
      <c r="E14" s="10" t="s">
        <v>6</v>
      </c>
      <c r="F14" s="10" t="s">
        <v>7</v>
      </c>
      <c r="G14" s="10" t="s">
        <v>8</v>
      </c>
      <c r="H14" s="10" t="s">
        <v>9</v>
      </c>
      <c r="I14" s="10" t="s">
        <v>10</v>
      </c>
      <c r="J14" s="26"/>
    </row>
    <row r="15" spans="1:10" ht="22.5" customHeight="1" x14ac:dyDescent="0.15">
      <c r="A15" s="26"/>
      <c r="B15" s="11">
        <v>45536</v>
      </c>
      <c r="C15" s="12">
        <v>0.42708333333333331</v>
      </c>
      <c r="D15" s="12">
        <v>0.4375</v>
      </c>
      <c r="E15" s="13" t="s">
        <v>11</v>
      </c>
      <c r="F15" s="14">
        <f t="shared" ref="F15:F48" si="0">IF(E15="","",(D15-C15))</f>
        <v>1.0416666666666685E-2</v>
      </c>
      <c r="G15" s="15" t="s">
        <v>12</v>
      </c>
      <c r="H15" s="15" t="s">
        <v>13</v>
      </c>
      <c r="I15" s="16" t="s">
        <v>14</v>
      </c>
      <c r="J15" s="26"/>
    </row>
    <row r="16" spans="1:10" ht="22.5" customHeight="1" x14ac:dyDescent="0.15">
      <c r="A16" s="26"/>
      <c r="B16" s="11">
        <v>45536</v>
      </c>
      <c r="C16" s="12">
        <v>0.60416666666666663</v>
      </c>
      <c r="D16" s="12">
        <v>0.6333333333333333</v>
      </c>
      <c r="E16" s="13" t="s">
        <v>15</v>
      </c>
      <c r="F16" s="14">
        <f t="shared" si="0"/>
        <v>2.9166666666666674E-2</v>
      </c>
      <c r="G16" s="15" t="s">
        <v>16</v>
      </c>
      <c r="H16" s="15" t="s">
        <v>17</v>
      </c>
      <c r="I16" s="16" t="s">
        <v>18</v>
      </c>
      <c r="J16" s="26"/>
    </row>
    <row r="17" spans="1:10" ht="22.5" customHeight="1" x14ac:dyDescent="0.15">
      <c r="A17" s="26"/>
      <c r="B17" s="11">
        <v>45537</v>
      </c>
      <c r="C17" s="12">
        <v>0.48958333333333331</v>
      </c>
      <c r="D17" s="12">
        <v>0.5</v>
      </c>
      <c r="E17" s="13" t="s">
        <v>19</v>
      </c>
      <c r="F17" s="14">
        <f t="shared" si="0"/>
        <v>1.0416666666666685E-2</v>
      </c>
      <c r="G17" s="15" t="s">
        <v>12</v>
      </c>
      <c r="H17" s="15" t="s">
        <v>20</v>
      </c>
      <c r="I17" s="16"/>
      <c r="J17" s="26"/>
    </row>
    <row r="18" spans="1:10" ht="22.5" customHeight="1" x14ac:dyDescent="0.15">
      <c r="A18" s="26"/>
      <c r="B18" s="11">
        <v>45537</v>
      </c>
      <c r="C18" s="12">
        <v>0.625</v>
      </c>
      <c r="D18" s="12">
        <v>0.62847222222222221</v>
      </c>
      <c r="E18" s="13" t="s">
        <v>21</v>
      </c>
      <c r="F18" s="14">
        <f t="shared" si="0"/>
        <v>3.4722222222222099E-3</v>
      </c>
      <c r="G18" s="15" t="s">
        <v>12</v>
      </c>
      <c r="H18" s="17" t="s">
        <v>22</v>
      </c>
      <c r="I18" s="16" t="s">
        <v>23</v>
      </c>
      <c r="J18" s="26"/>
    </row>
    <row r="19" spans="1:10" ht="22.5" customHeight="1" x14ac:dyDescent="0.15">
      <c r="A19" s="26"/>
      <c r="B19" s="11">
        <v>45538</v>
      </c>
      <c r="C19" s="12">
        <v>0.375</v>
      </c>
      <c r="D19" s="12">
        <v>0.40138888888888891</v>
      </c>
      <c r="E19" s="13" t="s">
        <v>24</v>
      </c>
      <c r="F19" s="14">
        <f t="shared" si="0"/>
        <v>2.6388888888888906E-2</v>
      </c>
      <c r="G19" s="15" t="s">
        <v>16</v>
      </c>
      <c r="H19" s="17" t="s">
        <v>25</v>
      </c>
      <c r="I19" s="16" t="s">
        <v>26</v>
      </c>
      <c r="J19" s="26"/>
    </row>
    <row r="20" spans="1:10" ht="22.5" customHeight="1" x14ac:dyDescent="0.15">
      <c r="A20" s="26"/>
      <c r="B20" s="11">
        <v>45538</v>
      </c>
      <c r="C20" s="12">
        <v>0.5625</v>
      </c>
      <c r="D20" s="18">
        <v>0.57986111111111116</v>
      </c>
      <c r="E20" s="13" t="s">
        <v>27</v>
      </c>
      <c r="F20" s="14">
        <f t="shared" si="0"/>
        <v>1.736111111111116E-2</v>
      </c>
      <c r="G20" s="15" t="s">
        <v>12</v>
      </c>
      <c r="H20" s="17" t="s">
        <v>28</v>
      </c>
      <c r="I20" s="16" t="s">
        <v>29</v>
      </c>
      <c r="J20" s="26"/>
    </row>
    <row r="21" spans="1:10" ht="22.5" customHeight="1" x14ac:dyDescent="0.15">
      <c r="A21" s="26"/>
      <c r="B21" s="11">
        <v>6802525</v>
      </c>
      <c r="C21" s="12">
        <v>0.67708333333333337</v>
      </c>
      <c r="D21" s="12">
        <v>0.68194444444444446</v>
      </c>
      <c r="E21" s="13" t="s">
        <v>30</v>
      </c>
      <c r="F21" s="14">
        <f t="shared" si="0"/>
        <v>4.8611111111110938E-3</v>
      </c>
      <c r="G21" s="15" t="s">
        <v>12</v>
      </c>
      <c r="H21" s="15" t="s">
        <v>31</v>
      </c>
      <c r="I21" s="16" t="s">
        <v>32</v>
      </c>
      <c r="J21" s="26"/>
    </row>
    <row r="22" spans="1:10" ht="22.5" customHeight="1" x14ac:dyDescent="0.15">
      <c r="A22" s="26"/>
      <c r="B22" s="11">
        <v>45540</v>
      </c>
      <c r="C22" s="12">
        <v>0.5</v>
      </c>
      <c r="D22" s="12">
        <v>0.50486111111111109</v>
      </c>
      <c r="E22" s="19" t="s">
        <v>33</v>
      </c>
      <c r="F22" s="14">
        <f t="shared" si="0"/>
        <v>4.8611111111110938E-3</v>
      </c>
      <c r="G22" s="15" t="s">
        <v>12</v>
      </c>
      <c r="H22" s="15" t="s">
        <v>34</v>
      </c>
      <c r="I22" s="16" t="s">
        <v>35</v>
      </c>
      <c r="J22" s="26"/>
    </row>
    <row r="23" spans="1:10" ht="22.5" customHeight="1" x14ac:dyDescent="0.15">
      <c r="A23" s="26"/>
      <c r="B23" s="11">
        <v>45540</v>
      </c>
      <c r="C23" s="12">
        <v>0.64583333333333337</v>
      </c>
      <c r="D23" s="18">
        <v>0.65138888888888891</v>
      </c>
      <c r="E23" s="19" t="s">
        <v>36</v>
      </c>
      <c r="F23" s="14">
        <f t="shared" si="0"/>
        <v>5.5555555555555358E-3</v>
      </c>
      <c r="G23" s="15" t="s">
        <v>16</v>
      </c>
      <c r="H23" s="15" t="s">
        <v>37</v>
      </c>
      <c r="I23" s="16" t="s">
        <v>38</v>
      </c>
      <c r="J23" s="26"/>
    </row>
    <row r="24" spans="1:10" ht="22.5" customHeight="1" x14ac:dyDescent="0.15">
      <c r="A24" s="26"/>
      <c r="B24" s="11">
        <v>45541</v>
      </c>
      <c r="C24" s="12">
        <v>0.41666666666666669</v>
      </c>
      <c r="D24" s="12">
        <v>0.42708333333333331</v>
      </c>
      <c r="E24" s="13" t="s">
        <v>39</v>
      </c>
      <c r="F24" s="14">
        <f t="shared" si="0"/>
        <v>1.041666666666663E-2</v>
      </c>
      <c r="G24" s="15" t="s">
        <v>16</v>
      </c>
      <c r="H24" s="15" t="s">
        <v>40</v>
      </c>
      <c r="I24" s="16" t="s">
        <v>41</v>
      </c>
      <c r="J24" s="26"/>
    </row>
    <row r="25" spans="1:10" ht="22.5" customHeight="1" x14ac:dyDescent="0.15">
      <c r="A25" s="26"/>
      <c r="B25" s="11">
        <v>45541</v>
      </c>
      <c r="C25" s="12">
        <v>0.61458333333333337</v>
      </c>
      <c r="D25" s="12">
        <v>0.61944444444444446</v>
      </c>
      <c r="E25" s="13" t="s">
        <v>42</v>
      </c>
      <c r="F25" s="14">
        <f t="shared" si="0"/>
        <v>4.8611111111110938E-3</v>
      </c>
      <c r="G25" s="15" t="s">
        <v>12</v>
      </c>
      <c r="H25" s="15" t="s">
        <v>43</v>
      </c>
      <c r="I25" s="16" t="s">
        <v>44</v>
      </c>
      <c r="J25" s="26"/>
    </row>
    <row r="26" spans="1:10" ht="22.5" customHeight="1" x14ac:dyDescent="0.15">
      <c r="A26" s="26"/>
      <c r="B26" s="11">
        <v>45542</v>
      </c>
      <c r="C26" s="12">
        <v>0.39583333333333331</v>
      </c>
      <c r="D26" s="12">
        <v>0.40555555555555556</v>
      </c>
      <c r="E26" s="13" t="s">
        <v>45</v>
      </c>
      <c r="F26" s="14">
        <f t="shared" si="0"/>
        <v>9.7222222222222432E-3</v>
      </c>
      <c r="G26" s="15" t="s">
        <v>16</v>
      </c>
      <c r="H26" s="15" t="s">
        <v>46</v>
      </c>
      <c r="I26" s="16" t="s">
        <v>47</v>
      </c>
      <c r="J26" s="26"/>
    </row>
    <row r="27" spans="1:10" ht="22.5" customHeight="1" x14ac:dyDescent="0.15">
      <c r="A27" s="26"/>
      <c r="B27" s="11">
        <v>45542</v>
      </c>
      <c r="C27" s="12">
        <v>0.55208333333333337</v>
      </c>
      <c r="D27" s="12">
        <v>0.55763888888888891</v>
      </c>
      <c r="E27" s="13" t="s">
        <v>24</v>
      </c>
      <c r="F27" s="14">
        <f t="shared" si="0"/>
        <v>5.5555555555555358E-3</v>
      </c>
      <c r="G27" s="15" t="s">
        <v>12</v>
      </c>
      <c r="H27" s="15" t="s">
        <v>13</v>
      </c>
      <c r="I27" s="16" t="s">
        <v>48</v>
      </c>
      <c r="J27" s="26"/>
    </row>
    <row r="28" spans="1:10" ht="22.5" customHeight="1" x14ac:dyDescent="0.15">
      <c r="A28" s="26"/>
      <c r="B28" s="11">
        <v>45543</v>
      </c>
      <c r="C28" s="12">
        <v>0.65625</v>
      </c>
      <c r="D28" s="12">
        <v>0.66319444444444442</v>
      </c>
      <c r="E28" s="13" t="s">
        <v>49</v>
      </c>
      <c r="F28" s="14">
        <f t="shared" si="0"/>
        <v>6.9444444444444198E-3</v>
      </c>
      <c r="G28" s="15" t="s">
        <v>16</v>
      </c>
      <c r="H28" s="15" t="s">
        <v>50</v>
      </c>
      <c r="I28" s="16" t="s">
        <v>51</v>
      </c>
      <c r="J28" s="26"/>
    </row>
    <row r="29" spans="1:10" ht="22.5" customHeight="1" x14ac:dyDescent="0.15">
      <c r="A29" s="26"/>
      <c r="B29" s="11">
        <v>45544</v>
      </c>
      <c r="C29" s="12">
        <v>0.45833333333333331</v>
      </c>
      <c r="D29" s="12">
        <v>0.46388888888888891</v>
      </c>
      <c r="E29" s="13" t="s">
        <v>11</v>
      </c>
      <c r="F29" s="14">
        <f t="shared" si="0"/>
        <v>5.5555555555555913E-3</v>
      </c>
      <c r="G29" s="15" t="s">
        <v>16</v>
      </c>
      <c r="H29" s="15" t="s">
        <v>52</v>
      </c>
      <c r="I29" s="16" t="s">
        <v>53</v>
      </c>
      <c r="J29" s="26"/>
    </row>
    <row r="30" spans="1:10" ht="22.5" customHeight="1" x14ac:dyDescent="0.15">
      <c r="A30" s="26"/>
      <c r="B30" s="11">
        <v>45544</v>
      </c>
      <c r="C30" s="12">
        <v>0.66666666666666663</v>
      </c>
      <c r="D30" s="12">
        <v>0.67569444444444449</v>
      </c>
      <c r="E30" s="13" t="s">
        <v>33</v>
      </c>
      <c r="F30" s="14">
        <f t="shared" si="0"/>
        <v>9.0277777777778567E-3</v>
      </c>
      <c r="G30" s="15" t="s">
        <v>12</v>
      </c>
      <c r="H30" s="15" t="s">
        <v>54</v>
      </c>
      <c r="I30" s="16" t="s">
        <v>55</v>
      </c>
      <c r="J30" s="26"/>
    </row>
    <row r="31" spans="1:10" ht="22.5" customHeight="1" x14ac:dyDescent="0.15">
      <c r="A31" s="26"/>
      <c r="B31" s="11">
        <v>45545</v>
      </c>
      <c r="C31" s="12">
        <v>0.54166666666666663</v>
      </c>
      <c r="D31" s="12">
        <v>0.54583333333333328</v>
      </c>
      <c r="E31" s="13" t="s">
        <v>30</v>
      </c>
      <c r="F31" s="14">
        <f t="shared" si="0"/>
        <v>4.1666666666666519E-3</v>
      </c>
      <c r="G31" s="15" t="s">
        <v>16</v>
      </c>
      <c r="H31" s="15" t="s">
        <v>56</v>
      </c>
      <c r="I31" s="16" t="s">
        <v>57</v>
      </c>
      <c r="J31" s="26"/>
    </row>
    <row r="32" spans="1:10" ht="22.5" customHeight="1" x14ac:dyDescent="0.15">
      <c r="A32" s="26"/>
      <c r="B32" s="11">
        <v>45545</v>
      </c>
      <c r="C32" s="12">
        <v>0.72916666666666663</v>
      </c>
      <c r="D32" s="12">
        <v>0.73124999999999996</v>
      </c>
      <c r="E32" s="13" t="s">
        <v>58</v>
      </c>
      <c r="F32" s="14">
        <f t="shared" si="0"/>
        <v>2.0833333333333259E-3</v>
      </c>
      <c r="G32" s="15" t="s">
        <v>12</v>
      </c>
      <c r="H32" s="15" t="s">
        <v>59</v>
      </c>
      <c r="I32" s="16" t="s">
        <v>60</v>
      </c>
      <c r="J32" s="26"/>
    </row>
    <row r="33" spans="1:10" ht="22.5" customHeight="1" x14ac:dyDescent="0.15">
      <c r="A33" s="26"/>
      <c r="B33" s="11">
        <v>45546</v>
      </c>
      <c r="C33" s="12">
        <v>0.38541666666666669</v>
      </c>
      <c r="D33" s="12">
        <v>0.39305555555555555</v>
      </c>
      <c r="E33" s="13" t="s">
        <v>21</v>
      </c>
      <c r="F33" s="14">
        <f t="shared" si="0"/>
        <v>7.6388888888888618E-3</v>
      </c>
      <c r="G33" s="15" t="s">
        <v>16</v>
      </c>
      <c r="H33" s="15" t="s">
        <v>61</v>
      </c>
      <c r="I33" s="16" t="s">
        <v>62</v>
      </c>
      <c r="J33" s="26"/>
    </row>
    <row r="34" spans="1:10" ht="22.5" customHeight="1" x14ac:dyDescent="0.15">
      <c r="A34" s="26"/>
      <c r="B34" s="11">
        <v>45546</v>
      </c>
      <c r="C34" s="12">
        <v>0.58333333333333337</v>
      </c>
      <c r="D34" s="12">
        <v>0.59513888888888888</v>
      </c>
      <c r="E34" s="13" t="s">
        <v>42</v>
      </c>
      <c r="F34" s="14">
        <f t="shared" si="0"/>
        <v>1.1805555555555514E-2</v>
      </c>
      <c r="G34" s="15" t="s">
        <v>12</v>
      </c>
      <c r="H34" s="15" t="s">
        <v>63</v>
      </c>
      <c r="I34" s="16" t="s">
        <v>64</v>
      </c>
      <c r="J34" s="26"/>
    </row>
    <row r="35" spans="1:10" ht="22.5" customHeight="1" x14ac:dyDescent="0.15">
      <c r="A35" s="26"/>
      <c r="B35" s="11">
        <v>45547</v>
      </c>
      <c r="C35" s="12">
        <v>0.52083333333333337</v>
      </c>
      <c r="D35" s="12">
        <v>0.52638888888888891</v>
      </c>
      <c r="E35" s="13" t="s">
        <v>24</v>
      </c>
      <c r="F35" s="14">
        <f t="shared" si="0"/>
        <v>5.5555555555555358E-3</v>
      </c>
      <c r="G35" s="15" t="s">
        <v>12</v>
      </c>
      <c r="H35" s="15" t="s">
        <v>65</v>
      </c>
      <c r="I35" s="16" t="s">
        <v>66</v>
      </c>
      <c r="J35" s="26"/>
    </row>
    <row r="36" spans="1:10" ht="22.5" customHeight="1" x14ac:dyDescent="0.15">
      <c r="A36" s="26"/>
      <c r="B36" s="11">
        <v>45547</v>
      </c>
      <c r="C36" s="12">
        <v>0.65625</v>
      </c>
      <c r="D36" s="12">
        <v>0.65902777777777777</v>
      </c>
      <c r="E36" s="13" t="s">
        <v>39</v>
      </c>
      <c r="F36" s="14">
        <f t="shared" si="0"/>
        <v>2.7777777777777679E-3</v>
      </c>
      <c r="G36" s="15" t="s">
        <v>16</v>
      </c>
      <c r="H36" s="15" t="s">
        <v>67</v>
      </c>
      <c r="I36" s="16" t="s">
        <v>68</v>
      </c>
      <c r="J36" s="26"/>
    </row>
    <row r="37" spans="1:10" ht="22.5" customHeight="1" x14ac:dyDescent="0.15">
      <c r="A37" s="26"/>
      <c r="B37" s="11">
        <v>45548</v>
      </c>
      <c r="C37" s="12">
        <v>0.47916666666666669</v>
      </c>
      <c r="D37" s="12">
        <v>0.49166666666666664</v>
      </c>
      <c r="E37" s="13" t="s">
        <v>45</v>
      </c>
      <c r="F37" s="14">
        <f t="shared" si="0"/>
        <v>1.2499999999999956E-2</v>
      </c>
      <c r="G37" s="15" t="s">
        <v>16</v>
      </c>
      <c r="H37" s="15" t="s">
        <v>69</v>
      </c>
      <c r="I37" s="16" t="s">
        <v>70</v>
      </c>
      <c r="J37" s="26"/>
    </row>
    <row r="38" spans="1:10" ht="22.5" customHeight="1" x14ac:dyDescent="0.15">
      <c r="A38" s="26"/>
      <c r="B38" s="11">
        <v>45548</v>
      </c>
      <c r="C38" s="12">
        <v>0.57291666666666663</v>
      </c>
      <c r="D38" s="12">
        <v>0.57847222222222228</v>
      </c>
      <c r="E38" s="13" t="s">
        <v>36</v>
      </c>
      <c r="F38" s="14">
        <f t="shared" si="0"/>
        <v>5.5555555555556468E-3</v>
      </c>
      <c r="G38" s="15" t="s">
        <v>12</v>
      </c>
      <c r="H38" s="15" t="s">
        <v>52</v>
      </c>
      <c r="I38" s="16" t="s">
        <v>71</v>
      </c>
      <c r="J38" s="26"/>
    </row>
    <row r="39" spans="1:10" ht="22.5" customHeight="1" x14ac:dyDescent="0.15">
      <c r="A39" s="26"/>
      <c r="B39" s="11">
        <v>45549</v>
      </c>
      <c r="C39" s="12">
        <v>0.375</v>
      </c>
      <c r="D39" s="12">
        <v>0.3840277777777778</v>
      </c>
      <c r="E39" s="13" t="s">
        <v>34</v>
      </c>
      <c r="F39" s="14">
        <f t="shared" si="0"/>
        <v>9.0277777777778012E-3</v>
      </c>
      <c r="G39" s="15" t="s">
        <v>12</v>
      </c>
      <c r="H39" s="15" t="s">
        <v>72</v>
      </c>
      <c r="I39" s="16" t="s">
        <v>73</v>
      </c>
      <c r="J39" s="26"/>
    </row>
    <row r="40" spans="1:10" ht="22.5" customHeight="1" x14ac:dyDescent="0.15">
      <c r="A40" s="26"/>
      <c r="B40" s="11">
        <v>45549</v>
      </c>
      <c r="C40" s="12">
        <v>0.60416666666666663</v>
      </c>
      <c r="D40" s="12">
        <v>0.60902777777777772</v>
      </c>
      <c r="E40" s="13" t="s">
        <v>49</v>
      </c>
      <c r="F40" s="14">
        <f t="shared" si="0"/>
        <v>4.8611111111110938E-3</v>
      </c>
      <c r="G40" s="15" t="s">
        <v>16</v>
      </c>
      <c r="H40" s="15" t="s">
        <v>74</v>
      </c>
      <c r="I40" s="16" t="s">
        <v>75</v>
      </c>
      <c r="J40" s="26"/>
    </row>
    <row r="41" spans="1:10" ht="22.5" customHeight="1" x14ac:dyDescent="0.15">
      <c r="A41" s="26"/>
      <c r="B41" s="11">
        <v>45550</v>
      </c>
      <c r="C41" s="12">
        <v>0.4375</v>
      </c>
      <c r="D41" s="12">
        <v>0.4465277777777778</v>
      </c>
      <c r="E41" s="13" t="s">
        <v>33</v>
      </c>
      <c r="F41" s="14">
        <f t="shared" si="0"/>
        <v>9.0277777777778012E-3</v>
      </c>
      <c r="G41" s="15" t="s">
        <v>12</v>
      </c>
      <c r="H41" s="15" t="s">
        <v>76</v>
      </c>
      <c r="I41" s="16" t="s">
        <v>77</v>
      </c>
      <c r="J41" s="26"/>
    </row>
    <row r="42" spans="1:10" ht="22.5" customHeight="1" x14ac:dyDescent="0.15">
      <c r="A42" s="26"/>
      <c r="B42" s="11">
        <v>45550</v>
      </c>
      <c r="C42" s="12">
        <v>0.66666666666666663</v>
      </c>
      <c r="D42" s="12">
        <v>0.67500000000000004</v>
      </c>
      <c r="E42" s="13" t="s">
        <v>19</v>
      </c>
      <c r="F42" s="14">
        <f t="shared" si="0"/>
        <v>8.3333333333334147E-3</v>
      </c>
      <c r="G42" s="15" t="s">
        <v>16</v>
      </c>
      <c r="H42" s="15" t="s">
        <v>78</v>
      </c>
      <c r="I42" s="16" t="s">
        <v>79</v>
      </c>
      <c r="J42" s="26"/>
    </row>
    <row r="43" spans="1:10" ht="22.5" customHeight="1" x14ac:dyDescent="0.15">
      <c r="A43" s="26"/>
      <c r="B43" s="11">
        <v>45551</v>
      </c>
      <c r="C43" s="12">
        <v>0.51041666666666663</v>
      </c>
      <c r="D43" s="12">
        <v>0.52986111111111112</v>
      </c>
      <c r="E43" s="13" t="s">
        <v>21</v>
      </c>
      <c r="F43" s="14">
        <f t="shared" si="0"/>
        <v>1.9444444444444486E-2</v>
      </c>
      <c r="G43" s="15" t="s">
        <v>12</v>
      </c>
      <c r="H43" s="15" t="s">
        <v>43</v>
      </c>
      <c r="I43" s="16" t="s">
        <v>80</v>
      </c>
      <c r="J43" s="26"/>
    </row>
    <row r="44" spans="1:10" ht="22.5" customHeight="1" x14ac:dyDescent="0.15">
      <c r="A44" s="26"/>
      <c r="B44" s="11">
        <v>45551</v>
      </c>
      <c r="C44" s="12">
        <v>0.625</v>
      </c>
      <c r="D44" s="12">
        <v>0.64722222222222225</v>
      </c>
      <c r="E44" s="13" t="s">
        <v>30</v>
      </c>
      <c r="F44" s="14">
        <f t="shared" si="0"/>
        <v>2.2222222222222254E-2</v>
      </c>
      <c r="G44" s="15" t="s">
        <v>16</v>
      </c>
      <c r="H44" s="15" t="s">
        <v>81</v>
      </c>
      <c r="I44" s="16" t="s">
        <v>82</v>
      </c>
      <c r="J44" s="26"/>
    </row>
    <row r="45" spans="1:10" ht="22.5" customHeight="1" x14ac:dyDescent="0.15">
      <c r="A45" s="26"/>
      <c r="B45" s="11">
        <v>45552</v>
      </c>
      <c r="C45" s="12">
        <v>0.41666666666666669</v>
      </c>
      <c r="D45" s="12">
        <v>0.42986111111111114</v>
      </c>
      <c r="E45" s="13" t="s">
        <v>24</v>
      </c>
      <c r="F45" s="14">
        <f t="shared" si="0"/>
        <v>1.3194444444444453E-2</v>
      </c>
      <c r="G45" s="15" t="s">
        <v>12</v>
      </c>
      <c r="H45" s="15" t="s">
        <v>13</v>
      </c>
      <c r="I45" s="16" t="s">
        <v>83</v>
      </c>
      <c r="J45" s="26"/>
    </row>
    <row r="46" spans="1:10" ht="22.5" customHeight="1" x14ac:dyDescent="0.15">
      <c r="A46" s="26"/>
      <c r="B46" s="11">
        <v>45552</v>
      </c>
      <c r="C46" s="12">
        <v>0.57291666666666663</v>
      </c>
      <c r="D46" s="12">
        <v>0.59166666666666667</v>
      </c>
      <c r="E46" s="13" t="s">
        <v>36</v>
      </c>
      <c r="F46" s="14">
        <f t="shared" si="0"/>
        <v>1.8750000000000044E-2</v>
      </c>
      <c r="G46" s="15" t="s">
        <v>16</v>
      </c>
      <c r="H46" s="15" t="s">
        <v>37</v>
      </c>
      <c r="I46" s="16" t="s">
        <v>84</v>
      </c>
      <c r="J46" s="26"/>
    </row>
    <row r="47" spans="1:10" ht="22.5" customHeight="1" x14ac:dyDescent="0.15">
      <c r="A47" s="26"/>
      <c r="B47" s="11">
        <v>45553</v>
      </c>
      <c r="C47" s="12">
        <v>0.47916666666666669</v>
      </c>
      <c r="D47" s="12">
        <v>0.50138888888888888</v>
      </c>
      <c r="E47" s="13" t="s">
        <v>15</v>
      </c>
      <c r="F47" s="14">
        <f t="shared" si="0"/>
        <v>2.2222222222222199E-2</v>
      </c>
      <c r="G47" s="15" t="s">
        <v>12</v>
      </c>
      <c r="H47" s="15" t="s">
        <v>85</v>
      </c>
      <c r="I47" s="16" t="s">
        <v>86</v>
      </c>
      <c r="J47" s="26"/>
    </row>
    <row r="48" spans="1:10" ht="22.5" customHeight="1" x14ac:dyDescent="0.15">
      <c r="A48" s="26"/>
      <c r="B48" s="11">
        <v>45553</v>
      </c>
      <c r="C48" s="12">
        <v>0.66666666666666663</v>
      </c>
      <c r="D48" s="12">
        <v>0.67777777777777781</v>
      </c>
      <c r="E48" s="13" t="s">
        <v>33</v>
      </c>
      <c r="F48" s="14">
        <f t="shared" si="0"/>
        <v>1.1111111111111183E-2</v>
      </c>
      <c r="G48" s="15" t="s">
        <v>12</v>
      </c>
      <c r="H48" s="15" t="s">
        <v>87</v>
      </c>
      <c r="I48" s="16" t="s">
        <v>88</v>
      </c>
      <c r="J48" s="26"/>
    </row>
    <row r="49" spans="1:10" ht="22.5" customHeight="1" x14ac:dyDescent="0.15">
      <c r="A49" s="26"/>
      <c r="B49" s="11"/>
      <c r="C49" s="12"/>
      <c r="D49" s="12"/>
      <c r="E49" s="13"/>
      <c r="F49" s="14" t="str">
        <f t="shared" ref="F49:F51" si="1">IF(E49="","",(C49-D49))</f>
        <v/>
      </c>
      <c r="G49" s="15"/>
      <c r="H49" s="15"/>
      <c r="I49" s="16"/>
      <c r="J49" s="26"/>
    </row>
    <row r="50" spans="1:10" ht="22.5" customHeight="1" x14ac:dyDescent="0.15">
      <c r="A50" s="26"/>
      <c r="B50" s="11"/>
      <c r="C50" s="12"/>
      <c r="D50" s="12"/>
      <c r="E50" s="13"/>
      <c r="F50" s="14" t="str">
        <f t="shared" si="1"/>
        <v/>
      </c>
      <c r="G50" s="15"/>
      <c r="H50" s="15"/>
      <c r="I50" s="16"/>
      <c r="J50" s="26"/>
    </row>
    <row r="51" spans="1:10" ht="22.5" customHeight="1" x14ac:dyDescent="0.15">
      <c r="A51" s="26"/>
      <c r="B51" s="11"/>
      <c r="C51" s="12"/>
      <c r="D51" s="12"/>
      <c r="E51" s="13"/>
      <c r="F51" s="14" t="str">
        <f t="shared" si="1"/>
        <v/>
      </c>
      <c r="G51" s="15"/>
      <c r="H51" s="15"/>
      <c r="I51" s="16"/>
      <c r="J51" s="26"/>
    </row>
    <row r="52" spans="1:10" ht="12.75" customHeight="1" x14ac:dyDescent="0.15">
      <c r="A52" s="26"/>
      <c r="B52" s="26"/>
      <c r="C52" s="26"/>
      <c r="D52" s="26"/>
      <c r="E52" s="26"/>
      <c r="F52" s="26"/>
      <c r="G52" s="26"/>
      <c r="H52" s="26"/>
      <c r="I52" s="26"/>
      <c r="J52" s="26"/>
    </row>
  </sheetData>
  <mergeCells count="5">
    <mergeCell ref="B1:I1"/>
    <mergeCell ref="A2:A52"/>
    <mergeCell ref="B2:I2"/>
    <mergeCell ref="J2:J52"/>
    <mergeCell ref="B52:I52"/>
  </mergeCells>
  <phoneticPr fontId="11" type="noConversion"/>
  <conditionalFormatting sqref="C3:C12">
    <cfRule type="notContainsBlanks" dxfId="4" priority="1">
      <formula>LEN(TRIM(C3))&gt;0</formula>
    </cfRule>
  </conditionalFormatting>
  <conditionalFormatting sqref="E15:E18">
    <cfRule type="expression" dxfId="3" priority="2">
      <formula>G15:G48="Outgoing"</formula>
    </cfRule>
    <cfRule type="expression" dxfId="2" priority="3">
      <formula>G15:G48="Incoming"</formula>
    </cfRule>
  </conditionalFormatting>
  <conditionalFormatting sqref="E19:E51">
    <cfRule type="expression" dxfId="1" priority="6">
      <formula>G19:G51="Outgoing"</formula>
    </cfRule>
    <cfRule type="expression" dxfId="0" priority="7">
      <formula>G19:G51="Incoming"</formula>
    </cfRule>
  </conditionalFormatting>
  <dataValidations count="1">
    <dataValidation type="list" allowBlank="1" showErrorMessage="1" sqref="G15:G51" xr:uid="{00000000-0002-0000-0000-000000000000}">
      <formula1>"Outgoing,Incoming"</formula1>
    </dataValidation>
  </dataValidations>
  <printOptions horizontalCentered="1" gridLines="1"/>
  <pageMargins left="0.7" right="0.7" top="0.75" bottom="0.75" header="0" footer="0"/>
  <pageSetup fitToHeight="0" pageOrder="overThenDown" orientation="portrait" cellComments="atEnd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E1000"/>
  <sheetViews>
    <sheetView workbookViewId="0">
      <selection activeCell="A10" sqref="A10"/>
    </sheetView>
  </sheetViews>
  <sheetFormatPr baseColWidth="10" defaultColWidth="12.5" defaultRowHeight="15" customHeight="1" x14ac:dyDescent="0.15"/>
  <cols>
    <col min="1" max="6" width="12.5" customWidth="1"/>
  </cols>
  <sheetData>
    <row r="1" spans="1:5" ht="15.75" customHeight="1" x14ac:dyDescent="0.15"/>
    <row r="2" spans="1:5" ht="15.75" customHeight="1" x14ac:dyDescent="0.15"/>
    <row r="3" spans="1:5" ht="15.75" customHeight="1" x14ac:dyDescent="0.15">
      <c r="A3" s="20">
        <f ca="1">IFERROR(__xludf.DUMMYFUNCTION("FILTER('Call Log'!B15:B48,'Call Log'!B15:B48&lt;&gt;"""")"),45536)</f>
        <v>45536</v>
      </c>
      <c r="B3" s="21">
        <f ca="1">IFERROR(__xludf.DUMMYFUNCTION("FILTER('Call Log'!F15:F48,'Call Log'!F15:F48&lt;&gt;"""")"),0.0104166666666666)</f>
        <v>1.04166666666666E-2</v>
      </c>
      <c r="D3" s="22" t="s">
        <v>16</v>
      </c>
      <c r="E3" s="23">
        <f>'Call Log'!I5</f>
        <v>15</v>
      </c>
    </row>
    <row r="4" spans="1:5" ht="15.75" customHeight="1" x14ac:dyDescent="0.15">
      <c r="A4" s="20">
        <f ca="1">IFERROR(__xludf.DUMMYFUNCTION("""COMPUTED_VALUE"""),45536)</f>
        <v>45536</v>
      </c>
      <c r="B4" s="21">
        <f ca="1">IFERROR(__xludf.DUMMYFUNCTION("""COMPUTED_VALUE"""),0.0291666666666666)</f>
        <v>2.9166666666666601E-2</v>
      </c>
      <c r="D4" s="22" t="s">
        <v>12</v>
      </c>
      <c r="E4" s="23">
        <f>'Call Log'!I9</f>
        <v>19</v>
      </c>
    </row>
    <row r="5" spans="1:5" ht="15.75" customHeight="1" x14ac:dyDescent="0.15">
      <c r="A5" s="20">
        <f ca="1">IFERROR(__xludf.DUMMYFUNCTION("""COMPUTED_VALUE"""),45537)</f>
        <v>45537</v>
      </c>
      <c r="B5" s="21">
        <f ca="1">IFERROR(__xludf.DUMMYFUNCTION("""COMPUTED_VALUE"""),0.0104166666666666)</f>
        <v>1.04166666666666E-2</v>
      </c>
    </row>
    <row r="6" spans="1:5" ht="15.75" customHeight="1" x14ac:dyDescent="0.15">
      <c r="A6" s="20">
        <f ca="1">IFERROR(__xludf.DUMMYFUNCTION("""COMPUTED_VALUE"""),45537)</f>
        <v>45537</v>
      </c>
      <c r="B6" s="21">
        <f ca="1">IFERROR(__xludf.DUMMYFUNCTION("""COMPUTED_VALUE"""),0.00347222222222221)</f>
        <v>3.4722222222222099E-3</v>
      </c>
    </row>
    <row r="7" spans="1:5" ht="15.75" customHeight="1" x14ac:dyDescent="0.15">
      <c r="A7" s="20">
        <f ca="1">IFERROR(__xludf.DUMMYFUNCTION("""COMPUTED_VALUE"""),45538)</f>
        <v>45538</v>
      </c>
      <c r="B7" s="21">
        <f ca="1">IFERROR(__xludf.DUMMYFUNCTION("""COMPUTED_VALUE"""),0.0263888888888889)</f>
        <v>2.6388888888888899E-2</v>
      </c>
    </row>
    <row r="8" spans="1:5" ht="15.75" customHeight="1" x14ac:dyDescent="0.15">
      <c r="A8" s="20">
        <f ca="1">IFERROR(__xludf.DUMMYFUNCTION("""COMPUTED_VALUE"""),45538)</f>
        <v>45538</v>
      </c>
      <c r="B8" s="21">
        <f ca="1">IFERROR(__xludf.DUMMYFUNCTION("""COMPUTED_VALUE"""),0.0173611111111111)</f>
        <v>1.7361111111111101E-2</v>
      </c>
    </row>
    <row r="9" spans="1:5" ht="15.75" customHeight="1" x14ac:dyDescent="0.15">
      <c r="A9" s="20">
        <f ca="1">IFERROR(__xludf.DUMMYFUNCTION("""COMPUTED_VALUE"""),45540)</f>
        <v>45540</v>
      </c>
      <c r="B9" s="21">
        <f ca="1">IFERROR(__xludf.DUMMYFUNCTION("""COMPUTED_VALUE"""),0.00486111111111109)</f>
        <v>4.8611111111110904E-3</v>
      </c>
    </row>
    <row r="10" spans="1:5" ht="15.75" customHeight="1" x14ac:dyDescent="0.15">
      <c r="A10" s="20">
        <f ca="1">IFERROR(__xludf.DUMMYFUNCTION("""COMPUTED_VALUE"""),45540)</f>
        <v>45540</v>
      </c>
      <c r="B10" s="21">
        <f ca="1">IFERROR(__xludf.DUMMYFUNCTION("""COMPUTED_VALUE"""),0.00486111111111109)</f>
        <v>4.8611111111110904E-3</v>
      </c>
    </row>
    <row r="11" spans="1:5" ht="15.75" customHeight="1" x14ac:dyDescent="0.15">
      <c r="A11" s="20">
        <f ca="1">IFERROR(__xludf.DUMMYFUNCTION("""COMPUTED_VALUE"""),45540)</f>
        <v>45540</v>
      </c>
      <c r="B11" s="21">
        <f ca="1">IFERROR(__xludf.DUMMYFUNCTION("""COMPUTED_VALUE"""),0.00555555555555553)</f>
        <v>5.5555555555555297E-3</v>
      </c>
    </row>
    <row r="12" spans="1:5" ht="15.75" customHeight="1" x14ac:dyDescent="0.15">
      <c r="A12" s="20">
        <f ca="1">IFERROR(__xludf.DUMMYFUNCTION("""COMPUTED_VALUE"""),45541)</f>
        <v>45541</v>
      </c>
      <c r="B12" s="21">
        <f ca="1">IFERROR(__xludf.DUMMYFUNCTION("""COMPUTED_VALUE"""),0.0104166666666666)</f>
        <v>1.04166666666666E-2</v>
      </c>
    </row>
    <row r="13" spans="1:5" ht="15.75" customHeight="1" x14ac:dyDescent="0.15">
      <c r="A13" s="20">
        <f ca="1">IFERROR(__xludf.DUMMYFUNCTION("""COMPUTED_VALUE"""),45541)</f>
        <v>45541</v>
      </c>
      <c r="B13" s="21">
        <f ca="1">IFERROR(__xludf.DUMMYFUNCTION("""COMPUTED_VALUE"""),0.00486111111111109)</f>
        <v>4.8611111111110904E-3</v>
      </c>
    </row>
    <row r="14" spans="1:5" ht="15.75" customHeight="1" x14ac:dyDescent="0.15">
      <c r="A14" s="20">
        <f ca="1">IFERROR(__xludf.DUMMYFUNCTION("""COMPUTED_VALUE"""),45542)</f>
        <v>45542</v>
      </c>
      <c r="B14" s="21">
        <f ca="1">IFERROR(__xludf.DUMMYFUNCTION("""COMPUTED_VALUE"""),0.00972222222222224)</f>
        <v>9.7222222222222397E-3</v>
      </c>
    </row>
    <row r="15" spans="1:5" ht="15.75" customHeight="1" x14ac:dyDescent="0.15">
      <c r="A15" s="20">
        <f ca="1">IFERROR(__xludf.DUMMYFUNCTION("""COMPUTED_VALUE"""),45542)</f>
        <v>45542</v>
      </c>
      <c r="B15" s="21">
        <f ca="1">IFERROR(__xludf.DUMMYFUNCTION("""COMPUTED_VALUE"""),0.00555555555555553)</f>
        <v>5.5555555555555297E-3</v>
      </c>
    </row>
    <row r="16" spans="1:5" ht="15.75" customHeight="1" x14ac:dyDescent="0.15">
      <c r="A16" s="20">
        <f ca="1">IFERROR(__xludf.DUMMYFUNCTION("""COMPUTED_VALUE"""),45543)</f>
        <v>45543</v>
      </c>
      <c r="B16" s="21">
        <f ca="1">IFERROR(__xludf.DUMMYFUNCTION("""COMPUTED_VALUE"""),0.00694444444444442)</f>
        <v>6.9444444444444198E-3</v>
      </c>
    </row>
    <row r="17" spans="1:2" ht="15.75" customHeight="1" x14ac:dyDescent="0.15">
      <c r="A17" s="20">
        <f ca="1">IFERROR(__xludf.DUMMYFUNCTION("""COMPUTED_VALUE"""),45544)</f>
        <v>45544</v>
      </c>
      <c r="B17" s="21">
        <f ca="1">IFERROR(__xludf.DUMMYFUNCTION("""COMPUTED_VALUE"""),0.00555555555555559)</f>
        <v>5.5555555555555896E-3</v>
      </c>
    </row>
    <row r="18" spans="1:2" ht="15.75" customHeight="1" x14ac:dyDescent="0.15">
      <c r="A18" s="20">
        <f ca="1">IFERROR(__xludf.DUMMYFUNCTION("""COMPUTED_VALUE"""),45544)</f>
        <v>45544</v>
      </c>
      <c r="B18" s="21">
        <f ca="1">IFERROR(__xludf.DUMMYFUNCTION("""COMPUTED_VALUE"""),0.00902777777777785)</f>
        <v>9.0277777777778498E-3</v>
      </c>
    </row>
    <row r="19" spans="1:2" ht="15.75" customHeight="1" x14ac:dyDescent="0.15">
      <c r="A19" s="20">
        <f ca="1">IFERROR(__xludf.DUMMYFUNCTION("""COMPUTED_VALUE"""),45545)</f>
        <v>45545</v>
      </c>
      <c r="B19" s="21">
        <f ca="1">IFERROR(__xludf.DUMMYFUNCTION("""COMPUTED_VALUE"""),0.00416666666666665)</f>
        <v>4.1666666666666501E-3</v>
      </c>
    </row>
    <row r="20" spans="1:2" ht="15.75" customHeight="1" x14ac:dyDescent="0.15">
      <c r="A20" s="20">
        <f ca="1">IFERROR(__xludf.DUMMYFUNCTION("""COMPUTED_VALUE"""),45545)</f>
        <v>45545</v>
      </c>
      <c r="B20" s="21">
        <f ca="1">IFERROR(__xludf.DUMMYFUNCTION("""COMPUTED_VALUE"""),0.00208333333333332)</f>
        <v>2.0833333333333199E-3</v>
      </c>
    </row>
    <row r="21" spans="1:2" ht="15.75" customHeight="1" x14ac:dyDescent="0.15">
      <c r="A21" s="20">
        <f ca="1">IFERROR(__xludf.DUMMYFUNCTION("""COMPUTED_VALUE"""),45546)</f>
        <v>45546</v>
      </c>
      <c r="B21" s="21">
        <f ca="1">IFERROR(__xludf.DUMMYFUNCTION("""COMPUTED_VALUE"""),0.00763888888888886)</f>
        <v>7.63888888888886E-3</v>
      </c>
    </row>
    <row r="22" spans="1:2" ht="15.75" customHeight="1" x14ac:dyDescent="0.15">
      <c r="A22" s="20">
        <f ca="1">IFERROR(__xludf.DUMMYFUNCTION("""COMPUTED_VALUE"""),45546)</f>
        <v>45546</v>
      </c>
      <c r="B22" s="21">
        <f ca="1">IFERROR(__xludf.DUMMYFUNCTION("""COMPUTED_VALUE"""),0.0118055555555555)</f>
        <v>1.18055555555555E-2</v>
      </c>
    </row>
    <row r="23" spans="1:2" ht="15.75" customHeight="1" x14ac:dyDescent="0.15">
      <c r="A23" s="20">
        <f ca="1">IFERROR(__xludf.DUMMYFUNCTION("""COMPUTED_VALUE"""),45547)</f>
        <v>45547</v>
      </c>
      <c r="B23" s="21">
        <f ca="1">IFERROR(__xludf.DUMMYFUNCTION("""COMPUTED_VALUE"""),0.00555555555555553)</f>
        <v>5.5555555555555297E-3</v>
      </c>
    </row>
    <row r="24" spans="1:2" ht="15.75" customHeight="1" x14ac:dyDescent="0.15">
      <c r="A24" s="20">
        <f ca="1">IFERROR(__xludf.DUMMYFUNCTION("""COMPUTED_VALUE"""),45547)</f>
        <v>45547</v>
      </c>
      <c r="B24" s="21">
        <f ca="1">IFERROR(__xludf.DUMMYFUNCTION("""COMPUTED_VALUE"""),0.00277777777777776)</f>
        <v>2.7777777777777601E-3</v>
      </c>
    </row>
    <row r="25" spans="1:2" ht="15.75" customHeight="1" x14ac:dyDescent="0.15">
      <c r="A25" s="20">
        <f ca="1">IFERROR(__xludf.DUMMYFUNCTION("""COMPUTED_VALUE"""),45548)</f>
        <v>45548</v>
      </c>
      <c r="B25" s="21">
        <f ca="1">IFERROR(__xludf.DUMMYFUNCTION("""COMPUTED_VALUE"""),0.0124999999999999)</f>
        <v>1.24999999999999E-2</v>
      </c>
    </row>
    <row r="26" spans="1:2" ht="15.75" customHeight="1" x14ac:dyDescent="0.15">
      <c r="A26" s="20">
        <f ca="1">IFERROR(__xludf.DUMMYFUNCTION("""COMPUTED_VALUE"""),45548)</f>
        <v>45548</v>
      </c>
      <c r="B26" s="21">
        <f ca="1">IFERROR(__xludf.DUMMYFUNCTION("""COMPUTED_VALUE"""),0.00555555555555564)</f>
        <v>5.5555555555556399E-3</v>
      </c>
    </row>
    <row r="27" spans="1:2" ht="15.75" customHeight="1" x14ac:dyDescent="0.15">
      <c r="A27" s="20">
        <f ca="1">IFERROR(__xludf.DUMMYFUNCTION("""COMPUTED_VALUE"""),45549)</f>
        <v>45549</v>
      </c>
      <c r="B27" s="21">
        <f ca="1">IFERROR(__xludf.DUMMYFUNCTION("""COMPUTED_VALUE"""),0.0090277777777778)</f>
        <v>9.0277777777777995E-3</v>
      </c>
    </row>
    <row r="28" spans="1:2" ht="15.75" customHeight="1" x14ac:dyDescent="0.15">
      <c r="A28" s="20">
        <f ca="1">IFERROR(__xludf.DUMMYFUNCTION("""COMPUTED_VALUE"""),45549)</f>
        <v>45549</v>
      </c>
      <c r="B28" s="21">
        <f ca="1">IFERROR(__xludf.DUMMYFUNCTION("""COMPUTED_VALUE"""),0.00486111111111109)</f>
        <v>4.8611111111110904E-3</v>
      </c>
    </row>
    <row r="29" spans="1:2" ht="15.75" customHeight="1" x14ac:dyDescent="0.15">
      <c r="A29" s="20">
        <f ca="1">IFERROR(__xludf.DUMMYFUNCTION("""COMPUTED_VALUE"""),45550)</f>
        <v>45550</v>
      </c>
      <c r="B29" s="21">
        <f ca="1">IFERROR(__xludf.DUMMYFUNCTION("""COMPUTED_VALUE"""),0.0090277777777778)</f>
        <v>9.0277777777777995E-3</v>
      </c>
    </row>
    <row r="30" spans="1:2" ht="15.75" customHeight="1" x14ac:dyDescent="0.15">
      <c r="A30" s="20">
        <f ca="1">IFERROR(__xludf.DUMMYFUNCTION("""COMPUTED_VALUE"""),45550)</f>
        <v>45550</v>
      </c>
      <c r="B30" s="21">
        <f ca="1">IFERROR(__xludf.DUMMYFUNCTION("""COMPUTED_VALUE"""),0.00833333333333341)</f>
        <v>8.3333333333334095E-3</v>
      </c>
    </row>
    <row r="31" spans="1:2" ht="15.75" customHeight="1" x14ac:dyDescent="0.15">
      <c r="A31" s="20">
        <f ca="1">IFERROR(__xludf.DUMMYFUNCTION("""COMPUTED_VALUE"""),45551)</f>
        <v>45551</v>
      </c>
      <c r="B31" s="21">
        <f ca="1">IFERROR(__xludf.DUMMYFUNCTION("""COMPUTED_VALUE"""),0.0194444444444444)</f>
        <v>1.94444444444444E-2</v>
      </c>
    </row>
    <row r="32" spans="1:2" ht="15.75" customHeight="1" x14ac:dyDescent="0.15">
      <c r="A32" s="20">
        <f ca="1">IFERROR(__xludf.DUMMYFUNCTION("""COMPUTED_VALUE"""),45551)</f>
        <v>45551</v>
      </c>
      <c r="B32" s="21">
        <f ca="1">IFERROR(__xludf.DUMMYFUNCTION("""COMPUTED_VALUE"""),0.0222222222222222)</f>
        <v>2.2222222222222199E-2</v>
      </c>
    </row>
    <row r="33" spans="1:2" ht="15.75" customHeight="1" x14ac:dyDescent="0.15">
      <c r="A33" s="20">
        <f ca="1">IFERROR(__xludf.DUMMYFUNCTION("""COMPUTED_VALUE"""),45552)</f>
        <v>45552</v>
      </c>
      <c r="B33" s="21">
        <f ca="1">IFERROR(__xludf.DUMMYFUNCTION("""COMPUTED_VALUE"""),0.0131944444444444)</f>
        <v>1.3194444444444399E-2</v>
      </c>
    </row>
    <row r="34" spans="1:2" ht="15.75" customHeight="1" x14ac:dyDescent="0.15">
      <c r="A34" s="20">
        <f ca="1">IFERROR(__xludf.DUMMYFUNCTION("""COMPUTED_VALUE"""),45552)</f>
        <v>45552</v>
      </c>
      <c r="B34" s="21">
        <f ca="1">IFERROR(__xludf.DUMMYFUNCTION("""COMPUTED_VALUE"""),0.01875)</f>
        <v>1.8749999999999999E-2</v>
      </c>
    </row>
    <row r="35" spans="1:2" ht="15.75" customHeight="1" x14ac:dyDescent="0.15">
      <c r="A35" s="20">
        <f ca="1">IFERROR(__xludf.DUMMYFUNCTION("""COMPUTED_VALUE"""),45553)</f>
        <v>45553</v>
      </c>
      <c r="B35" s="21">
        <f ca="1">IFERROR(__xludf.DUMMYFUNCTION("""COMPUTED_VALUE"""),0.0222222222222222)</f>
        <v>2.2222222222222199E-2</v>
      </c>
    </row>
    <row r="36" spans="1:2" ht="15.75" customHeight="1" x14ac:dyDescent="0.15">
      <c r="A36" s="20">
        <f ca="1">IFERROR(__xludf.DUMMYFUNCTION("""COMPUTED_VALUE"""),45553)</f>
        <v>45553</v>
      </c>
      <c r="B36" s="21">
        <f ca="1">IFERROR(__xludf.DUMMYFUNCTION("""COMPUTED_VALUE"""),0.0111111111111111)</f>
        <v>1.1111111111111099E-2</v>
      </c>
    </row>
    <row r="37" spans="1:2" ht="15.75" customHeight="1" x14ac:dyDescent="0.15"/>
    <row r="38" spans="1:2" ht="15.75" customHeight="1" x14ac:dyDescent="0.15"/>
    <row r="39" spans="1:2" ht="15.75" customHeight="1" x14ac:dyDescent="0.15"/>
    <row r="40" spans="1:2" ht="15.75" customHeight="1" x14ac:dyDescent="0.15"/>
    <row r="41" spans="1:2" ht="15.75" customHeight="1" x14ac:dyDescent="0.15"/>
    <row r="42" spans="1:2" ht="15.75" customHeight="1" x14ac:dyDescent="0.15"/>
    <row r="43" spans="1:2" ht="15.75" customHeight="1" x14ac:dyDescent="0.15"/>
    <row r="44" spans="1:2" ht="15.75" customHeight="1" x14ac:dyDescent="0.15"/>
    <row r="45" spans="1:2" ht="15.75" customHeight="1" x14ac:dyDescent="0.15"/>
    <row r="46" spans="1:2" ht="15.75" customHeight="1" x14ac:dyDescent="0.15"/>
    <row r="47" spans="1:2" ht="15.75" customHeight="1" x14ac:dyDescent="0.15"/>
    <row r="48" spans="1:2" ht="15.75" customHeight="1" x14ac:dyDescent="0.15"/>
    <row r="49" ht="15.75" customHeight="1" x14ac:dyDescent="0.15"/>
    <row r="50" ht="15.75" customHeight="1" x14ac:dyDescent="0.15"/>
    <row r="51" ht="15.75" customHeight="1" x14ac:dyDescent="0.15"/>
    <row r="52" ht="15.75" customHeight="1" x14ac:dyDescent="0.15"/>
    <row r="53" ht="15.75" customHeight="1" x14ac:dyDescent="0.15"/>
    <row r="54" ht="15.75" customHeight="1" x14ac:dyDescent="0.15"/>
    <row r="55" ht="15.75" customHeight="1" x14ac:dyDescent="0.15"/>
    <row r="56" ht="15.75" customHeight="1" x14ac:dyDescent="0.15"/>
    <row r="57" ht="15.75" customHeight="1" x14ac:dyDescent="0.15"/>
    <row r="58" ht="15.75" customHeight="1" x14ac:dyDescent="0.15"/>
    <row r="59" ht="15.75" customHeight="1" x14ac:dyDescent="0.15"/>
    <row r="60" ht="15.75" customHeight="1" x14ac:dyDescent="0.15"/>
    <row r="61" ht="15.75" customHeight="1" x14ac:dyDescent="0.15"/>
    <row r="62" ht="15.75" customHeight="1" x14ac:dyDescent="0.15"/>
    <row r="63" ht="15.75" customHeight="1" x14ac:dyDescent="0.15"/>
    <row r="64" ht="15.75" customHeight="1" x14ac:dyDescent="0.15"/>
    <row r="65" ht="15.75" customHeight="1" x14ac:dyDescent="0.15"/>
    <row r="66" ht="15.75" customHeight="1" x14ac:dyDescent="0.15"/>
    <row r="67" ht="15.75" customHeight="1" x14ac:dyDescent="0.15"/>
    <row r="68" ht="15.75" customHeight="1" x14ac:dyDescent="0.15"/>
    <row r="69" ht="15.75" customHeight="1" x14ac:dyDescent="0.15"/>
    <row r="70" ht="15.75" customHeight="1" x14ac:dyDescent="0.15"/>
    <row r="71" ht="15.75" customHeight="1" x14ac:dyDescent="0.15"/>
    <row r="72" ht="15.75" customHeight="1" x14ac:dyDescent="0.15"/>
    <row r="73" ht="15.75" customHeight="1" x14ac:dyDescent="0.15"/>
    <row r="74" ht="15.75" customHeight="1" x14ac:dyDescent="0.15"/>
    <row r="75" ht="15.75" customHeight="1" x14ac:dyDescent="0.15"/>
    <row r="76" ht="15.75" customHeight="1" x14ac:dyDescent="0.15"/>
    <row r="77" ht="15.75" customHeight="1" x14ac:dyDescent="0.15"/>
    <row r="78" ht="15.75" customHeight="1" x14ac:dyDescent="0.15"/>
    <row r="79" ht="15.75" customHeight="1" x14ac:dyDescent="0.15"/>
    <row r="80" ht="15.75" customHeight="1" x14ac:dyDescent="0.15"/>
    <row r="81" ht="15.75" customHeight="1" x14ac:dyDescent="0.15"/>
    <row r="82" ht="15.75" customHeight="1" x14ac:dyDescent="0.15"/>
    <row r="83" ht="15.75" customHeight="1" x14ac:dyDescent="0.15"/>
    <row r="84" ht="15.75" customHeight="1" x14ac:dyDescent="0.15"/>
    <row r="85" ht="15.75" customHeight="1" x14ac:dyDescent="0.15"/>
    <row r="86" ht="15.75" customHeight="1" x14ac:dyDescent="0.15"/>
    <row r="87" ht="15.75" customHeight="1" x14ac:dyDescent="0.15"/>
    <row r="88" ht="15.75" customHeight="1" x14ac:dyDescent="0.15"/>
    <row r="89" ht="15.75" customHeight="1" x14ac:dyDescent="0.15"/>
    <row r="90" ht="15.75" customHeight="1" x14ac:dyDescent="0.15"/>
    <row r="91" ht="15.75" customHeight="1" x14ac:dyDescent="0.15"/>
    <row r="92" ht="15.75" customHeight="1" x14ac:dyDescent="0.15"/>
    <row r="93" ht="15.75" customHeight="1" x14ac:dyDescent="0.15"/>
    <row r="94" ht="15.75" customHeight="1" x14ac:dyDescent="0.15"/>
    <row r="95" ht="15.75" customHeight="1" x14ac:dyDescent="0.15"/>
    <row r="96" ht="15.75" customHeight="1" x14ac:dyDescent="0.15"/>
    <row r="97" ht="15.75" customHeight="1" x14ac:dyDescent="0.15"/>
    <row r="98" ht="15.75" customHeight="1" x14ac:dyDescent="0.15"/>
    <row r="99" ht="15.75" customHeight="1" x14ac:dyDescent="0.15"/>
    <row r="100" ht="15.75" customHeight="1" x14ac:dyDescent="0.15"/>
    <row r="101" ht="15.75" customHeight="1" x14ac:dyDescent="0.15"/>
    <row r="102" ht="15.75" customHeight="1" x14ac:dyDescent="0.15"/>
    <row r="103" ht="15.75" customHeight="1" x14ac:dyDescent="0.15"/>
    <row r="104" ht="15.75" customHeight="1" x14ac:dyDescent="0.15"/>
    <row r="105" ht="15.75" customHeight="1" x14ac:dyDescent="0.15"/>
    <row r="106" ht="15.75" customHeight="1" x14ac:dyDescent="0.15"/>
    <row r="107" ht="15.75" customHeight="1" x14ac:dyDescent="0.15"/>
    <row r="108" ht="15.75" customHeight="1" x14ac:dyDescent="0.15"/>
    <row r="109" ht="15.75" customHeight="1" x14ac:dyDescent="0.15"/>
    <row r="110" ht="15.75" customHeight="1" x14ac:dyDescent="0.15"/>
    <row r="111" ht="15.75" customHeight="1" x14ac:dyDescent="0.15"/>
    <row r="112" ht="15.75" customHeight="1" x14ac:dyDescent="0.15"/>
    <row r="113" ht="15.75" customHeight="1" x14ac:dyDescent="0.15"/>
    <row r="114" ht="15.75" customHeight="1" x14ac:dyDescent="0.15"/>
    <row r="115" ht="15.75" customHeight="1" x14ac:dyDescent="0.15"/>
    <row r="116" ht="15.75" customHeight="1" x14ac:dyDescent="0.15"/>
    <row r="117" ht="15.75" customHeight="1" x14ac:dyDescent="0.15"/>
    <row r="118" ht="15.75" customHeight="1" x14ac:dyDescent="0.15"/>
    <row r="119" ht="15.75" customHeight="1" x14ac:dyDescent="0.15"/>
    <row r="120" ht="15.75" customHeight="1" x14ac:dyDescent="0.15"/>
    <row r="121" ht="15.75" customHeight="1" x14ac:dyDescent="0.15"/>
    <row r="122" ht="15.75" customHeight="1" x14ac:dyDescent="0.15"/>
    <row r="123" ht="15.75" customHeight="1" x14ac:dyDescent="0.15"/>
    <row r="124" ht="15.75" customHeight="1" x14ac:dyDescent="0.15"/>
    <row r="125" ht="15.75" customHeight="1" x14ac:dyDescent="0.15"/>
    <row r="126" ht="15.75" customHeight="1" x14ac:dyDescent="0.15"/>
    <row r="127" ht="15.75" customHeight="1" x14ac:dyDescent="0.15"/>
    <row r="128" ht="15.75" customHeight="1" x14ac:dyDescent="0.15"/>
    <row r="129" ht="15.75" customHeight="1" x14ac:dyDescent="0.15"/>
    <row r="130" ht="15.75" customHeight="1" x14ac:dyDescent="0.15"/>
    <row r="131" ht="15.75" customHeight="1" x14ac:dyDescent="0.15"/>
    <row r="132" ht="15.75" customHeight="1" x14ac:dyDescent="0.15"/>
    <row r="133" ht="15.75" customHeight="1" x14ac:dyDescent="0.15"/>
    <row r="134" ht="15.75" customHeight="1" x14ac:dyDescent="0.15"/>
    <row r="135" ht="15.75" customHeight="1" x14ac:dyDescent="0.15"/>
    <row r="136" ht="15.75" customHeight="1" x14ac:dyDescent="0.15"/>
    <row r="137" ht="15.75" customHeight="1" x14ac:dyDescent="0.15"/>
    <row r="138" ht="15.75" customHeight="1" x14ac:dyDescent="0.15"/>
    <row r="139" ht="15.75" customHeight="1" x14ac:dyDescent="0.15"/>
    <row r="140" ht="15.75" customHeight="1" x14ac:dyDescent="0.15"/>
    <row r="141" ht="15.75" customHeight="1" x14ac:dyDescent="0.15"/>
    <row r="142" ht="15.75" customHeight="1" x14ac:dyDescent="0.15"/>
    <row r="143" ht="15.75" customHeight="1" x14ac:dyDescent="0.15"/>
    <row r="144" ht="15.75" customHeight="1" x14ac:dyDescent="0.15"/>
    <row r="145" ht="15.75" customHeight="1" x14ac:dyDescent="0.15"/>
    <row r="146" ht="15.75" customHeight="1" x14ac:dyDescent="0.15"/>
    <row r="147" ht="15.75" customHeight="1" x14ac:dyDescent="0.15"/>
    <row r="148" ht="15.75" customHeight="1" x14ac:dyDescent="0.15"/>
    <row r="149" ht="15.75" customHeight="1" x14ac:dyDescent="0.15"/>
    <row r="150" ht="15.75" customHeight="1" x14ac:dyDescent="0.15"/>
    <row r="151" ht="15.75" customHeight="1" x14ac:dyDescent="0.15"/>
    <row r="152" ht="15.75" customHeight="1" x14ac:dyDescent="0.15"/>
    <row r="153" ht="15.75" customHeight="1" x14ac:dyDescent="0.15"/>
    <row r="154" ht="15.75" customHeight="1" x14ac:dyDescent="0.15"/>
    <row r="155" ht="15.75" customHeight="1" x14ac:dyDescent="0.15"/>
    <row r="156" ht="15.75" customHeight="1" x14ac:dyDescent="0.15"/>
    <row r="157" ht="15.75" customHeight="1" x14ac:dyDescent="0.15"/>
    <row r="158" ht="15.75" customHeight="1" x14ac:dyDescent="0.15"/>
    <row r="159" ht="15.75" customHeight="1" x14ac:dyDescent="0.15"/>
    <row r="160" ht="15.75" customHeight="1" x14ac:dyDescent="0.15"/>
    <row r="161" ht="15.75" customHeight="1" x14ac:dyDescent="0.15"/>
    <row r="162" ht="15.75" customHeight="1" x14ac:dyDescent="0.15"/>
    <row r="163" ht="15.75" customHeight="1" x14ac:dyDescent="0.15"/>
    <row r="164" ht="15.75" customHeight="1" x14ac:dyDescent="0.15"/>
    <row r="165" ht="15.75" customHeight="1" x14ac:dyDescent="0.15"/>
    <row r="166" ht="15.75" customHeight="1" x14ac:dyDescent="0.15"/>
    <row r="167" ht="15.75" customHeight="1" x14ac:dyDescent="0.15"/>
    <row r="168" ht="15.75" customHeight="1" x14ac:dyDescent="0.15"/>
    <row r="169" ht="15.75" customHeight="1" x14ac:dyDescent="0.15"/>
    <row r="170" ht="15.75" customHeight="1" x14ac:dyDescent="0.15"/>
    <row r="171" ht="15.75" customHeight="1" x14ac:dyDescent="0.15"/>
    <row r="172" ht="15.75" customHeight="1" x14ac:dyDescent="0.15"/>
    <row r="173" ht="15.75" customHeight="1" x14ac:dyDescent="0.15"/>
    <row r="174" ht="15.75" customHeight="1" x14ac:dyDescent="0.15"/>
    <row r="175" ht="15.75" customHeight="1" x14ac:dyDescent="0.15"/>
    <row r="176" ht="15.75" customHeight="1" x14ac:dyDescent="0.15"/>
    <row r="177" ht="15.75" customHeight="1" x14ac:dyDescent="0.15"/>
    <row r="178" ht="15.75" customHeight="1" x14ac:dyDescent="0.15"/>
    <row r="179" ht="15.75" customHeight="1" x14ac:dyDescent="0.15"/>
    <row r="180" ht="15.75" customHeight="1" x14ac:dyDescent="0.15"/>
    <row r="181" ht="15.75" customHeight="1" x14ac:dyDescent="0.15"/>
    <row r="182" ht="15.75" customHeight="1" x14ac:dyDescent="0.15"/>
    <row r="183" ht="15.75" customHeight="1" x14ac:dyDescent="0.15"/>
    <row r="184" ht="15.75" customHeight="1" x14ac:dyDescent="0.15"/>
    <row r="185" ht="15.75" customHeight="1" x14ac:dyDescent="0.15"/>
    <row r="186" ht="15.75" customHeight="1" x14ac:dyDescent="0.15"/>
    <row r="187" ht="15.75" customHeight="1" x14ac:dyDescent="0.15"/>
    <row r="188" ht="15.75" customHeight="1" x14ac:dyDescent="0.15"/>
    <row r="189" ht="15.75" customHeight="1" x14ac:dyDescent="0.15"/>
    <row r="190" ht="15.75" customHeight="1" x14ac:dyDescent="0.15"/>
    <row r="191" ht="15.75" customHeight="1" x14ac:dyDescent="0.15"/>
    <row r="192" ht="15.75" customHeight="1" x14ac:dyDescent="0.15"/>
    <row r="193" ht="15.75" customHeight="1" x14ac:dyDescent="0.15"/>
    <row r="194" ht="15.75" customHeight="1" x14ac:dyDescent="0.15"/>
    <row r="195" ht="15.75" customHeight="1" x14ac:dyDescent="0.15"/>
    <row r="196" ht="15.75" customHeight="1" x14ac:dyDescent="0.15"/>
    <row r="197" ht="15.75" customHeight="1" x14ac:dyDescent="0.15"/>
    <row r="198" ht="15.75" customHeight="1" x14ac:dyDescent="0.15"/>
    <row r="199" ht="15.75" customHeight="1" x14ac:dyDescent="0.15"/>
    <row r="200" ht="15.75" customHeight="1" x14ac:dyDescent="0.15"/>
    <row r="201" ht="15.75" customHeight="1" x14ac:dyDescent="0.15"/>
    <row r="202" ht="15.75" customHeight="1" x14ac:dyDescent="0.15"/>
    <row r="203" ht="15.75" customHeight="1" x14ac:dyDescent="0.15"/>
    <row r="204" ht="15.75" customHeight="1" x14ac:dyDescent="0.15"/>
    <row r="205" ht="15.75" customHeight="1" x14ac:dyDescent="0.15"/>
    <row r="206" ht="15.75" customHeight="1" x14ac:dyDescent="0.15"/>
    <row r="207" ht="15.75" customHeight="1" x14ac:dyDescent="0.15"/>
    <row r="208" ht="15.75" customHeight="1" x14ac:dyDescent="0.15"/>
    <row r="209" ht="15.75" customHeight="1" x14ac:dyDescent="0.15"/>
    <row r="210" ht="15.75" customHeight="1" x14ac:dyDescent="0.15"/>
    <row r="211" ht="15.75" customHeight="1" x14ac:dyDescent="0.15"/>
    <row r="212" ht="15.75" customHeight="1" x14ac:dyDescent="0.15"/>
    <row r="213" ht="15.75" customHeight="1" x14ac:dyDescent="0.15"/>
    <row r="214" ht="15.75" customHeight="1" x14ac:dyDescent="0.15"/>
    <row r="215" ht="15.75" customHeight="1" x14ac:dyDescent="0.15"/>
    <row r="216" ht="15.75" customHeight="1" x14ac:dyDescent="0.15"/>
    <row r="217" ht="15.75" customHeight="1" x14ac:dyDescent="0.15"/>
    <row r="218" ht="15.75" customHeight="1" x14ac:dyDescent="0.15"/>
    <row r="219" ht="15.75" customHeight="1" x14ac:dyDescent="0.15"/>
    <row r="220" ht="15.75" customHeight="1" x14ac:dyDescent="0.15"/>
    <row r="221" ht="15.75" customHeight="1" x14ac:dyDescent="0.15"/>
    <row r="222" ht="15.75" customHeight="1" x14ac:dyDescent="0.15"/>
    <row r="223" ht="15.75" customHeight="1" x14ac:dyDescent="0.15"/>
    <row r="224" ht="15.75" customHeight="1" x14ac:dyDescent="0.15"/>
    <row r="225" ht="15.75" customHeight="1" x14ac:dyDescent="0.15"/>
    <row r="226" ht="15.75" customHeight="1" x14ac:dyDescent="0.15"/>
    <row r="227" ht="15.75" customHeight="1" x14ac:dyDescent="0.15"/>
    <row r="228" ht="15.75" customHeight="1" x14ac:dyDescent="0.15"/>
    <row r="229" ht="15.75" customHeight="1" x14ac:dyDescent="0.15"/>
    <row r="230" ht="15.75" customHeight="1" x14ac:dyDescent="0.15"/>
    <row r="231" ht="15.75" customHeight="1" x14ac:dyDescent="0.15"/>
    <row r="232" ht="15.75" customHeight="1" x14ac:dyDescent="0.15"/>
    <row r="233" ht="15.75" customHeight="1" x14ac:dyDescent="0.15"/>
    <row r="234" ht="15.75" customHeight="1" x14ac:dyDescent="0.15"/>
    <row r="235" ht="15.75" customHeight="1" x14ac:dyDescent="0.15"/>
    <row r="236" ht="15.75" customHeight="1" x14ac:dyDescent="0.15"/>
    <row r="237" ht="15.75" customHeight="1" x14ac:dyDescent="0.15"/>
    <row r="238" ht="15.75" customHeight="1" x14ac:dyDescent="0.15"/>
    <row r="239" ht="15.75" customHeight="1" x14ac:dyDescent="0.15"/>
    <row r="240" ht="15.75" customHeight="1" x14ac:dyDescent="0.15"/>
    <row r="241" ht="15.75" customHeight="1" x14ac:dyDescent="0.15"/>
    <row r="242" ht="15.75" customHeight="1" x14ac:dyDescent="0.15"/>
    <row r="243" ht="15.75" customHeight="1" x14ac:dyDescent="0.15"/>
    <row r="244" ht="15.75" customHeight="1" x14ac:dyDescent="0.15"/>
    <row r="245" ht="15.75" customHeight="1" x14ac:dyDescent="0.15"/>
    <row r="246" ht="15.75" customHeight="1" x14ac:dyDescent="0.15"/>
    <row r="247" ht="15.75" customHeight="1" x14ac:dyDescent="0.15"/>
    <row r="248" ht="15.75" customHeight="1" x14ac:dyDescent="0.15"/>
    <row r="249" ht="15.75" customHeight="1" x14ac:dyDescent="0.15"/>
    <row r="250" ht="15.75" customHeight="1" x14ac:dyDescent="0.15"/>
    <row r="251" ht="15.75" customHeight="1" x14ac:dyDescent="0.15"/>
    <row r="252" ht="15.75" customHeight="1" x14ac:dyDescent="0.15"/>
    <row r="253" ht="15.75" customHeight="1" x14ac:dyDescent="0.15"/>
    <row r="254" ht="15.75" customHeight="1" x14ac:dyDescent="0.15"/>
    <row r="255" ht="15.75" customHeight="1" x14ac:dyDescent="0.15"/>
    <row r="256" ht="15.75" customHeight="1" x14ac:dyDescent="0.15"/>
    <row r="257" ht="15.75" customHeight="1" x14ac:dyDescent="0.15"/>
    <row r="258" ht="15.75" customHeight="1" x14ac:dyDescent="0.15"/>
    <row r="259" ht="15.75" customHeight="1" x14ac:dyDescent="0.15"/>
    <row r="260" ht="15.75" customHeight="1" x14ac:dyDescent="0.15"/>
    <row r="261" ht="15.75" customHeight="1" x14ac:dyDescent="0.15"/>
    <row r="262" ht="15.75" customHeight="1" x14ac:dyDescent="0.15"/>
    <row r="263" ht="15.75" customHeight="1" x14ac:dyDescent="0.15"/>
    <row r="264" ht="15.75" customHeight="1" x14ac:dyDescent="0.15"/>
    <row r="265" ht="15.75" customHeight="1" x14ac:dyDescent="0.15"/>
    <row r="266" ht="15.75" customHeight="1" x14ac:dyDescent="0.15"/>
    <row r="267" ht="15.75" customHeight="1" x14ac:dyDescent="0.15"/>
    <row r="268" ht="15.75" customHeight="1" x14ac:dyDescent="0.15"/>
    <row r="269" ht="15.75" customHeight="1" x14ac:dyDescent="0.15"/>
    <row r="270" ht="15.75" customHeight="1" x14ac:dyDescent="0.15"/>
    <row r="271" ht="15.75" customHeight="1" x14ac:dyDescent="0.15"/>
    <row r="272" ht="15.75" customHeight="1" x14ac:dyDescent="0.15"/>
    <row r="273" ht="15.75" customHeight="1" x14ac:dyDescent="0.15"/>
    <row r="274" ht="15.75" customHeight="1" x14ac:dyDescent="0.15"/>
    <row r="275" ht="15.75" customHeight="1" x14ac:dyDescent="0.15"/>
    <row r="276" ht="15.75" customHeight="1" x14ac:dyDescent="0.15"/>
    <row r="277" ht="15.75" customHeight="1" x14ac:dyDescent="0.15"/>
    <row r="278" ht="15.75" customHeight="1" x14ac:dyDescent="0.15"/>
    <row r="279" ht="15.75" customHeight="1" x14ac:dyDescent="0.15"/>
    <row r="280" ht="15.75" customHeight="1" x14ac:dyDescent="0.15"/>
    <row r="281" ht="15.75" customHeight="1" x14ac:dyDescent="0.15"/>
    <row r="282" ht="15.75" customHeight="1" x14ac:dyDescent="0.15"/>
    <row r="283" ht="15.75" customHeight="1" x14ac:dyDescent="0.15"/>
    <row r="284" ht="15.75" customHeight="1" x14ac:dyDescent="0.15"/>
    <row r="285" ht="15.75" customHeight="1" x14ac:dyDescent="0.15"/>
    <row r="286" ht="15.75" customHeight="1" x14ac:dyDescent="0.15"/>
    <row r="287" ht="15.75" customHeight="1" x14ac:dyDescent="0.15"/>
    <row r="288" ht="15.75" customHeight="1" x14ac:dyDescent="0.15"/>
    <row r="289" ht="15.75" customHeight="1" x14ac:dyDescent="0.15"/>
    <row r="290" ht="15.75" customHeight="1" x14ac:dyDescent="0.15"/>
    <row r="291" ht="15.75" customHeight="1" x14ac:dyDescent="0.15"/>
    <row r="292" ht="15.75" customHeight="1" x14ac:dyDescent="0.15"/>
    <row r="293" ht="15.75" customHeight="1" x14ac:dyDescent="0.15"/>
    <row r="294" ht="15.75" customHeight="1" x14ac:dyDescent="0.15"/>
    <row r="295" ht="15.75" customHeight="1" x14ac:dyDescent="0.15"/>
    <row r="296" ht="15.75" customHeight="1" x14ac:dyDescent="0.15"/>
    <row r="297" ht="15.75" customHeight="1" x14ac:dyDescent="0.15"/>
    <row r="298" ht="15.75" customHeight="1" x14ac:dyDescent="0.15"/>
    <row r="299" ht="15.75" customHeight="1" x14ac:dyDescent="0.15"/>
    <row r="300" ht="15.75" customHeight="1" x14ac:dyDescent="0.15"/>
    <row r="301" ht="15.75" customHeight="1" x14ac:dyDescent="0.15"/>
    <row r="302" ht="15.75" customHeight="1" x14ac:dyDescent="0.15"/>
    <row r="303" ht="15.75" customHeight="1" x14ac:dyDescent="0.15"/>
    <row r="304" ht="15.75" customHeight="1" x14ac:dyDescent="0.15"/>
    <row r="305" ht="15.75" customHeight="1" x14ac:dyDescent="0.15"/>
    <row r="306" ht="15.75" customHeight="1" x14ac:dyDescent="0.15"/>
    <row r="307" ht="15.75" customHeight="1" x14ac:dyDescent="0.15"/>
    <row r="308" ht="15.75" customHeight="1" x14ac:dyDescent="0.15"/>
    <row r="309" ht="15.75" customHeight="1" x14ac:dyDescent="0.15"/>
    <row r="310" ht="15.75" customHeight="1" x14ac:dyDescent="0.15"/>
    <row r="311" ht="15.75" customHeight="1" x14ac:dyDescent="0.15"/>
    <row r="312" ht="15.75" customHeight="1" x14ac:dyDescent="0.15"/>
    <row r="313" ht="15.75" customHeight="1" x14ac:dyDescent="0.15"/>
    <row r="314" ht="15.75" customHeight="1" x14ac:dyDescent="0.15"/>
    <row r="315" ht="15.75" customHeight="1" x14ac:dyDescent="0.15"/>
    <row r="316" ht="15.75" customHeight="1" x14ac:dyDescent="0.15"/>
    <row r="317" ht="15.75" customHeight="1" x14ac:dyDescent="0.15"/>
    <row r="318" ht="15.75" customHeight="1" x14ac:dyDescent="0.15"/>
    <row r="319" ht="15.75" customHeight="1" x14ac:dyDescent="0.15"/>
    <row r="320" ht="15.75" customHeight="1" x14ac:dyDescent="0.15"/>
    <row r="321" ht="15.75" customHeight="1" x14ac:dyDescent="0.15"/>
    <row r="322" ht="15.75" customHeight="1" x14ac:dyDescent="0.15"/>
    <row r="323" ht="15.75" customHeight="1" x14ac:dyDescent="0.15"/>
    <row r="324" ht="15.75" customHeight="1" x14ac:dyDescent="0.15"/>
    <row r="325" ht="15.75" customHeight="1" x14ac:dyDescent="0.15"/>
    <row r="326" ht="15.75" customHeight="1" x14ac:dyDescent="0.15"/>
    <row r="327" ht="15.75" customHeight="1" x14ac:dyDescent="0.15"/>
    <row r="328" ht="15.75" customHeight="1" x14ac:dyDescent="0.15"/>
    <row r="329" ht="15.75" customHeight="1" x14ac:dyDescent="0.15"/>
    <row r="330" ht="15.75" customHeight="1" x14ac:dyDescent="0.15"/>
    <row r="331" ht="15.75" customHeight="1" x14ac:dyDescent="0.15"/>
    <row r="332" ht="15.75" customHeight="1" x14ac:dyDescent="0.15"/>
    <row r="333" ht="15.75" customHeight="1" x14ac:dyDescent="0.15"/>
    <row r="334" ht="15.75" customHeight="1" x14ac:dyDescent="0.15"/>
    <row r="335" ht="15.75" customHeight="1" x14ac:dyDescent="0.15"/>
    <row r="336" ht="15.75" customHeight="1" x14ac:dyDescent="0.15"/>
    <row r="337" ht="15.75" customHeight="1" x14ac:dyDescent="0.15"/>
    <row r="338" ht="15.75" customHeight="1" x14ac:dyDescent="0.15"/>
    <row r="339" ht="15.75" customHeight="1" x14ac:dyDescent="0.15"/>
    <row r="340" ht="15.75" customHeight="1" x14ac:dyDescent="0.15"/>
    <row r="341" ht="15.75" customHeight="1" x14ac:dyDescent="0.15"/>
    <row r="342" ht="15.75" customHeight="1" x14ac:dyDescent="0.15"/>
    <row r="343" ht="15.75" customHeight="1" x14ac:dyDescent="0.15"/>
    <row r="344" ht="15.75" customHeight="1" x14ac:dyDescent="0.15"/>
    <row r="345" ht="15.75" customHeight="1" x14ac:dyDescent="0.15"/>
    <row r="346" ht="15.75" customHeight="1" x14ac:dyDescent="0.15"/>
    <row r="347" ht="15.75" customHeight="1" x14ac:dyDescent="0.15"/>
    <row r="348" ht="15.75" customHeight="1" x14ac:dyDescent="0.15"/>
    <row r="349" ht="15.75" customHeight="1" x14ac:dyDescent="0.15"/>
    <row r="350" ht="15.75" customHeight="1" x14ac:dyDescent="0.15"/>
    <row r="351" ht="15.75" customHeight="1" x14ac:dyDescent="0.15"/>
    <row r="352" ht="15.75" customHeight="1" x14ac:dyDescent="0.15"/>
    <row r="353" ht="15.75" customHeight="1" x14ac:dyDescent="0.15"/>
    <row r="354" ht="15.75" customHeight="1" x14ac:dyDescent="0.15"/>
    <row r="355" ht="15.75" customHeight="1" x14ac:dyDescent="0.15"/>
    <row r="356" ht="15.75" customHeight="1" x14ac:dyDescent="0.15"/>
    <row r="357" ht="15.75" customHeight="1" x14ac:dyDescent="0.15"/>
    <row r="358" ht="15.75" customHeight="1" x14ac:dyDescent="0.15"/>
    <row r="359" ht="15.75" customHeight="1" x14ac:dyDescent="0.15"/>
    <row r="360" ht="15.75" customHeight="1" x14ac:dyDescent="0.15"/>
    <row r="361" ht="15.75" customHeight="1" x14ac:dyDescent="0.15"/>
    <row r="362" ht="15.75" customHeight="1" x14ac:dyDescent="0.15"/>
    <row r="363" ht="15.75" customHeight="1" x14ac:dyDescent="0.15"/>
    <row r="364" ht="15.75" customHeight="1" x14ac:dyDescent="0.15"/>
    <row r="365" ht="15.75" customHeight="1" x14ac:dyDescent="0.15"/>
    <row r="366" ht="15.75" customHeight="1" x14ac:dyDescent="0.15"/>
    <row r="367" ht="15.75" customHeight="1" x14ac:dyDescent="0.15"/>
    <row r="368" ht="15.75" customHeight="1" x14ac:dyDescent="0.15"/>
    <row r="369" ht="15.75" customHeight="1" x14ac:dyDescent="0.15"/>
    <row r="370" ht="15.75" customHeight="1" x14ac:dyDescent="0.15"/>
    <row r="371" ht="15.75" customHeight="1" x14ac:dyDescent="0.15"/>
    <row r="372" ht="15.75" customHeight="1" x14ac:dyDescent="0.15"/>
    <row r="373" ht="15.75" customHeight="1" x14ac:dyDescent="0.15"/>
    <row r="374" ht="15.75" customHeight="1" x14ac:dyDescent="0.15"/>
    <row r="375" ht="15.75" customHeight="1" x14ac:dyDescent="0.15"/>
    <row r="376" ht="15.75" customHeight="1" x14ac:dyDescent="0.15"/>
    <row r="377" ht="15.75" customHeight="1" x14ac:dyDescent="0.15"/>
    <row r="378" ht="15.75" customHeight="1" x14ac:dyDescent="0.15"/>
    <row r="379" ht="15.75" customHeight="1" x14ac:dyDescent="0.15"/>
    <row r="380" ht="15.75" customHeight="1" x14ac:dyDescent="0.15"/>
    <row r="381" ht="15.75" customHeight="1" x14ac:dyDescent="0.15"/>
    <row r="382" ht="15.75" customHeight="1" x14ac:dyDescent="0.15"/>
    <row r="383" ht="15.75" customHeight="1" x14ac:dyDescent="0.15"/>
    <row r="384" ht="15.75" customHeight="1" x14ac:dyDescent="0.15"/>
    <row r="385" ht="15.75" customHeight="1" x14ac:dyDescent="0.15"/>
    <row r="386" ht="15.75" customHeight="1" x14ac:dyDescent="0.15"/>
    <row r="387" ht="15.75" customHeight="1" x14ac:dyDescent="0.15"/>
    <row r="388" ht="15.75" customHeight="1" x14ac:dyDescent="0.15"/>
    <row r="389" ht="15.75" customHeight="1" x14ac:dyDescent="0.15"/>
    <row r="390" ht="15.75" customHeight="1" x14ac:dyDescent="0.15"/>
    <row r="391" ht="15.75" customHeight="1" x14ac:dyDescent="0.15"/>
    <row r="392" ht="15.75" customHeight="1" x14ac:dyDescent="0.15"/>
    <row r="393" ht="15.75" customHeight="1" x14ac:dyDescent="0.15"/>
    <row r="394" ht="15.75" customHeight="1" x14ac:dyDescent="0.15"/>
    <row r="395" ht="15.75" customHeight="1" x14ac:dyDescent="0.15"/>
    <row r="396" ht="15.75" customHeight="1" x14ac:dyDescent="0.15"/>
    <row r="397" ht="15.75" customHeight="1" x14ac:dyDescent="0.15"/>
    <row r="398" ht="15.75" customHeight="1" x14ac:dyDescent="0.15"/>
    <row r="399" ht="15.75" customHeight="1" x14ac:dyDescent="0.15"/>
    <row r="400" ht="15.75" customHeight="1" x14ac:dyDescent="0.15"/>
    <row r="401" ht="15.75" customHeight="1" x14ac:dyDescent="0.15"/>
    <row r="402" ht="15.75" customHeight="1" x14ac:dyDescent="0.15"/>
    <row r="403" ht="15.75" customHeight="1" x14ac:dyDescent="0.15"/>
    <row r="404" ht="15.75" customHeight="1" x14ac:dyDescent="0.15"/>
    <row r="405" ht="15.75" customHeight="1" x14ac:dyDescent="0.15"/>
    <row r="406" ht="15.75" customHeight="1" x14ac:dyDescent="0.15"/>
    <row r="407" ht="15.75" customHeight="1" x14ac:dyDescent="0.15"/>
    <row r="408" ht="15.75" customHeight="1" x14ac:dyDescent="0.15"/>
    <row r="409" ht="15.75" customHeight="1" x14ac:dyDescent="0.15"/>
    <row r="410" ht="15.75" customHeight="1" x14ac:dyDescent="0.15"/>
    <row r="411" ht="15.75" customHeight="1" x14ac:dyDescent="0.15"/>
    <row r="412" ht="15.75" customHeight="1" x14ac:dyDescent="0.15"/>
    <row r="413" ht="15.75" customHeight="1" x14ac:dyDescent="0.15"/>
    <row r="414" ht="15.75" customHeight="1" x14ac:dyDescent="0.15"/>
    <row r="415" ht="15.75" customHeight="1" x14ac:dyDescent="0.15"/>
    <row r="416" ht="15.75" customHeight="1" x14ac:dyDescent="0.15"/>
    <row r="417" ht="15.75" customHeight="1" x14ac:dyDescent="0.15"/>
    <row r="418" ht="15.75" customHeight="1" x14ac:dyDescent="0.15"/>
    <row r="419" ht="15.75" customHeight="1" x14ac:dyDescent="0.15"/>
    <row r="420" ht="15.75" customHeight="1" x14ac:dyDescent="0.15"/>
    <row r="421" ht="15.75" customHeight="1" x14ac:dyDescent="0.15"/>
    <row r="422" ht="15.75" customHeight="1" x14ac:dyDescent="0.15"/>
    <row r="423" ht="15.75" customHeight="1" x14ac:dyDescent="0.15"/>
    <row r="424" ht="15.75" customHeight="1" x14ac:dyDescent="0.15"/>
    <row r="425" ht="15.75" customHeight="1" x14ac:dyDescent="0.15"/>
    <row r="426" ht="15.75" customHeight="1" x14ac:dyDescent="0.15"/>
    <row r="427" ht="15.75" customHeight="1" x14ac:dyDescent="0.15"/>
    <row r="428" ht="15.75" customHeight="1" x14ac:dyDescent="0.15"/>
    <row r="429" ht="15.75" customHeight="1" x14ac:dyDescent="0.15"/>
    <row r="430" ht="15.75" customHeight="1" x14ac:dyDescent="0.15"/>
    <row r="431" ht="15.75" customHeight="1" x14ac:dyDescent="0.15"/>
    <row r="432" ht="15.75" customHeight="1" x14ac:dyDescent="0.15"/>
    <row r="433" ht="15.75" customHeight="1" x14ac:dyDescent="0.15"/>
    <row r="434" ht="15.75" customHeight="1" x14ac:dyDescent="0.15"/>
    <row r="435" ht="15.75" customHeight="1" x14ac:dyDescent="0.15"/>
    <row r="436" ht="15.75" customHeight="1" x14ac:dyDescent="0.15"/>
    <row r="437" ht="15.75" customHeight="1" x14ac:dyDescent="0.15"/>
    <row r="438" ht="15.75" customHeight="1" x14ac:dyDescent="0.15"/>
    <row r="439" ht="15.75" customHeight="1" x14ac:dyDescent="0.15"/>
    <row r="440" ht="15.75" customHeight="1" x14ac:dyDescent="0.15"/>
    <row r="441" ht="15.75" customHeight="1" x14ac:dyDescent="0.15"/>
    <row r="442" ht="15.75" customHeight="1" x14ac:dyDescent="0.15"/>
    <row r="443" ht="15.75" customHeight="1" x14ac:dyDescent="0.15"/>
    <row r="444" ht="15.75" customHeight="1" x14ac:dyDescent="0.15"/>
    <row r="445" ht="15.75" customHeight="1" x14ac:dyDescent="0.15"/>
    <row r="446" ht="15.75" customHeight="1" x14ac:dyDescent="0.15"/>
    <row r="447" ht="15.75" customHeight="1" x14ac:dyDescent="0.15"/>
    <row r="448" ht="15.75" customHeight="1" x14ac:dyDescent="0.15"/>
    <row r="449" ht="15.75" customHeight="1" x14ac:dyDescent="0.15"/>
    <row r="450" ht="15.75" customHeight="1" x14ac:dyDescent="0.15"/>
    <row r="451" ht="15.75" customHeight="1" x14ac:dyDescent="0.15"/>
    <row r="452" ht="15.75" customHeight="1" x14ac:dyDescent="0.15"/>
    <row r="453" ht="15.75" customHeight="1" x14ac:dyDescent="0.15"/>
    <row r="454" ht="15.75" customHeight="1" x14ac:dyDescent="0.15"/>
    <row r="455" ht="15.75" customHeight="1" x14ac:dyDescent="0.15"/>
    <row r="456" ht="15.75" customHeight="1" x14ac:dyDescent="0.15"/>
    <row r="457" ht="15.75" customHeight="1" x14ac:dyDescent="0.15"/>
    <row r="458" ht="15.75" customHeight="1" x14ac:dyDescent="0.15"/>
    <row r="459" ht="15.75" customHeight="1" x14ac:dyDescent="0.15"/>
    <row r="460" ht="15.75" customHeight="1" x14ac:dyDescent="0.15"/>
    <row r="461" ht="15.75" customHeight="1" x14ac:dyDescent="0.15"/>
    <row r="462" ht="15.75" customHeight="1" x14ac:dyDescent="0.15"/>
    <row r="463" ht="15.75" customHeight="1" x14ac:dyDescent="0.15"/>
    <row r="464" ht="15.75" customHeight="1" x14ac:dyDescent="0.15"/>
    <row r="465" ht="15.75" customHeight="1" x14ac:dyDescent="0.15"/>
    <row r="466" ht="15.75" customHeight="1" x14ac:dyDescent="0.15"/>
    <row r="467" ht="15.75" customHeight="1" x14ac:dyDescent="0.15"/>
    <row r="468" ht="15.75" customHeight="1" x14ac:dyDescent="0.15"/>
    <row r="469" ht="15.75" customHeight="1" x14ac:dyDescent="0.15"/>
    <row r="470" ht="15.75" customHeight="1" x14ac:dyDescent="0.15"/>
    <row r="471" ht="15.75" customHeight="1" x14ac:dyDescent="0.15"/>
    <row r="472" ht="15.75" customHeight="1" x14ac:dyDescent="0.15"/>
    <row r="473" ht="15.75" customHeight="1" x14ac:dyDescent="0.15"/>
    <row r="474" ht="15.75" customHeight="1" x14ac:dyDescent="0.15"/>
    <row r="475" ht="15.75" customHeight="1" x14ac:dyDescent="0.15"/>
    <row r="476" ht="15.75" customHeight="1" x14ac:dyDescent="0.15"/>
    <row r="477" ht="15.75" customHeight="1" x14ac:dyDescent="0.15"/>
    <row r="478" ht="15.75" customHeight="1" x14ac:dyDescent="0.15"/>
    <row r="479" ht="15.75" customHeight="1" x14ac:dyDescent="0.15"/>
    <row r="480" ht="15.75" customHeight="1" x14ac:dyDescent="0.15"/>
    <row r="481" ht="15.75" customHeight="1" x14ac:dyDescent="0.15"/>
    <row r="482" ht="15.75" customHeight="1" x14ac:dyDescent="0.15"/>
    <row r="483" ht="15.75" customHeight="1" x14ac:dyDescent="0.15"/>
    <row r="484" ht="15.75" customHeight="1" x14ac:dyDescent="0.15"/>
    <row r="485" ht="15.75" customHeight="1" x14ac:dyDescent="0.15"/>
    <row r="486" ht="15.75" customHeight="1" x14ac:dyDescent="0.15"/>
    <row r="487" ht="15.75" customHeight="1" x14ac:dyDescent="0.15"/>
    <row r="488" ht="15.75" customHeight="1" x14ac:dyDescent="0.15"/>
    <row r="489" ht="15.75" customHeight="1" x14ac:dyDescent="0.15"/>
    <row r="490" ht="15.75" customHeight="1" x14ac:dyDescent="0.15"/>
    <row r="491" ht="15.75" customHeight="1" x14ac:dyDescent="0.15"/>
    <row r="492" ht="15.75" customHeight="1" x14ac:dyDescent="0.15"/>
    <row r="493" ht="15.75" customHeight="1" x14ac:dyDescent="0.15"/>
    <row r="494" ht="15.75" customHeight="1" x14ac:dyDescent="0.15"/>
    <row r="495" ht="15.75" customHeight="1" x14ac:dyDescent="0.15"/>
    <row r="496" ht="15.75" customHeight="1" x14ac:dyDescent="0.15"/>
    <row r="497" ht="15.75" customHeight="1" x14ac:dyDescent="0.15"/>
    <row r="498" ht="15.75" customHeight="1" x14ac:dyDescent="0.15"/>
    <row r="499" ht="15.75" customHeight="1" x14ac:dyDescent="0.15"/>
    <row r="500" ht="15.75" customHeight="1" x14ac:dyDescent="0.15"/>
    <row r="501" ht="15.75" customHeight="1" x14ac:dyDescent="0.15"/>
    <row r="502" ht="15.75" customHeight="1" x14ac:dyDescent="0.15"/>
    <row r="503" ht="15.75" customHeight="1" x14ac:dyDescent="0.15"/>
    <row r="504" ht="15.75" customHeight="1" x14ac:dyDescent="0.15"/>
    <row r="505" ht="15.75" customHeight="1" x14ac:dyDescent="0.15"/>
    <row r="506" ht="15.75" customHeight="1" x14ac:dyDescent="0.15"/>
    <row r="507" ht="15.75" customHeight="1" x14ac:dyDescent="0.15"/>
    <row r="508" ht="15.75" customHeight="1" x14ac:dyDescent="0.15"/>
    <row r="509" ht="15.75" customHeight="1" x14ac:dyDescent="0.15"/>
    <row r="510" ht="15.75" customHeight="1" x14ac:dyDescent="0.15"/>
    <row r="511" ht="15.75" customHeight="1" x14ac:dyDescent="0.15"/>
    <row r="512" ht="15.75" customHeight="1" x14ac:dyDescent="0.15"/>
    <row r="513" ht="15.75" customHeight="1" x14ac:dyDescent="0.15"/>
    <row r="514" ht="15.75" customHeight="1" x14ac:dyDescent="0.15"/>
    <row r="515" ht="15.75" customHeight="1" x14ac:dyDescent="0.15"/>
    <row r="516" ht="15.75" customHeight="1" x14ac:dyDescent="0.15"/>
    <row r="517" ht="15.75" customHeight="1" x14ac:dyDescent="0.15"/>
    <row r="518" ht="15.75" customHeight="1" x14ac:dyDescent="0.15"/>
    <row r="519" ht="15.75" customHeight="1" x14ac:dyDescent="0.15"/>
    <row r="520" ht="15.75" customHeight="1" x14ac:dyDescent="0.15"/>
    <row r="521" ht="15.75" customHeight="1" x14ac:dyDescent="0.15"/>
    <row r="522" ht="15.75" customHeight="1" x14ac:dyDescent="0.15"/>
    <row r="523" ht="15.75" customHeight="1" x14ac:dyDescent="0.15"/>
    <row r="524" ht="15.75" customHeight="1" x14ac:dyDescent="0.15"/>
    <row r="525" ht="15.75" customHeight="1" x14ac:dyDescent="0.15"/>
    <row r="526" ht="15.75" customHeight="1" x14ac:dyDescent="0.15"/>
    <row r="527" ht="15.75" customHeight="1" x14ac:dyDescent="0.15"/>
    <row r="528" ht="15.75" customHeight="1" x14ac:dyDescent="0.15"/>
    <row r="529" ht="15.75" customHeight="1" x14ac:dyDescent="0.15"/>
    <row r="530" ht="15.75" customHeight="1" x14ac:dyDescent="0.15"/>
    <row r="531" ht="15.75" customHeight="1" x14ac:dyDescent="0.15"/>
    <row r="532" ht="15.75" customHeight="1" x14ac:dyDescent="0.15"/>
    <row r="533" ht="15.75" customHeight="1" x14ac:dyDescent="0.15"/>
    <row r="534" ht="15.75" customHeight="1" x14ac:dyDescent="0.15"/>
    <row r="535" ht="15.75" customHeight="1" x14ac:dyDescent="0.15"/>
    <row r="536" ht="15.75" customHeight="1" x14ac:dyDescent="0.15"/>
    <row r="537" ht="15.75" customHeight="1" x14ac:dyDescent="0.15"/>
    <row r="538" ht="15.75" customHeight="1" x14ac:dyDescent="0.15"/>
    <row r="539" ht="15.75" customHeight="1" x14ac:dyDescent="0.15"/>
    <row r="540" ht="15.75" customHeight="1" x14ac:dyDescent="0.15"/>
    <row r="541" ht="15.75" customHeight="1" x14ac:dyDescent="0.15"/>
    <row r="542" ht="15.75" customHeight="1" x14ac:dyDescent="0.15"/>
    <row r="543" ht="15.75" customHeight="1" x14ac:dyDescent="0.15"/>
    <row r="544" ht="15.75" customHeight="1" x14ac:dyDescent="0.15"/>
    <row r="545" ht="15.75" customHeight="1" x14ac:dyDescent="0.15"/>
    <row r="546" ht="15.75" customHeight="1" x14ac:dyDescent="0.15"/>
    <row r="547" ht="15.75" customHeight="1" x14ac:dyDescent="0.15"/>
    <row r="548" ht="15.75" customHeight="1" x14ac:dyDescent="0.15"/>
    <row r="549" ht="15.75" customHeight="1" x14ac:dyDescent="0.15"/>
    <row r="550" ht="15.75" customHeight="1" x14ac:dyDescent="0.15"/>
    <row r="551" ht="15.75" customHeight="1" x14ac:dyDescent="0.15"/>
    <row r="552" ht="15.75" customHeight="1" x14ac:dyDescent="0.15"/>
    <row r="553" ht="15.75" customHeight="1" x14ac:dyDescent="0.15"/>
    <row r="554" ht="15.75" customHeight="1" x14ac:dyDescent="0.15"/>
    <row r="555" ht="15.75" customHeight="1" x14ac:dyDescent="0.15"/>
    <row r="556" ht="15.75" customHeight="1" x14ac:dyDescent="0.15"/>
    <row r="557" ht="15.75" customHeight="1" x14ac:dyDescent="0.15"/>
    <row r="558" ht="15.75" customHeight="1" x14ac:dyDescent="0.15"/>
    <row r="559" ht="15.75" customHeight="1" x14ac:dyDescent="0.15"/>
    <row r="560" ht="15.75" customHeight="1" x14ac:dyDescent="0.15"/>
    <row r="561" ht="15.75" customHeight="1" x14ac:dyDescent="0.15"/>
    <row r="562" ht="15.75" customHeight="1" x14ac:dyDescent="0.15"/>
    <row r="563" ht="15.75" customHeight="1" x14ac:dyDescent="0.15"/>
    <row r="564" ht="15.75" customHeight="1" x14ac:dyDescent="0.15"/>
    <row r="565" ht="15.75" customHeight="1" x14ac:dyDescent="0.15"/>
    <row r="566" ht="15.75" customHeight="1" x14ac:dyDescent="0.15"/>
    <row r="567" ht="15.75" customHeight="1" x14ac:dyDescent="0.15"/>
    <row r="568" ht="15.75" customHeight="1" x14ac:dyDescent="0.15"/>
    <row r="569" ht="15.75" customHeight="1" x14ac:dyDescent="0.15"/>
    <row r="570" ht="15.75" customHeight="1" x14ac:dyDescent="0.15"/>
    <row r="571" ht="15.75" customHeight="1" x14ac:dyDescent="0.15"/>
    <row r="572" ht="15.75" customHeight="1" x14ac:dyDescent="0.15"/>
    <row r="573" ht="15.75" customHeight="1" x14ac:dyDescent="0.15"/>
    <row r="574" ht="15.75" customHeight="1" x14ac:dyDescent="0.15"/>
    <row r="575" ht="15.75" customHeight="1" x14ac:dyDescent="0.15"/>
    <row r="576" ht="15.75" customHeight="1" x14ac:dyDescent="0.15"/>
    <row r="577" ht="15.75" customHeight="1" x14ac:dyDescent="0.15"/>
    <row r="578" ht="15.75" customHeight="1" x14ac:dyDescent="0.15"/>
    <row r="579" ht="15.75" customHeight="1" x14ac:dyDescent="0.15"/>
    <row r="580" ht="15.75" customHeight="1" x14ac:dyDescent="0.15"/>
    <row r="581" ht="15.75" customHeight="1" x14ac:dyDescent="0.15"/>
    <row r="582" ht="15.75" customHeight="1" x14ac:dyDescent="0.15"/>
    <row r="583" ht="15.75" customHeight="1" x14ac:dyDescent="0.15"/>
    <row r="584" ht="15.75" customHeight="1" x14ac:dyDescent="0.15"/>
    <row r="585" ht="15.75" customHeight="1" x14ac:dyDescent="0.15"/>
    <row r="586" ht="15.75" customHeight="1" x14ac:dyDescent="0.15"/>
    <row r="587" ht="15.75" customHeight="1" x14ac:dyDescent="0.15"/>
    <row r="588" ht="15.75" customHeight="1" x14ac:dyDescent="0.15"/>
    <row r="589" ht="15.75" customHeight="1" x14ac:dyDescent="0.15"/>
    <row r="590" ht="15.75" customHeight="1" x14ac:dyDescent="0.15"/>
    <row r="591" ht="15.75" customHeight="1" x14ac:dyDescent="0.15"/>
    <row r="592" ht="15.75" customHeight="1" x14ac:dyDescent="0.15"/>
    <row r="593" ht="15.75" customHeight="1" x14ac:dyDescent="0.15"/>
    <row r="594" ht="15.75" customHeight="1" x14ac:dyDescent="0.15"/>
    <row r="595" ht="15.75" customHeight="1" x14ac:dyDescent="0.15"/>
    <row r="596" ht="15.75" customHeight="1" x14ac:dyDescent="0.15"/>
    <row r="597" ht="15.75" customHeight="1" x14ac:dyDescent="0.15"/>
    <row r="598" ht="15.75" customHeight="1" x14ac:dyDescent="0.15"/>
    <row r="599" ht="15.75" customHeight="1" x14ac:dyDescent="0.15"/>
    <row r="600" ht="15.75" customHeight="1" x14ac:dyDescent="0.15"/>
    <row r="601" ht="15.75" customHeight="1" x14ac:dyDescent="0.15"/>
    <row r="602" ht="15.75" customHeight="1" x14ac:dyDescent="0.15"/>
    <row r="603" ht="15.75" customHeight="1" x14ac:dyDescent="0.15"/>
    <row r="604" ht="15.75" customHeight="1" x14ac:dyDescent="0.15"/>
    <row r="605" ht="15.75" customHeight="1" x14ac:dyDescent="0.15"/>
    <row r="606" ht="15.75" customHeight="1" x14ac:dyDescent="0.15"/>
    <row r="607" ht="15.75" customHeight="1" x14ac:dyDescent="0.15"/>
    <row r="608" ht="15.75" customHeight="1" x14ac:dyDescent="0.15"/>
    <row r="609" ht="15.75" customHeight="1" x14ac:dyDescent="0.15"/>
    <row r="610" ht="15.75" customHeight="1" x14ac:dyDescent="0.15"/>
    <row r="611" ht="15.75" customHeight="1" x14ac:dyDescent="0.15"/>
    <row r="612" ht="15.75" customHeight="1" x14ac:dyDescent="0.15"/>
    <row r="613" ht="15.75" customHeight="1" x14ac:dyDescent="0.15"/>
    <row r="614" ht="15.75" customHeight="1" x14ac:dyDescent="0.15"/>
    <row r="615" ht="15.75" customHeight="1" x14ac:dyDescent="0.15"/>
    <row r="616" ht="15.75" customHeight="1" x14ac:dyDescent="0.15"/>
    <row r="617" ht="15.75" customHeight="1" x14ac:dyDescent="0.15"/>
    <row r="618" ht="15.75" customHeight="1" x14ac:dyDescent="0.15"/>
    <row r="619" ht="15.75" customHeight="1" x14ac:dyDescent="0.15"/>
    <row r="620" ht="15.75" customHeight="1" x14ac:dyDescent="0.15"/>
    <row r="621" ht="15.75" customHeight="1" x14ac:dyDescent="0.15"/>
    <row r="622" ht="15.75" customHeight="1" x14ac:dyDescent="0.15"/>
    <row r="623" ht="15.75" customHeight="1" x14ac:dyDescent="0.15"/>
    <row r="624" ht="15.75" customHeight="1" x14ac:dyDescent="0.15"/>
    <row r="625" ht="15.75" customHeight="1" x14ac:dyDescent="0.15"/>
    <row r="626" ht="15.75" customHeight="1" x14ac:dyDescent="0.15"/>
    <row r="627" ht="15.75" customHeight="1" x14ac:dyDescent="0.15"/>
    <row r="628" ht="15.75" customHeight="1" x14ac:dyDescent="0.15"/>
    <row r="629" ht="15.75" customHeight="1" x14ac:dyDescent="0.15"/>
    <row r="630" ht="15.75" customHeight="1" x14ac:dyDescent="0.15"/>
    <row r="631" ht="15.75" customHeight="1" x14ac:dyDescent="0.15"/>
    <row r="632" ht="15.75" customHeight="1" x14ac:dyDescent="0.15"/>
    <row r="633" ht="15.75" customHeight="1" x14ac:dyDescent="0.15"/>
    <row r="634" ht="15.75" customHeight="1" x14ac:dyDescent="0.15"/>
    <row r="635" ht="15.75" customHeight="1" x14ac:dyDescent="0.15"/>
    <row r="636" ht="15.75" customHeight="1" x14ac:dyDescent="0.15"/>
    <row r="637" ht="15.75" customHeight="1" x14ac:dyDescent="0.15"/>
    <row r="638" ht="15.75" customHeight="1" x14ac:dyDescent="0.15"/>
    <row r="639" ht="15.75" customHeight="1" x14ac:dyDescent="0.15"/>
    <row r="640" ht="15.75" customHeight="1" x14ac:dyDescent="0.15"/>
    <row r="641" ht="15.75" customHeight="1" x14ac:dyDescent="0.15"/>
    <row r="642" ht="15.75" customHeight="1" x14ac:dyDescent="0.15"/>
    <row r="643" ht="15.75" customHeight="1" x14ac:dyDescent="0.15"/>
    <row r="644" ht="15.75" customHeight="1" x14ac:dyDescent="0.15"/>
    <row r="645" ht="15.75" customHeight="1" x14ac:dyDescent="0.15"/>
    <row r="646" ht="15.75" customHeight="1" x14ac:dyDescent="0.15"/>
    <row r="647" ht="15.75" customHeight="1" x14ac:dyDescent="0.15"/>
    <row r="648" ht="15.75" customHeight="1" x14ac:dyDescent="0.15"/>
    <row r="649" ht="15.75" customHeight="1" x14ac:dyDescent="0.15"/>
    <row r="650" ht="15.75" customHeight="1" x14ac:dyDescent="0.15"/>
    <row r="651" ht="15.75" customHeight="1" x14ac:dyDescent="0.15"/>
    <row r="652" ht="15.75" customHeight="1" x14ac:dyDescent="0.15"/>
    <row r="653" ht="15.75" customHeight="1" x14ac:dyDescent="0.15"/>
    <row r="654" ht="15.75" customHeight="1" x14ac:dyDescent="0.15"/>
    <row r="655" ht="15.75" customHeight="1" x14ac:dyDescent="0.15"/>
    <row r="656" ht="15.75" customHeight="1" x14ac:dyDescent="0.15"/>
    <row r="657" ht="15.75" customHeight="1" x14ac:dyDescent="0.15"/>
    <row r="658" ht="15.75" customHeight="1" x14ac:dyDescent="0.15"/>
    <row r="659" ht="15.75" customHeight="1" x14ac:dyDescent="0.15"/>
    <row r="660" ht="15.75" customHeight="1" x14ac:dyDescent="0.15"/>
    <row r="661" ht="15.75" customHeight="1" x14ac:dyDescent="0.15"/>
    <row r="662" ht="15.75" customHeight="1" x14ac:dyDescent="0.15"/>
    <row r="663" ht="15.75" customHeight="1" x14ac:dyDescent="0.15"/>
    <row r="664" ht="15.75" customHeight="1" x14ac:dyDescent="0.15"/>
    <row r="665" ht="15.75" customHeight="1" x14ac:dyDescent="0.15"/>
    <row r="666" ht="15.75" customHeight="1" x14ac:dyDescent="0.15"/>
    <row r="667" ht="15.75" customHeight="1" x14ac:dyDescent="0.15"/>
    <row r="668" ht="15.75" customHeight="1" x14ac:dyDescent="0.15"/>
    <row r="669" ht="15.75" customHeight="1" x14ac:dyDescent="0.15"/>
    <row r="670" ht="15.75" customHeight="1" x14ac:dyDescent="0.15"/>
    <row r="671" ht="15.75" customHeight="1" x14ac:dyDescent="0.15"/>
    <row r="672" ht="15.75" customHeight="1" x14ac:dyDescent="0.15"/>
    <row r="673" ht="15.75" customHeight="1" x14ac:dyDescent="0.15"/>
    <row r="674" ht="15.75" customHeight="1" x14ac:dyDescent="0.15"/>
    <row r="675" ht="15.75" customHeight="1" x14ac:dyDescent="0.15"/>
    <row r="676" ht="15.75" customHeight="1" x14ac:dyDescent="0.15"/>
    <row r="677" ht="15.75" customHeight="1" x14ac:dyDescent="0.15"/>
    <row r="678" ht="15.75" customHeight="1" x14ac:dyDescent="0.15"/>
    <row r="679" ht="15.75" customHeight="1" x14ac:dyDescent="0.15"/>
    <row r="680" ht="15.75" customHeight="1" x14ac:dyDescent="0.15"/>
    <row r="681" ht="15.75" customHeight="1" x14ac:dyDescent="0.15"/>
    <row r="682" ht="15.75" customHeight="1" x14ac:dyDescent="0.15"/>
    <row r="683" ht="15.75" customHeight="1" x14ac:dyDescent="0.15"/>
    <row r="684" ht="15.75" customHeight="1" x14ac:dyDescent="0.15"/>
    <row r="685" ht="15.75" customHeight="1" x14ac:dyDescent="0.15"/>
    <row r="686" ht="15.75" customHeight="1" x14ac:dyDescent="0.15"/>
    <row r="687" ht="15.75" customHeight="1" x14ac:dyDescent="0.15"/>
    <row r="688" ht="15.75" customHeight="1" x14ac:dyDescent="0.15"/>
    <row r="689" ht="15.75" customHeight="1" x14ac:dyDescent="0.15"/>
    <row r="690" ht="15.75" customHeight="1" x14ac:dyDescent="0.15"/>
    <row r="691" ht="15.75" customHeight="1" x14ac:dyDescent="0.15"/>
    <row r="692" ht="15.75" customHeight="1" x14ac:dyDescent="0.15"/>
    <row r="693" ht="15.75" customHeight="1" x14ac:dyDescent="0.15"/>
    <row r="694" ht="15.75" customHeight="1" x14ac:dyDescent="0.15"/>
    <row r="695" ht="15.75" customHeight="1" x14ac:dyDescent="0.15"/>
    <row r="696" ht="15.75" customHeight="1" x14ac:dyDescent="0.15"/>
    <row r="697" ht="15.75" customHeight="1" x14ac:dyDescent="0.15"/>
    <row r="698" ht="15.75" customHeight="1" x14ac:dyDescent="0.15"/>
    <row r="699" ht="15.75" customHeight="1" x14ac:dyDescent="0.15"/>
    <row r="700" ht="15.75" customHeight="1" x14ac:dyDescent="0.15"/>
    <row r="701" ht="15.75" customHeight="1" x14ac:dyDescent="0.15"/>
    <row r="702" ht="15.75" customHeight="1" x14ac:dyDescent="0.15"/>
    <row r="703" ht="15.75" customHeight="1" x14ac:dyDescent="0.15"/>
    <row r="704" ht="15.75" customHeight="1" x14ac:dyDescent="0.15"/>
    <row r="705" ht="15.75" customHeight="1" x14ac:dyDescent="0.15"/>
    <row r="706" ht="15.75" customHeight="1" x14ac:dyDescent="0.15"/>
    <row r="707" ht="15.75" customHeight="1" x14ac:dyDescent="0.15"/>
    <row r="708" ht="15.75" customHeight="1" x14ac:dyDescent="0.15"/>
    <row r="709" ht="15.75" customHeight="1" x14ac:dyDescent="0.15"/>
    <row r="710" ht="15.75" customHeight="1" x14ac:dyDescent="0.15"/>
    <row r="711" ht="15.75" customHeight="1" x14ac:dyDescent="0.15"/>
    <row r="712" ht="15.75" customHeight="1" x14ac:dyDescent="0.15"/>
    <row r="713" ht="15.75" customHeight="1" x14ac:dyDescent="0.15"/>
    <row r="714" ht="15.75" customHeight="1" x14ac:dyDescent="0.15"/>
    <row r="715" ht="15.75" customHeight="1" x14ac:dyDescent="0.15"/>
    <row r="716" ht="15.75" customHeight="1" x14ac:dyDescent="0.15"/>
    <row r="717" ht="15.75" customHeight="1" x14ac:dyDescent="0.15"/>
    <row r="718" ht="15.75" customHeight="1" x14ac:dyDescent="0.15"/>
    <row r="719" ht="15.75" customHeight="1" x14ac:dyDescent="0.15"/>
    <row r="720" ht="15.75" customHeight="1" x14ac:dyDescent="0.15"/>
    <row r="721" ht="15.75" customHeight="1" x14ac:dyDescent="0.15"/>
    <row r="722" ht="15.75" customHeight="1" x14ac:dyDescent="0.15"/>
    <row r="723" ht="15.75" customHeight="1" x14ac:dyDescent="0.15"/>
    <row r="724" ht="15.75" customHeight="1" x14ac:dyDescent="0.15"/>
    <row r="725" ht="15.75" customHeight="1" x14ac:dyDescent="0.15"/>
    <row r="726" ht="15.75" customHeight="1" x14ac:dyDescent="0.15"/>
    <row r="727" ht="15.75" customHeight="1" x14ac:dyDescent="0.15"/>
    <row r="728" ht="15.75" customHeight="1" x14ac:dyDescent="0.15"/>
    <row r="729" ht="15.75" customHeight="1" x14ac:dyDescent="0.15"/>
    <row r="730" ht="15.75" customHeight="1" x14ac:dyDescent="0.15"/>
    <row r="731" ht="15.75" customHeight="1" x14ac:dyDescent="0.15"/>
    <row r="732" ht="15.75" customHeight="1" x14ac:dyDescent="0.15"/>
    <row r="733" ht="15.75" customHeight="1" x14ac:dyDescent="0.15"/>
    <row r="734" ht="15.75" customHeight="1" x14ac:dyDescent="0.15"/>
    <row r="735" ht="15.75" customHeight="1" x14ac:dyDescent="0.15"/>
    <row r="736" ht="15.75" customHeight="1" x14ac:dyDescent="0.15"/>
    <row r="737" ht="15.75" customHeight="1" x14ac:dyDescent="0.15"/>
    <row r="738" ht="15.75" customHeight="1" x14ac:dyDescent="0.15"/>
    <row r="739" ht="15.75" customHeight="1" x14ac:dyDescent="0.15"/>
    <row r="740" ht="15.75" customHeight="1" x14ac:dyDescent="0.15"/>
    <row r="741" ht="15.75" customHeight="1" x14ac:dyDescent="0.15"/>
    <row r="742" ht="15.75" customHeight="1" x14ac:dyDescent="0.15"/>
    <row r="743" ht="15.75" customHeight="1" x14ac:dyDescent="0.15"/>
    <row r="744" ht="15.75" customHeight="1" x14ac:dyDescent="0.15"/>
    <row r="745" ht="15.75" customHeight="1" x14ac:dyDescent="0.15"/>
    <row r="746" ht="15.75" customHeight="1" x14ac:dyDescent="0.15"/>
    <row r="747" ht="15.75" customHeight="1" x14ac:dyDescent="0.15"/>
    <row r="748" ht="15.75" customHeight="1" x14ac:dyDescent="0.15"/>
    <row r="749" ht="15.75" customHeight="1" x14ac:dyDescent="0.15"/>
    <row r="750" ht="15.75" customHeight="1" x14ac:dyDescent="0.15"/>
    <row r="751" ht="15.75" customHeight="1" x14ac:dyDescent="0.15"/>
    <row r="752" ht="15.75" customHeight="1" x14ac:dyDescent="0.15"/>
    <row r="753" ht="15.75" customHeight="1" x14ac:dyDescent="0.15"/>
    <row r="754" ht="15.75" customHeight="1" x14ac:dyDescent="0.15"/>
    <row r="755" ht="15.75" customHeight="1" x14ac:dyDescent="0.15"/>
    <row r="756" ht="15.75" customHeight="1" x14ac:dyDescent="0.15"/>
    <row r="757" ht="15.75" customHeight="1" x14ac:dyDescent="0.15"/>
    <row r="758" ht="15.75" customHeight="1" x14ac:dyDescent="0.15"/>
    <row r="759" ht="15.75" customHeight="1" x14ac:dyDescent="0.15"/>
    <row r="760" ht="15.75" customHeight="1" x14ac:dyDescent="0.15"/>
    <row r="761" ht="15.75" customHeight="1" x14ac:dyDescent="0.15"/>
    <row r="762" ht="15.75" customHeight="1" x14ac:dyDescent="0.15"/>
    <row r="763" ht="15.75" customHeight="1" x14ac:dyDescent="0.15"/>
    <row r="764" ht="15.75" customHeight="1" x14ac:dyDescent="0.15"/>
    <row r="765" ht="15.75" customHeight="1" x14ac:dyDescent="0.15"/>
    <row r="766" ht="15.75" customHeight="1" x14ac:dyDescent="0.15"/>
    <row r="767" ht="15.75" customHeight="1" x14ac:dyDescent="0.15"/>
    <row r="768" ht="15.75" customHeight="1" x14ac:dyDescent="0.15"/>
    <row r="769" ht="15.75" customHeight="1" x14ac:dyDescent="0.15"/>
    <row r="770" ht="15.75" customHeight="1" x14ac:dyDescent="0.15"/>
    <row r="771" ht="15.75" customHeight="1" x14ac:dyDescent="0.15"/>
    <row r="772" ht="15.75" customHeight="1" x14ac:dyDescent="0.15"/>
    <row r="773" ht="15.75" customHeight="1" x14ac:dyDescent="0.15"/>
    <row r="774" ht="15.75" customHeight="1" x14ac:dyDescent="0.15"/>
    <row r="775" ht="15.75" customHeight="1" x14ac:dyDescent="0.15"/>
    <row r="776" ht="15.75" customHeight="1" x14ac:dyDescent="0.15"/>
    <row r="777" ht="15.75" customHeight="1" x14ac:dyDescent="0.15"/>
    <row r="778" ht="15.75" customHeight="1" x14ac:dyDescent="0.15"/>
    <row r="779" ht="15.75" customHeight="1" x14ac:dyDescent="0.15"/>
    <row r="780" ht="15.75" customHeight="1" x14ac:dyDescent="0.15"/>
    <row r="781" ht="15.75" customHeight="1" x14ac:dyDescent="0.15"/>
    <row r="782" ht="15.75" customHeight="1" x14ac:dyDescent="0.15"/>
    <row r="783" ht="15.75" customHeight="1" x14ac:dyDescent="0.15"/>
    <row r="784" ht="15.75" customHeight="1" x14ac:dyDescent="0.15"/>
    <row r="785" ht="15.75" customHeight="1" x14ac:dyDescent="0.15"/>
    <row r="786" ht="15.75" customHeight="1" x14ac:dyDescent="0.15"/>
    <row r="787" ht="15.75" customHeight="1" x14ac:dyDescent="0.15"/>
    <row r="788" ht="15.75" customHeight="1" x14ac:dyDescent="0.15"/>
    <row r="789" ht="15.75" customHeight="1" x14ac:dyDescent="0.15"/>
    <row r="790" ht="15.75" customHeight="1" x14ac:dyDescent="0.15"/>
    <row r="791" ht="15.75" customHeight="1" x14ac:dyDescent="0.15"/>
    <row r="792" ht="15.75" customHeight="1" x14ac:dyDescent="0.15"/>
    <row r="793" ht="15.75" customHeight="1" x14ac:dyDescent="0.15"/>
    <row r="794" ht="15.75" customHeight="1" x14ac:dyDescent="0.15"/>
    <row r="795" ht="15.75" customHeight="1" x14ac:dyDescent="0.15"/>
    <row r="796" ht="15.75" customHeight="1" x14ac:dyDescent="0.15"/>
    <row r="797" ht="15.75" customHeight="1" x14ac:dyDescent="0.15"/>
    <row r="798" ht="15.75" customHeight="1" x14ac:dyDescent="0.15"/>
    <row r="799" ht="15.75" customHeight="1" x14ac:dyDescent="0.15"/>
    <row r="800" ht="15.75" customHeight="1" x14ac:dyDescent="0.15"/>
    <row r="801" ht="15.75" customHeight="1" x14ac:dyDescent="0.15"/>
    <row r="802" ht="15.75" customHeight="1" x14ac:dyDescent="0.15"/>
    <row r="803" ht="15.75" customHeight="1" x14ac:dyDescent="0.15"/>
    <row r="804" ht="15.75" customHeight="1" x14ac:dyDescent="0.15"/>
    <row r="805" ht="15.75" customHeight="1" x14ac:dyDescent="0.15"/>
    <row r="806" ht="15.75" customHeight="1" x14ac:dyDescent="0.15"/>
    <row r="807" ht="15.75" customHeight="1" x14ac:dyDescent="0.15"/>
    <row r="808" ht="15.75" customHeight="1" x14ac:dyDescent="0.15"/>
    <row r="809" ht="15.75" customHeight="1" x14ac:dyDescent="0.15"/>
    <row r="810" ht="15.75" customHeight="1" x14ac:dyDescent="0.15"/>
    <row r="811" ht="15.75" customHeight="1" x14ac:dyDescent="0.15"/>
    <row r="812" ht="15.75" customHeight="1" x14ac:dyDescent="0.15"/>
    <row r="813" ht="15.75" customHeight="1" x14ac:dyDescent="0.15"/>
    <row r="814" ht="15.75" customHeight="1" x14ac:dyDescent="0.15"/>
    <row r="815" ht="15.75" customHeight="1" x14ac:dyDescent="0.15"/>
    <row r="816" ht="15.75" customHeight="1" x14ac:dyDescent="0.15"/>
    <row r="817" ht="15.75" customHeight="1" x14ac:dyDescent="0.15"/>
    <row r="818" ht="15.75" customHeight="1" x14ac:dyDescent="0.15"/>
    <row r="819" ht="15.75" customHeight="1" x14ac:dyDescent="0.15"/>
    <row r="820" ht="15.75" customHeight="1" x14ac:dyDescent="0.15"/>
    <row r="821" ht="15.75" customHeight="1" x14ac:dyDescent="0.15"/>
    <row r="822" ht="15.75" customHeight="1" x14ac:dyDescent="0.15"/>
    <row r="823" ht="15.75" customHeight="1" x14ac:dyDescent="0.15"/>
    <row r="824" ht="15.75" customHeight="1" x14ac:dyDescent="0.15"/>
    <row r="825" ht="15.75" customHeight="1" x14ac:dyDescent="0.15"/>
    <row r="826" ht="15.75" customHeight="1" x14ac:dyDescent="0.15"/>
    <row r="827" ht="15.75" customHeight="1" x14ac:dyDescent="0.15"/>
    <row r="828" ht="15.75" customHeight="1" x14ac:dyDescent="0.15"/>
    <row r="829" ht="15.75" customHeight="1" x14ac:dyDescent="0.15"/>
    <row r="830" ht="15.75" customHeight="1" x14ac:dyDescent="0.15"/>
    <row r="831" ht="15.75" customHeight="1" x14ac:dyDescent="0.15"/>
    <row r="832" ht="15.75" customHeight="1" x14ac:dyDescent="0.15"/>
    <row r="833" ht="15.75" customHeight="1" x14ac:dyDescent="0.15"/>
    <row r="834" ht="15.75" customHeight="1" x14ac:dyDescent="0.15"/>
    <row r="835" ht="15.75" customHeight="1" x14ac:dyDescent="0.15"/>
    <row r="836" ht="15.75" customHeight="1" x14ac:dyDescent="0.15"/>
    <row r="837" ht="15.75" customHeight="1" x14ac:dyDescent="0.15"/>
    <row r="838" ht="15.75" customHeight="1" x14ac:dyDescent="0.15"/>
    <row r="839" ht="15.75" customHeight="1" x14ac:dyDescent="0.15"/>
    <row r="840" ht="15.75" customHeight="1" x14ac:dyDescent="0.15"/>
    <row r="841" ht="15.75" customHeight="1" x14ac:dyDescent="0.15"/>
    <row r="842" ht="15.75" customHeight="1" x14ac:dyDescent="0.15"/>
    <row r="843" ht="15.75" customHeight="1" x14ac:dyDescent="0.15"/>
    <row r="844" ht="15.75" customHeight="1" x14ac:dyDescent="0.15"/>
    <row r="845" ht="15.75" customHeight="1" x14ac:dyDescent="0.15"/>
    <row r="846" ht="15.75" customHeight="1" x14ac:dyDescent="0.15"/>
    <row r="847" ht="15.75" customHeight="1" x14ac:dyDescent="0.15"/>
    <row r="848" ht="15.75" customHeight="1" x14ac:dyDescent="0.15"/>
    <row r="849" ht="15.75" customHeight="1" x14ac:dyDescent="0.15"/>
    <row r="850" ht="15.75" customHeight="1" x14ac:dyDescent="0.15"/>
    <row r="851" ht="15.75" customHeight="1" x14ac:dyDescent="0.15"/>
    <row r="852" ht="15.75" customHeight="1" x14ac:dyDescent="0.15"/>
    <row r="853" ht="15.75" customHeight="1" x14ac:dyDescent="0.15"/>
    <row r="854" ht="15.75" customHeight="1" x14ac:dyDescent="0.15"/>
    <row r="855" ht="15.75" customHeight="1" x14ac:dyDescent="0.15"/>
    <row r="856" ht="15.75" customHeight="1" x14ac:dyDescent="0.15"/>
    <row r="857" ht="15.75" customHeight="1" x14ac:dyDescent="0.15"/>
    <row r="858" ht="15.75" customHeight="1" x14ac:dyDescent="0.15"/>
    <row r="859" ht="15.75" customHeight="1" x14ac:dyDescent="0.15"/>
    <row r="860" ht="15.75" customHeight="1" x14ac:dyDescent="0.15"/>
    <row r="861" ht="15.75" customHeight="1" x14ac:dyDescent="0.15"/>
    <row r="862" ht="15.75" customHeight="1" x14ac:dyDescent="0.15"/>
    <row r="863" ht="15.75" customHeight="1" x14ac:dyDescent="0.15"/>
    <row r="864" ht="15.75" customHeight="1" x14ac:dyDescent="0.15"/>
    <row r="865" ht="15.75" customHeight="1" x14ac:dyDescent="0.15"/>
    <row r="866" ht="15.75" customHeight="1" x14ac:dyDescent="0.15"/>
    <row r="867" ht="15.75" customHeight="1" x14ac:dyDescent="0.15"/>
    <row r="868" ht="15.75" customHeight="1" x14ac:dyDescent="0.15"/>
    <row r="869" ht="15.75" customHeight="1" x14ac:dyDescent="0.15"/>
    <row r="870" ht="15.75" customHeight="1" x14ac:dyDescent="0.15"/>
    <row r="871" ht="15.75" customHeight="1" x14ac:dyDescent="0.15"/>
    <row r="872" ht="15.75" customHeight="1" x14ac:dyDescent="0.15"/>
    <row r="873" ht="15.75" customHeight="1" x14ac:dyDescent="0.15"/>
    <row r="874" ht="15.75" customHeight="1" x14ac:dyDescent="0.15"/>
    <row r="875" ht="15.75" customHeight="1" x14ac:dyDescent="0.15"/>
    <row r="876" ht="15.75" customHeight="1" x14ac:dyDescent="0.15"/>
    <row r="877" ht="15.75" customHeight="1" x14ac:dyDescent="0.15"/>
    <row r="878" ht="15.75" customHeight="1" x14ac:dyDescent="0.15"/>
    <row r="879" ht="15.75" customHeight="1" x14ac:dyDescent="0.15"/>
    <row r="880" ht="15.75" customHeight="1" x14ac:dyDescent="0.15"/>
    <row r="881" ht="15.75" customHeight="1" x14ac:dyDescent="0.15"/>
    <row r="882" ht="15.75" customHeight="1" x14ac:dyDescent="0.15"/>
    <row r="883" ht="15.75" customHeight="1" x14ac:dyDescent="0.15"/>
    <row r="884" ht="15.75" customHeight="1" x14ac:dyDescent="0.15"/>
    <row r="885" ht="15.75" customHeight="1" x14ac:dyDescent="0.15"/>
    <row r="886" ht="15.75" customHeight="1" x14ac:dyDescent="0.15"/>
    <row r="887" ht="15.75" customHeight="1" x14ac:dyDescent="0.15"/>
    <row r="888" ht="15.75" customHeight="1" x14ac:dyDescent="0.15"/>
    <row r="889" ht="15.75" customHeight="1" x14ac:dyDescent="0.15"/>
    <row r="890" ht="15.75" customHeight="1" x14ac:dyDescent="0.15"/>
    <row r="891" ht="15.75" customHeight="1" x14ac:dyDescent="0.15"/>
    <row r="892" ht="15.75" customHeight="1" x14ac:dyDescent="0.15"/>
    <row r="893" ht="15.75" customHeight="1" x14ac:dyDescent="0.15"/>
    <row r="894" ht="15.75" customHeight="1" x14ac:dyDescent="0.15"/>
    <row r="895" ht="15.75" customHeight="1" x14ac:dyDescent="0.15"/>
    <row r="896" ht="15.75" customHeight="1" x14ac:dyDescent="0.15"/>
    <row r="897" ht="15.75" customHeight="1" x14ac:dyDescent="0.15"/>
    <row r="898" ht="15.75" customHeight="1" x14ac:dyDescent="0.15"/>
    <row r="899" ht="15.75" customHeight="1" x14ac:dyDescent="0.15"/>
    <row r="900" ht="15.75" customHeight="1" x14ac:dyDescent="0.15"/>
    <row r="901" ht="15.75" customHeight="1" x14ac:dyDescent="0.15"/>
    <row r="902" ht="15.75" customHeight="1" x14ac:dyDescent="0.15"/>
    <row r="903" ht="15.75" customHeight="1" x14ac:dyDescent="0.15"/>
    <row r="904" ht="15.75" customHeight="1" x14ac:dyDescent="0.15"/>
    <row r="905" ht="15.75" customHeight="1" x14ac:dyDescent="0.15"/>
    <row r="906" ht="15.75" customHeight="1" x14ac:dyDescent="0.15"/>
    <row r="907" ht="15.75" customHeight="1" x14ac:dyDescent="0.15"/>
    <row r="908" ht="15.75" customHeight="1" x14ac:dyDescent="0.15"/>
    <row r="909" ht="15.75" customHeight="1" x14ac:dyDescent="0.15"/>
    <row r="910" ht="15.75" customHeight="1" x14ac:dyDescent="0.15"/>
    <row r="911" ht="15.75" customHeight="1" x14ac:dyDescent="0.15"/>
    <row r="912" ht="15.75" customHeight="1" x14ac:dyDescent="0.15"/>
    <row r="913" ht="15.75" customHeight="1" x14ac:dyDescent="0.15"/>
    <row r="914" ht="15.75" customHeight="1" x14ac:dyDescent="0.15"/>
    <row r="915" ht="15.75" customHeight="1" x14ac:dyDescent="0.15"/>
    <row r="916" ht="15.75" customHeight="1" x14ac:dyDescent="0.15"/>
    <row r="917" ht="15.75" customHeight="1" x14ac:dyDescent="0.15"/>
    <row r="918" ht="15.75" customHeight="1" x14ac:dyDescent="0.15"/>
    <row r="919" ht="15.75" customHeight="1" x14ac:dyDescent="0.15"/>
    <row r="920" ht="15.75" customHeight="1" x14ac:dyDescent="0.15"/>
    <row r="921" ht="15.75" customHeight="1" x14ac:dyDescent="0.15"/>
    <row r="922" ht="15.75" customHeight="1" x14ac:dyDescent="0.15"/>
    <row r="923" ht="15.75" customHeight="1" x14ac:dyDescent="0.15"/>
    <row r="924" ht="15.75" customHeight="1" x14ac:dyDescent="0.15"/>
    <row r="925" ht="15.75" customHeight="1" x14ac:dyDescent="0.15"/>
    <row r="926" ht="15.75" customHeight="1" x14ac:dyDescent="0.15"/>
    <row r="927" ht="15.75" customHeight="1" x14ac:dyDescent="0.15"/>
    <row r="928" ht="15.75" customHeight="1" x14ac:dyDescent="0.15"/>
    <row r="929" ht="15.75" customHeight="1" x14ac:dyDescent="0.15"/>
    <row r="930" ht="15.75" customHeight="1" x14ac:dyDescent="0.15"/>
    <row r="931" ht="15.75" customHeight="1" x14ac:dyDescent="0.15"/>
    <row r="932" ht="15.75" customHeight="1" x14ac:dyDescent="0.15"/>
    <row r="933" ht="15.75" customHeight="1" x14ac:dyDescent="0.15"/>
    <row r="934" ht="15.75" customHeight="1" x14ac:dyDescent="0.15"/>
    <row r="935" ht="15.75" customHeight="1" x14ac:dyDescent="0.15"/>
    <row r="936" ht="15.75" customHeight="1" x14ac:dyDescent="0.15"/>
    <row r="937" ht="15.75" customHeight="1" x14ac:dyDescent="0.15"/>
    <row r="938" ht="15.75" customHeight="1" x14ac:dyDescent="0.15"/>
    <row r="939" ht="15.75" customHeight="1" x14ac:dyDescent="0.15"/>
    <row r="940" ht="15.75" customHeight="1" x14ac:dyDescent="0.15"/>
    <row r="941" ht="15.75" customHeight="1" x14ac:dyDescent="0.15"/>
    <row r="942" ht="15.75" customHeight="1" x14ac:dyDescent="0.15"/>
    <row r="943" ht="15.75" customHeight="1" x14ac:dyDescent="0.15"/>
    <row r="944" ht="15.75" customHeight="1" x14ac:dyDescent="0.15"/>
    <row r="945" ht="15.75" customHeight="1" x14ac:dyDescent="0.15"/>
    <row r="946" ht="15.75" customHeight="1" x14ac:dyDescent="0.15"/>
    <row r="947" ht="15.75" customHeight="1" x14ac:dyDescent="0.15"/>
    <row r="948" ht="15.75" customHeight="1" x14ac:dyDescent="0.15"/>
    <row r="949" ht="15.75" customHeight="1" x14ac:dyDescent="0.15"/>
    <row r="950" ht="15.75" customHeight="1" x14ac:dyDescent="0.15"/>
    <row r="951" ht="15.75" customHeight="1" x14ac:dyDescent="0.15"/>
    <row r="952" ht="15.75" customHeight="1" x14ac:dyDescent="0.15"/>
    <row r="953" ht="15.75" customHeight="1" x14ac:dyDescent="0.15"/>
    <row r="954" ht="15.75" customHeight="1" x14ac:dyDescent="0.15"/>
    <row r="955" ht="15.75" customHeight="1" x14ac:dyDescent="0.15"/>
    <row r="956" ht="15.75" customHeight="1" x14ac:dyDescent="0.15"/>
    <row r="957" ht="15.75" customHeight="1" x14ac:dyDescent="0.15"/>
    <row r="958" ht="15.75" customHeight="1" x14ac:dyDescent="0.15"/>
    <row r="959" ht="15.75" customHeight="1" x14ac:dyDescent="0.15"/>
    <row r="960" ht="15.75" customHeight="1" x14ac:dyDescent="0.15"/>
    <row r="961" ht="15.75" customHeight="1" x14ac:dyDescent="0.15"/>
    <row r="962" ht="15.75" customHeight="1" x14ac:dyDescent="0.15"/>
    <row r="963" ht="15.75" customHeight="1" x14ac:dyDescent="0.15"/>
    <row r="964" ht="15.75" customHeight="1" x14ac:dyDescent="0.15"/>
    <row r="965" ht="15.75" customHeight="1" x14ac:dyDescent="0.15"/>
    <row r="966" ht="15.75" customHeight="1" x14ac:dyDescent="0.15"/>
    <row r="967" ht="15.75" customHeight="1" x14ac:dyDescent="0.15"/>
    <row r="968" ht="15.75" customHeight="1" x14ac:dyDescent="0.15"/>
    <row r="969" ht="15.75" customHeight="1" x14ac:dyDescent="0.15"/>
    <row r="970" ht="15.75" customHeight="1" x14ac:dyDescent="0.15"/>
    <row r="971" ht="15.75" customHeight="1" x14ac:dyDescent="0.15"/>
    <row r="972" ht="15.75" customHeight="1" x14ac:dyDescent="0.15"/>
    <row r="973" ht="15.75" customHeight="1" x14ac:dyDescent="0.15"/>
    <row r="974" ht="15.75" customHeight="1" x14ac:dyDescent="0.15"/>
    <row r="975" ht="15.75" customHeight="1" x14ac:dyDescent="0.15"/>
    <row r="976" ht="15.75" customHeight="1" x14ac:dyDescent="0.15"/>
    <row r="977" ht="15.75" customHeight="1" x14ac:dyDescent="0.15"/>
    <row r="978" ht="15.75" customHeight="1" x14ac:dyDescent="0.15"/>
    <row r="979" ht="15.75" customHeight="1" x14ac:dyDescent="0.15"/>
    <row r="980" ht="15.75" customHeight="1" x14ac:dyDescent="0.15"/>
    <row r="981" ht="15.75" customHeight="1" x14ac:dyDescent="0.15"/>
    <row r="982" ht="15.75" customHeight="1" x14ac:dyDescent="0.15"/>
    <row r="983" ht="15.75" customHeight="1" x14ac:dyDescent="0.15"/>
    <row r="984" ht="15.75" customHeight="1" x14ac:dyDescent="0.15"/>
    <row r="985" ht="15.75" customHeight="1" x14ac:dyDescent="0.15"/>
    <row r="986" ht="15.75" customHeight="1" x14ac:dyDescent="0.15"/>
    <row r="987" ht="15.75" customHeight="1" x14ac:dyDescent="0.15"/>
    <row r="988" ht="15.75" customHeight="1" x14ac:dyDescent="0.15"/>
    <row r="989" ht="15.75" customHeight="1" x14ac:dyDescent="0.15"/>
    <row r="990" ht="15.75" customHeight="1" x14ac:dyDescent="0.15"/>
    <row r="991" ht="15.75" customHeight="1" x14ac:dyDescent="0.15"/>
    <row r="992" ht="15.75" customHeight="1" x14ac:dyDescent="0.15"/>
    <row r="993" ht="15.75" customHeight="1" x14ac:dyDescent="0.15"/>
    <row r="994" ht="15.75" customHeight="1" x14ac:dyDescent="0.15"/>
    <row r="995" ht="15.75" customHeight="1" x14ac:dyDescent="0.15"/>
    <row r="996" ht="15.75" customHeight="1" x14ac:dyDescent="0.15"/>
    <row r="997" ht="15.75" customHeight="1" x14ac:dyDescent="0.15"/>
    <row r="998" ht="15.75" customHeight="1" x14ac:dyDescent="0.15"/>
    <row r="999" ht="15.75" customHeight="1" x14ac:dyDescent="0.15"/>
    <row r="1000" ht="15.75" customHeight="1" x14ac:dyDescent="0.15"/>
  </sheetData>
  <phoneticPr fontId="1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J9"/>
  <sheetViews>
    <sheetView showGridLines="0" workbookViewId="0">
      <selection activeCell="C15" sqref="C15"/>
    </sheetView>
  </sheetViews>
  <sheetFormatPr baseColWidth="10" defaultColWidth="12.5" defaultRowHeight="15" customHeight="1" x14ac:dyDescent="0.15"/>
  <cols>
    <col min="1" max="1" width="5.5" customWidth="1"/>
    <col min="2" max="6" width="12.5" customWidth="1"/>
    <col min="10" max="10" width="5" customWidth="1"/>
  </cols>
  <sheetData>
    <row r="1" spans="1:10" ht="15.75" customHeight="1" x14ac:dyDescent="0.15"/>
    <row r="2" spans="1:10" ht="15.75" customHeight="1" x14ac:dyDescent="0.2">
      <c r="B2" s="30" t="s">
        <v>89</v>
      </c>
      <c r="C2" s="26"/>
      <c r="D2" s="26"/>
      <c r="E2" s="26"/>
      <c r="F2" s="26"/>
      <c r="G2" s="26"/>
      <c r="H2" s="22"/>
      <c r="I2" s="22"/>
      <c r="J2" s="22"/>
    </row>
    <row r="3" spans="1:10" ht="15.75" customHeight="1" x14ac:dyDescent="0.15"/>
    <row r="4" spans="1:10" ht="15.75" customHeight="1" x14ac:dyDescent="0.2">
      <c r="A4" s="22"/>
      <c r="B4" s="24" t="s">
        <v>90</v>
      </c>
      <c r="C4" s="22"/>
      <c r="D4" s="22"/>
      <c r="E4" s="22"/>
      <c r="F4" s="22"/>
      <c r="G4" s="22"/>
      <c r="H4" s="22"/>
      <c r="I4" s="22"/>
      <c r="J4" s="22"/>
    </row>
    <row r="5" spans="1:10" ht="15.75" customHeight="1" x14ac:dyDescent="0.2">
      <c r="A5" s="22"/>
      <c r="B5" s="24" t="s">
        <v>91</v>
      </c>
      <c r="C5" s="22"/>
      <c r="D5" s="22"/>
      <c r="E5" s="22"/>
      <c r="F5" s="22"/>
      <c r="G5" s="22"/>
      <c r="H5" s="22"/>
      <c r="I5" s="22"/>
      <c r="J5" s="22"/>
    </row>
    <row r="6" spans="1:10" ht="15.75" customHeight="1" x14ac:dyDescent="0.2">
      <c r="A6" s="22"/>
      <c r="B6" s="24" t="s">
        <v>92</v>
      </c>
      <c r="C6" s="22"/>
      <c r="D6" s="22"/>
      <c r="E6" s="22"/>
      <c r="F6" s="22"/>
      <c r="G6" s="22"/>
      <c r="H6" s="22"/>
      <c r="I6" s="22"/>
      <c r="J6" s="22"/>
    </row>
    <row r="7" spans="1:10" ht="15.75" customHeight="1" x14ac:dyDescent="0.15"/>
    <row r="8" spans="1:10" ht="15.75" customHeight="1" x14ac:dyDescent="0.2">
      <c r="A8" s="22"/>
      <c r="B8" s="24"/>
      <c r="C8" s="22"/>
      <c r="D8" s="22"/>
      <c r="E8" s="22"/>
      <c r="F8" s="22"/>
      <c r="G8" s="22"/>
      <c r="H8" s="22"/>
      <c r="I8" s="22"/>
      <c r="J8" s="22"/>
    </row>
    <row r="9" spans="1:10" ht="15.75" customHeight="1" x14ac:dyDescent="0.15"/>
  </sheetData>
  <mergeCells count="1">
    <mergeCell ref="B2:G2"/>
  </mergeCells>
  <phoneticPr fontId="1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baseType="variant" size="2">
      <vt:variant>
        <vt:lpstr>工作表</vt:lpstr>
      </vt:variant>
      <vt:variant>
        <vt:i4>3</vt:i4>
      </vt:variant>
    </vt:vector>
  </HeadingPairs>
  <TitlesOfParts>
    <vt:vector baseType="lpstr" size="3">
      <vt:lpstr>Call Log</vt:lpstr>
      <vt:lpstr>Chart Support</vt:lpstr>
      <vt:lpstr>Instructions</vt:lpstr>
    </vt:vector>
  </TitlesOfParts>
  <LinksUpToDate>false</LinksUpToDate>
  <SharedDoc>false</SharedDoc>
  <HyperlinksChanged>false</HyperlinksChanged>
  <AppVersion>16.0300</AppVersion>
  <Company/>
  <Template/>
  <Manager/>
  <TotalTime>0</TotalTime>
  <Application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