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105" yWindow="-15" windowWidth="11940" windowHeight="9675"/>
  </bookViews>
  <sheets>
    <sheet name="Price Comparison" sheetId="1" r:id="rId1"/>
    <sheet name="Product Pricing" sheetId="3" state="hidden" r:id="rId2"/>
  </sheets>
  <calcPr calcId="125725"/>
</workbook>
</file>

<file path=xl/calcChain.xml><?xml version="1.0" encoding="utf-8"?>
<calcChain xmlns="http://schemas.openxmlformats.org/spreadsheetml/2006/main">
  <c r="M13" i="1"/>
  <c r="M12"/>
  <c r="C40"/>
  <c r="D40"/>
  <c r="E40"/>
  <c r="F40"/>
  <c r="G40"/>
  <c r="B40"/>
  <c r="C39"/>
  <c r="D39"/>
  <c r="E39"/>
  <c r="F39"/>
  <c r="G39"/>
  <c r="B39"/>
  <c r="C38"/>
  <c r="D38"/>
  <c r="E38"/>
  <c r="F38"/>
  <c r="G38"/>
  <c r="B38"/>
  <c r="C37"/>
  <c r="D37"/>
  <c r="E37"/>
  <c r="F37"/>
  <c r="G37"/>
  <c r="B37"/>
  <c r="C36"/>
  <c r="D36"/>
  <c r="E36"/>
  <c r="F36"/>
  <c r="G36"/>
  <c r="B36"/>
  <c r="C35"/>
  <c r="D35"/>
  <c r="E35"/>
  <c r="F35"/>
  <c r="G35"/>
  <c r="B35"/>
  <c r="C34"/>
  <c r="D34"/>
  <c r="E34"/>
  <c r="F34"/>
  <c r="G34"/>
  <c r="C33"/>
  <c r="D33"/>
  <c r="E33"/>
  <c r="F33"/>
  <c r="G33"/>
  <c r="B33"/>
  <c r="B34"/>
  <c r="C28"/>
  <c r="D28"/>
  <c r="E28"/>
  <c r="F28"/>
  <c r="G28"/>
  <c r="B28"/>
  <c r="C27"/>
  <c r="D27"/>
  <c r="E27"/>
  <c r="F27"/>
  <c r="G27"/>
  <c r="B27"/>
  <c r="C26"/>
  <c r="D26"/>
  <c r="E26"/>
  <c r="F26"/>
  <c r="G26"/>
  <c r="B26"/>
  <c r="C25"/>
  <c r="D25"/>
  <c r="E25"/>
  <c r="F25"/>
  <c r="G25"/>
  <c r="B25"/>
  <c r="C24"/>
  <c r="D24"/>
  <c r="E24"/>
  <c r="F24"/>
  <c r="G24"/>
  <c r="B24"/>
  <c r="C23"/>
  <c r="D23"/>
  <c r="E23"/>
  <c r="F23"/>
  <c r="G23"/>
  <c r="B23"/>
  <c r="D22"/>
  <c r="E22"/>
  <c r="F22"/>
  <c r="G22"/>
  <c r="C22"/>
  <c r="B22"/>
  <c r="B21"/>
  <c r="C21" l="1"/>
  <c r="D21"/>
  <c r="E21"/>
  <c r="F21"/>
  <c r="G21"/>
  <c r="B6"/>
  <c r="B7" s="1"/>
  <c r="B8" s="1"/>
  <c r="B9" s="1"/>
  <c r="B10" s="1"/>
  <c r="B11" s="1"/>
  <c r="B12" s="1"/>
  <c r="B13" s="1"/>
  <c r="B14" s="1"/>
  <c r="B15" s="1"/>
  <c r="B16" s="1"/>
</calcChain>
</file>

<file path=xl/sharedStrings.xml><?xml version="1.0" encoding="utf-8"?>
<sst xmlns="http://schemas.openxmlformats.org/spreadsheetml/2006/main" count="133" uniqueCount="61">
  <si>
    <t>Product ID</t>
  </si>
  <si>
    <t>1 to  24</t>
  </si>
  <si>
    <t>25 - 99</t>
  </si>
  <si>
    <t>100 - 249</t>
  </si>
  <si>
    <t>250 -499</t>
  </si>
  <si>
    <t>500 - 749</t>
  </si>
  <si>
    <t>750 - 999</t>
  </si>
  <si>
    <t>1000+</t>
  </si>
  <si>
    <t>Tree Pro</t>
  </si>
  <si>
    <t>Tree Pro 4 Ft</t>
  </si>
  <si>
    <t>Tree Pro 5 Ft</t>
  </si>
  <si>
    <t>Tree Pro 6 Ft</t>
  </si>
  <si>
    <t>Photosynth 4 Ft</t>
  </si>
  <si>
    <t>Photosynth 5 Ft</t>
  </si>
  <si>
    <t>Tubex Combi 4 Ft</t>
  </si>
  <si>
    <t>Tubex Combi 5 Ft</t>
  </si>
  <si>
    <t>Tubex Combi 6 Ft</t>
  </si>
  <si>
    <t>Tubex Standard 4 Ft</t>
  </si>
  <si>
    <t>Tubex Standard 5 Ft</t>
  </si>
  <si>
    <t>Acorn 4 Ft</t>
  </si>
  <si>
    <t>Acorn 5 Ft</t>
  </si>
  <si>
    <t>Product</t>
  </si>
  <si>
    <t>Qty</t>
  </si>
  <si>
    <t>Photosynth</t>
  </si>
  <si>
    <t>Acorn</t>
  </si>
  <si>
    <t>Tubex Combi</t>
  </si>
  <si>
    <t>Tubex Stnd</t>
  </si>
  <si>
    <t>4 FT Tree Tubes</t>
  </si>
  <si>
    <t>Enter different Product IDs to compare pricing per Quantity</t>
  </si>
  <si>
    <t>5 FT Tree Tubes</t>
  </si>
  <si>
    <t>6 FT Tree Tubes</t>
  </si>
  <si>
    <t>Compares Tree Tubes per Quantity Tiers</t>
  </si>
  <si>
    <t>Compares Stakes Totals per Quantity Tiers</t>
  </si>
  <si>
    <t>PVC 4 Ft</t>
  </si>
  <si>
    <t>PVC 5 FT</t>
  </si>
  <si>
    <t>PVC 6 FT</t>
  </si>
  <si>
    <t>Oak 4 FT</t>
  </si>
  <si>
    <t>Oak 5 FT</t>
  </si>
  <si>
    <t>Bamboo 4 FT</t>
  </si>
  <si>
    <t>Bamboo 5 FT</t>
  </si>
  <si>
    <t>PVC</t>
  </si>
  <si>
    <t>Oak</t>
  </si>
  <si>
    <t>Bamboo</t>
  </si>
  <si>
    <t>4 FT Stakes</t>
  </si>
  <si>
    <t>5 FT Stakes</t>
  </si>
  <si>
    <t>6 FT Stakes</t>
  </si>
  <si>
    <t>QTY</t>
  </si>
  <si>
    <t>Tube Price</t>
  </si>
  <si>
    <t>Stake Price</t>
  </si>
  <si>
    <t>Enter Order Quantity</t>
  </si>
  <si>
    <t>Enter Tube Price</t>
  </si>
  <si>
    <t>Enter Stake Price</t>
  </si>
  <si>
    <t>STEP 1</t>
  </si>
  <si>
    <t>STEP 2</t>
  </si>
  <si>
    <t>STEP 3</t>
  </si>
  <si>
    <t>Order Total</t>
  </si>
  <si>
    <t>TREE PROTECTION SUPPLY PRODUCTS COMPARISON TOOL</t>
  </si>
  <si>
    <t xml:space="preserve">www.treeprotectionsupply.com   </t>
  </si>
  <si>
    <t>770-313-7299</t>
  </si>
  <si>
    <t>info@treeprotectionsupply.com</t>
  </si>
  <si>
    <t>(Shipping Not Included)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</si>
</sst>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8.25"/>
      <color theme="10"/>
      <name val="Calibri"/>
      <family val="2"/>
    </font>
    <font>
      <u/>
      <sz val="12"/>
      <color theme="10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5" xfId="0" applyBorder="1" applyAlignment="1">
      <alignment horizontal="center"/>
    </xf>
    <xf numFmtId="16" fontId="0" fillId="0" borderId="14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16" fontId="1" fillId="0" borderId="17" xfId="0" applyNumberFormat="1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2" xfId="0" applyBorder="1" applyAlignment="1" applyProtection="1">
      <alignment horizontal="center"/>
    </xf>
    <xf numFmtId="16" fontId="1" fillId="0" borderId="35" xfId="0" applyNumberFormat="1" applyFont="1" applyBorder="1" applyAlignment="1" applyProtection="1">
      <alignment horizontal="center"/>
    </xf>
    <xf numFmtId="0" fontId="1" fillId="0" borderId="36" xfId="0" applyFont="1" applyBorder="1" applyAlignment="1" applyProtection="1">
      <alignment horizontal="center"/>
    </xf>
    <xf numFmtId="0" fontId="1" fillId="0" borderId="37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1" fillId="0" borderId="20" xfId="0" applyFont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  <protection locked="0"/>
    </xf>
    <xf numFmtId="44" fontId="0" fillId="2" borderId="41" xfId="1" applyFont="1" applyFill="1" applyBorder="1" applyAlignment="1" applyProtection="1">
      <alignment horizontal="center"/>
      <protection locked="0"/>
    </xf>
    <xf numFmtId="44" fontId="0" fillId="2" borderId="14" xfId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44" fontId="0" fillId="2" borderId="42" xfId="1" applyFont="1" applyFill="1" applyBorder="1" applyAlignment="1" applyProtection="1">
      <alignment horizontal="center"/>
      <protection locked="0"/>
    </xf>
    <xf numFmtId="44" fontId="0" fillId="2" borderId="15" xfId="1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44" fontId="0" fillId="2" borderId="42" xfId="1" applyFont="1" applyFill="1" applyBorder="1" applyProtection="1">
      <protection locked="0"/>
    </xf>
    <xf numFmtId="44" fontId="0" fillId="2" borderId="15" xfId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44" fontId="0" fillId="2" borderId="43" xfId="1" applyFont="1" applyFill="1" applyBorder="1" applyProtection="1">
      <protection locked="0"/>
    </xf>
    <xf numFmtId="44" fontId="0" fillId="2" borderId="16" xfId="1" applyFont="1" applyFill="1" applyBorder="1" applyProtection="1">
      <protection locked="0"/>
    </xf>
    <xf numFmtId="0" fontId="0" fillId="3" borderId="0" xfId="0" applyFill="1" applyProtection="1"/>
    <xf numFmtId="0" fontId="0" fillId="0" borderId="35" xfId="0" applyBorder="1" applyAlignment="1" applyProtection="1">
      <alignment horizontal="left"/>
    </xf>
    <xf numFmtId="0" fontId="0" fillId="0" borderId="36" xfId="0" applyBorder="1" applyAlignment="1" applyProtection="1">
      <alignment horizontal="left"/>
    </xf>
    <xf numFmtId="0" fontId="0" fillId="0" borderId="37" xfId="0" applyBorder="1" applyAlignment="1" applyProtection="1">
      <alignment horizontal="left"/>
    </xf>
    <xf numFmtId="0" fontId="0" fillId="0" borderId="17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15" xfId="0" applyBorder="1" applyProtection="1"/>
    <xf numFmtId="0" fontId="0" fillId="0" borderId="16" xfId="0" applyBorder="1" applyProtection="1"/>
    <xf numFmtId="0" fontId="0" fillId="0" borderId="44" xfId="0" applyBorder="1" applyAlignment="1" applyProtection="1">
      <alignment horizontal="center"/>
    </xf>
    <xf numFmtId="0" fontId="0" fillId="0" borderId="45" xfId="0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0" fillId="0" borderId="17" xfId="0" applyBorder="1" applyProtection="1"/>
    <xf numFmtId="0" fontId="0" fillId="0" borderId="0" xfId="0" applyBorder="1" applyProtection="1"/>
    <xf numFmtId="44" fontId="1" fillId="0" borderId="30" xfId="1" applyFont="1" applyBorder="1" applyAlignment="1" applyProtection="1">
      <alignment horizontal="center"/>
    </xf>
    <xf numFmtId="44" fontId="1" fillId="0" borderId="44" xfId="1" applyFont="1" applyBorder="1" applyAlignment="1" applyProtection="1">
      <alignment horizontal="center"/>
    </xf>
    <xf numFmtId="44" fontId="1" fillId="0" borderId="44" xfId="1" applyFont="1" applyBorder="1" applyProtection="1"/>
    <xf numFmtId="44" fontId="1" fillId="0" borderId="45" xfId="1" applyFont="1" applyBorder="1" applyProtection="1"/>
    <xf numFmtId="0" fontId="1" fillId="0" borderId="0" xfId="0" applyFont="1" applyAlignment="1" applyProtection="1">
      <alignment horizontal="center"/>
    </xf>
    <xf numFmtId="0" fontId="4" fillId="0" borderId="0" xfId="0" applyFont="1" applyProtection="1"/>
    <xf numFmtId="0" fontId="6" fillId="0" borderId="0" xfId="2" applyFont="1" applyAlignment="1" applyProtection="1"/>
    <xf numFmtId="0" fontId="7" fillId="0" borderId="0" xfId="0" applyFont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1" fillId="0" borderId="20" xfId="0" applyFont="1" applyBorder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59056</xdr:colOff>
      <xdr:row>18</xdr:row>
      <xdr:rowOff>83819</xdr:rowOff>
    </xdr:from>
    <xdr:to>
      <xdr:col>8</xdr:col>
      <xdr:colOff>22226</xdr:colOff>
      <xdr:row>20</xdr:row>
      <xdr:rowOff>80734</xdr:rowOff>
    </xdr:to>
    <xdr:pic>
      <xdr:nvPicPr>
        <xdr:cNvPr id="2" name="Picture 1" descr="arrow-with-colours-and-shad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16200000">
          <a:off x="9065533" y="3326492"/>
          <a:ext cx="473165" cy="483870"/>
        </a:xfrm>
        <a:prstGeom prst="rect">
          <a:avLst/>
        </a:prstGeom>
      </xdr:spPr>
    </xdr:pic>
    <xdr:clientData/>
  </xdr:twoCellAnchor>
  <xdr:twoCellAnchor editAs="oneCell">
    <xdr:from>
      <xdr:col>7</xdr:col>
      <xdr:colOff>68581</xdr:colOff>
      <xdr:row>30</xdr:row>
      <xdr:rowOff>80644</xdr:rowOff>
    </xdr:from>
    <xdr:to>
      <xdr:col>8</xdr:col>
      <xdr:colOff>31751</xdr:colOff>
      <xdr:row>32</xdr:row>
      <xdr:rowOff>77559</xdr:rowOff>
    </xdr:to>
    <xdr:pic>
      <xdr:nvPicPr>
        <xdr:cNvPr id="3" name="Picture 2" descr="arrow-with-colours-and-shad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16200000">
          <a:off x="9049658" y="5488667"/>
          <a:ext cx="479515" cy="483870"/>
        </a:xfrm>
        <a:prstGeom prst="rect">
          <a:avLst/>
        </a:prstGeom>
      </xdr:spPr>
    </xdr:pic>
    <xdr:clientData/>
  </xdr:twoCellAnchor>
  <xdr:twoCellAnchor editAs="oneCell">
    <xdr:from>
      <xdr:col>9</xdr:col>
      <xdr:colOff>413659</xdr:colOff>
      <xdr:row>6</xdr:row>
      <xdr:rowOff>103867</xdr:rowOff>
    </xdr:from>
    <xdr:to>
      <xdr:col>9</xdr:col>
      <xdr:colOff>893174</xdr:colOff>
      <xdr:row>9</xdr:row>
      <xdr:rowOff>16237</xdr:rowOff>
    </xdr:to>
    <xdr:pic>
      <xdr:nvPicPr>
        <xdr:cNvPr id="4" name="Picture 3" descr="arrow-with-colours-and-shad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10800000">
          <a:off x="8109859" y="1246867"/>
          <a:ext cx="479515" cy="483870"/>
        </a:xfrm>
        <a:prstGeom prst="rect">
          <a:avLst/>
        </a:prstGeom>
      </xdr:spPr>
    </xdr:pic>
    <xdr:clientData/>
  </xdr:twoCellAnchor>
  <xdr:twoCellAnchor editAs="oneCell">
    <xdr:from>
      <xdr:col>10</xdr:col>
      <xdr:colOff>439059</xdr:colOff>
      <xdr:row>6</xdr:row>
      <xdr:rowOff>91167</xdr:rowOff>
    </xdr:from>
    <xdr:to>
      <xdr:col>10</xdr:col>
      <xdr:colOff>918574</xdr:colOff>
      <xdr:row>9</xdr:row>
      <xdr:rowOff>3537</xdr:rowOff>
    </xdr:to>
    <xdr:pic>
      <xdr:nvPicPr>
        <xdr:cNvPr id="5" name="Picture 4" descr="arrow-with-colours-and-shad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10800000">
          <a:off x="11462659" y="662667"/>
          <a:ext cx="479515" cy="483870"/>
        </a:xfrm>
        <a:prstGeom prst="rect">
          <a:avLst/>
        </a:prstGeom>
      </xdr:spPr>
    </xdr:pic>
    <xdr:clientData/>
  </xdr:twoCellAnchor>
  <xdr:twoCellAnchor editAs="oneCell">
    <xdr:from>
      <xdr:col>11</xdr:col>
      <xdr:colOff>426359</xdr:colOff>
      <xdr:row>6</xdr:row>
      <xdr:rowOff>78467</xdr:rowOff>
    </xdr:from>
    <xdr:to>
      <xdr:col>11</xdr:col>
      <xdr:colOff>905874</xdr:colOff>
      <xdr:row>8</xdr:row>
      <xdr:rowOff>181337</xdr:rowOff>
    </xdr:to>
    <xdr:pic>
      <xdr:nvPicPr>
        <xdr:cNvPr id="6" name="Picture 5" descr="arrow-with-colours-and-shado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10800000">
          <a:off x="12834259" y="649967"/>
          <a:ext cx="479515" cy="483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http://www.treeprotectionsupply.com/" TargetMode="External" Type="http://schemas.openxmlformats.org/officeDocument/2006/relationships/hyperlink"/>
<Relationship Id="rId2" Target="mailto:info@treeprotectionsupply.com" TargetMode="External" Type="http://schemas.openxmlformats.org/officeDocument/2006/relationships/hyperlink"/>
<Relationship Id="rId3" Target="../printerSettings/printerSettings1.bin" Type="http://schemas.openxmlformats.org/officeDocument/2006/relationships/printerSettings"/>
<Relationship Id="rId4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tabSelected="1" zoomScale="75" zoomScaleNormal="75" workbookViewId="0">
      <selection activeCell="C15" sqref="C15"/>
    </sheetView>
  </sheetViews>
  <sheetFormatPr defaultRowHeight="15"/>
  <cols>
    <col min="1" max="7" width="19.28515625" style="19" customWidth="1"/>
    <col min="8" max="8" width="7.85546875" style="19" customWidth="1"/>
    <col min="9" max="9" width="2.140625" style="19" customWidth="1"/>
    <col min="10" max="13" width="20.7109375" style="19" customWidth="1"/>
    <col min="14" max="16384" width="9.140625" style="19"/>
  </cols>
  <sheetData>
    <row r="1" spans="1:13" ht="28.5">
      <c r="A1" s="88" t="s">
        <v>56</v>
      </c>
      <c r="B1" s="48"/>
      <c r="C1" s="48"/>
      <c r="D1" s="48"/>
      <c r="E1" s="48"/>
      <c r="F1" s="48"/>
      <c r="G1" s="48"/>
    </row>
    <row r="2" spans="1:13" ht="15" customHeight="1">
      <c r="A2" s="89" t="s">
        <v>57</v>
      </c>
      <c r="B2" s="48"/>
      <c r="C2" s="90" t="s">
        <v>58</v>
      </c>
      <c r="D2" s="89" t="s">
        <v>59</v>
      </c>
      <c r="E2" s="48"/>
      <c r="F2" s="48"/>
      <c r="G2" s="48"/>
    </row>
    <row r="3" spans="1:13" ht="15.75" thickBot="1">
      <c r="A3" s="48"/>
      <c r="B3" s="48"/>
      <c r="C3" s="48"/>
      <c r="D3" s="48"/>
      <c r="E3" s="48"/>
      <c r="F3" s="48"/>
      <c r="G3" s="48"/>
      <c r="I3" s="48"/>
      <c r="J3" s="48"/>
      <c r="K3" s="48"/>
      <c r="L3" s="48"/>
    </row>
    <row r="4" spans="1:13" ht="15.75" thickBot="1">
      <c r="A4" s="80" t="s">
        <v>21</v>
      </c>
      <c r="B4" s="43" t="s">
        <v>0</v>
      </c>
      <c r="C4" s="48"/>
      <c r="D4" s="43" t="s">
        <v>21</v>
      </c>
      <c r="E4" s="56" t="s">
        <v>0</v>
      </c>
      <c r="F4" s="48"/>
      <c r="G4" s="48"/>
      <c r="I4" s="48"/>
      <c r="J4" s="94" t="s">
        <v>54</v>
      </c>
      <c r="K4" s="94"/>
      <c r="L4" s="94"/>
    </row>
    <row r="5" spans="1:13">
      <c r="A5" s="70" t="s">
        <v>9</v>
      </c>
      <c r="B5" s="73">
        <v>1</v>
      </c>
      <c r="C5" s="48"/>
      <c r="D5" s="81" t="s">
        <v>33</v>
      </c>
      <c r="E5" s="28">
        <v>13</v>
      </c>
      <c r="F5" s="48"/>
      <c r="G5" s="48"/>
      <c r="I5" s="48"/>
      <c r="J5" s="49" t="s">
        <v>49</v>
      </c>
      <c r="K5" s="49" t="s">
        <v>50</v>
      </c>
      <c r="L5" s="49" t="s">
        <v>51</v>
      </c>
    </row>
    <row r="6" spans="1:13">
      <c r="A6" s="71" t="s">
        <v>10</v>
      </c>
      <c r="B6" s="74">
        <f>B5+1</f>
        <v>2</v>
      </c>
      <c r="C6" s="48"/>
      <c r="D6" s="76" t="s">
        <v>34</v>
      </c>
      <c r="E6" s="78">
        <v>14</v>
      </c>
      <c r="F6" s="48"/>
      <c r="G6" s="48"/>
      <c r="I6" s="48"/>
      <c r="J6" s="48"/>
      <c r="K6" s="48"/>
      <c r="L6" s="48"/>
    </row>
    <row r="7" spans="1:13">
      <c r="A7" s="71" t="s">
        <v>11</v>
      </c>
      <c r="B7" s="74">
        <f t="shared" ref="B7:B16" si="0">B6+1</f>
        <v>3</v>
      </c>
      <c r="C7" s="48"/>
      <c r="D7" s="76" t="s">
        <v>35</v>
      </c>
      <c r="E7" s="78">
        <v>15</v>
      </c>
      <c r="F7" s="48"/>
      <c r="G7" s="48"/>
      <c r="I7" s="48"/>
      <c r="J7" s="48"/>
      <c r="K7" s="82"/>
      <c r="L7" s="48"/>
    </row>
    <row r="8" spans="1:13">
      <c r="A8" s="71" t="s">
        <v>12</v>
      </c>
      <c r="B8" s="74">
        <f t="shared" si="0"/>
        <v>4</v>
      </c>
      <c r="C8" s="48"/>
      <c r="D8" s="76" t="s">
        <v>36</v>
      </c>
      <c r="E8" s="78">
        <v>16</v>
      </c>
      <c r="F8" s="48"/>
      <c r="G8" s="48"/>
      <c r="I8" s="48"/>
      <c r="J8" s="48"/>
      <c r="K8" s="48"/>
      <c r="L8" s="48"/>
    </row>
    <row r="9" spans="1:13">
      <c r="A9" s="71" t="s">
        <v>13</v>
      </c>
      <c r="B9" s="74">
        <f t="shared" si="0"/>
        <v>5</v>
      </c>
      <c r="C9" s="48"/>
      <c r="D9" s="76" t="s">
        <v>37</v>
      </c>
      <c r="E9" s="78">
        <v>17</v>
      </c>
      <c r="F9" s="48"/>
      <c r="G9" s="48"/>
      <c r="I9" s="48"/>
      <c r="J9" s="48"/>
      <c r="K9" s="48"/>
      <c r="L9" s="48"/>
    </row>
    <row r="10" spans="1:13" ht="15.75" thickBot="1">
      <c r="A10" s="71" t="s">
        <v>14</v>
      </c>
      <c r="B10" s="74">
        <f t="shared" si="0"/>
        <v>6</v>
      </c>
      <c r="C10" s="48"/>
      <c r="D10" s="76" t="s">
        <v>38</v>
      </c>
      <c r="E10" s="78">
        <v>18</v>
      </c>
      <c r="F10" s="48"/>
      <c r="G10" s="48"/>
      <c r="I10" s="48"/>
      <c r="J10" s="48"/>
      <c r="K10" s="48"/>
      <c r="L10" s="48"/>
    </row>
    <row r="11" spans="1:13" ht="15.75" thickBot="1">
      <c r="A11" s="71" t="s">
        <v>15</v>
      </c>
      <c r="B11" s="74">
        <f t="shared" si="0"/>
        <v>7</v>
      </c>
      <c r="C11" s="48"/>
      <c r="D11" s="77" t="s">
        <v>39</v>
      </c>
      <c r="E11" s="79">
        <v>19</v>
      </c>
      <c r="F11" s="48"/>
      <c r="G11" s="48"/>
      <c r="I11" s="48"/>
      <c r="J11" s="43" t="s">
        <v>46</v>
      </c>
      <c r="K11" s="55" t="s">
        <v>47</v>
      </c>
      <c r="L11" s="43" t="s">
        <v>48</v>
      </c>
      <c r="M11" s="56" t="s">
        <v>55</v>
      </c>
    </row>
    <row r="12" spans="1:13">
      <c r="A12" s="71" t="s">
        <v>16</v>
      </c>
      <c r="B12" s="74">
        <f t="shared" si="0"/>
        <v>8</v>
      </c>
      <c r="C12" s="48"/>
      <c r="D12" s="48"/>
      <c r="E12" s="48"/>
      <c r="F12" s="48"/>
      <c r="G12" s="48"/>
      <c r="J12" s="57">
        <v>100</v>
      </c>
      <c r="K12" s="58">
        <v>4</v>
      </c>
      <c r="L12" s="59"/>
      <c r="M12" s="83">
        <f>(K12*J12)+(L12*J12)</f>
        <v>400</v>
      </c>
    </row>
    <row r="13" spans="1:13">
      <c r="A13" s="71" t="s">
        <v>17</v>
      </c>
      <c r="B13" s="74">
        <f t="shared" si="0"/>
        <v>9</v>
      </c>
      <c r="C13" s="48"/>
      <c r="D13" s="48"/>
      <c r="E13" s="48"/>
      <c r="F13" s="48"/>
      <c r="G13" s="48"/>
      <c r="J13" s="60">
        <v>100</v>
      </c>
      <c r="K13" s="61">
        <v>4.5</v>
      </c>
      <c r="L13" s="62"/>
      <c r="M13" s="84">
        <f>(K13*J13)+(L13*J13)</f>
        <v>450</v>
      </c>
    </row>
    <row r="14" spans="1:13">
      <c r="A14" s="71" t="s">
        <v>18</v>
      </c>
      <c r="B14" s="74">
        <f t="shared" si="0"/>
        <v>10</v>
      </c>
      <c r="C14" s="48"/>
      <c r="D14" s="48"/>
      <c r="E14" s="48"/>
      <c r="F14" s="48"/>
      <c r="G14" s="48"/>
      <c r="J14" s="63"/>
      <c r="K14" s="64"/>
      <c r="L14" s="65"/>
      <c r="M14" s="85"/>
    </row>
    <row r="15" spans="1:13">
      <c r="A15" s="71" t="s">
        <v>19</v>
      </c>
      <c r="B15" s="74">
        <f t="shared" si="0"/>
        <v>11</v>
      </c>
      <c r="C15" s="48"/>
      <c r="D15" s="48"/>
      <c r="E15" s="48"/>
      <c r="F15" s="48"/>
      <c r="G15" s="48"/>
      <c r="J15" s="63"/>
      <c r="K15" s="64"/>
      <c r="L15" s="65"/>
      <c r="M15" s="85"/>
    </row>
    <row r="16" spans="1:13" ht="15.75" thickBot="1">
      <c r="A16" s="72" t="s">
        <v>20</v>
      </c>
      <c r="B16" s="75">
        <f t="shared" si="0"/>
        <v>12</v>
      </c>
      <c r="C16" s="48"/>
      <c r="D16" s="48"/>
      <c r="E16" s="48"/>
      <c r="F16" s="48"/>
      <c r="G16" s="48"/>
      <c r="J16" s="66"/>
      <c r="K16" s="67"/>
      <c r="L16" s="68"/>
      <c r="M16" s="86"/>
    </row>
    <row r="17" spans="1:15">
      <c r="A17" s="50"/>
      <c r="B17" s="49"/>
      <c r="C17" s="48"/>
      <c r="D17" s="48"/>
      <c r="E17" s="48"/>
      <c r="F17" s="48"/>
      <c r="G17" s="48"/>
      <c r="M17" s="87" t="s">
        <v>60</v>
      </c>
    </row>
    <row r="18" spans="1:15" ht="15.75" thickBo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</row>
    <row r="19" spans="1:15" ht="21.75" thickBot="1">
      <c r="A19" s="48"/>
      <c r="B19" s="91" t="s">
        <v>31</v>
      </c>
      <c r="C19" s="92"/>
      <c r="D19" s="92"/>
      <c r="E19" s="92"/>
      <c r="F19" s="92"/>
      <c r="G19" s="93"/>
      <c r="H19" s="48"/>
      <c r="I19" s="48"/>
      <c r="J19" s="69" t="s">
        <v>52</v>
      </c>
      <c r="K19" s="48"/>
      <c r="L19" s="48"/>
      <c r="M19" s="48"/>
      <c r="N19" s="48"/>
      <c r="O19" s="48"/>
    </row>
    <row r="20" spans="1:15" ht="15.75" thickBot="1">
      <c r="A20" s="43" t="s">
        <v>0</v>
      </c>
      <c r="B20" s="20">
        <v>3</v>
      </c>
      <c r="C20" s="21">
        <v>8</v>
      </c>
      <c r="D20" s="21">
        <v>7</v>
      </c>
      <c r="E20" s="21">
        <v>10</v>
      </c>
      <c r="F20" s="21">
        <v>12</v>
      </c>
      <c r="G20" s="22">
        <v>0</v>
      </c>
      <c r="H20" s="48"/>
      <c r="I20" s="48" t="s">
        <v>28</v>
      </c>
      <c r="J20" s="48"/>
      <c r="K20" s="48"/>
      <c r="L20" s="48"/>
      <c r="M20" s="48"/>
      <c r="N20" s="48"/>
      <c r="O20" s="48"/>
    </row>
    <row r="21" spans="1:15" ht="15.75" thickBot="1">
      <c r="A21" s="43" t="s">
        <v>22</v>
      </c>
      <c r="B21" s="44" t="str">
        <f>IF(B20=1,$A$5,IF(B20=2,$A$6,IF(B20=3,$A$7,IF(B20=4,$A$8,IF(B20=5,$A$9,IF(B20=6,$A$10,IF(B20=7,$A$11,IF(B20=8,$A$12,IF(B20=9,$A$13,IF(B20=10,$A$14,IF(B20=11,$A$15,IF(B20=12,$A$16,IF(B$20=3,'Product Pricing'!B31,IF(B$20=8,'Product Pricing'!C31))))))))))))))</f>
        <v>Tree Pro 6 Ft</v>
      </c>
      <c r="C21" s="44" t="str">
        <f t="shared" ref="C21:G21" si="1">IF(C20=1,$A$5,IF(C20=2,$A$6,IF(C20=3,$A$7,IF(C20=4,$A$8,IF(C20=5,$A$9,IF(C20=6,$A$10,IF(C20=7,$A$11,IF(C20=8,$A$12,IF(C20=9,$A$13,IF(C20=10,$A$14,IF(C20=11,$A$15,IF(C20=12,$A$16))))))))))))</f>
        <v>Tubex Combi 6 Ft</v>
      </c>
      <c r="D21" s="44" t="str">
        <f t="shared" si="1"/>
        <v>Tubex Combi 5 Ft</v>
      </c>
      <c r="E21" s="44" t="str">
        <f t="shared" si="1"/>
        <v>Tubex Standard 5 Ft</v>
      </c>
      <c r="F21" s="44" t="str">
        <f t="shared" si="1"/>
        <v>Acorn 5 Ft</v>
      </c>
      <c r="G21" s="44" t="b">
        <f t="shared" si="1"/>
        <v>0</v>
      </c>
      <c r="H21" s="48"/>
      <c r="I21" s="48"/>
      <c r="J21" s="48"/>
      <c r="K21" s="48"/>
      <c r="L21" s="48"/>
      <c r="M21" s="48"/>
      <c r="N21" s="48"/>
      <c r="O21" s="48"/>
    </row>
    <row r="22" spans="1:15">
      <c r="A22" s="45" t="s">
        <v>1</v>
      </c>
      <c r="B22" s="24">
        <f>IF(B$20=1,'Product Pricing'!$B$7,IF(B$20=4,'Product Pricing'!$C$7,IF(B$20=6,'Product Pricing'!$D$7,IF(B$20=9,'Product Pricing'!$E$7,IF(B$20=11,'Product Pricing'!$F$7,IF(B$20=2,'Product Pricing'!$B$19,IF(B$20=5,'Product Pricing'!$C$19,IF(B$20=7,'Product Pricing'!$D$19,IF(B$20=10,'Product Pricing'!$E$19,IF(B$20=12,'Product Pricing'!$F$19,IF(B$20=3,'Product Pricing'!$B$31,IF(B$20=8,'Product Pricing'!$C$31))))))))))))</f>
        <v>4</v>
      </c>
      <c r="C22" s="25">
        <f>IF(C$20=1,'Product Pricing'!$B$7,IF(C$20=4,'Product Pricing'!$C$7,IF(C$20=6,'Product Pricing'!$D$7,IF(C$20=9,'Product Pricing'!$E$7,IF(C$20=11,'Product Pricing'!$F$7,IF(C$20=2,'Product Pricing'!$B$19,IF(C$20=5,'Product Pricing'!$C$19,IF(C$20=7,'Product Pricing'!$D$19,IF(C$20=10,'Product Pricing'!$E$19,IF(C$20=12,'Product Pricing'!$F$19,IF(C$20=3,'Product Pricing'!$B$31,IF(C$20=8,'Product Pricing'!$C$31))))))))))))</f>
        <v>4.5</v>
      </c>
      <c r="D22" s="25">
        <f>IF(D$20=1,'Product Pricing'!$B$7,IF(D$20=4,'Product Pricing'!$C$7,IF(D$20=6,'Product Pricing'!$D$7,IF(D$20=9,'Product Pricing'!$E$7,IF(D$20=11,'Product Pricing'!$F$7,IF(D$20=2,'Product Pricing'!$B$19,IF(D$20=5,'Product Pricing'!$C$19,IF(D$20=7,'Product Pricing'!$D$19,IF(D$20=10,'Product Pricing'!$E$19,IF(D$20=12,'Product Pricing'!$F$19,IF(D$20=3,'Product Pricing'!$B$31,IF(D$20=8,'Product Pricing'!$C$31))))))))))))</f>
        <v>3.65</v>
      </c>
      <c r="E22" s="25">
        <f>IF(E$20=1,'Product Pricing'!$B$7,IF(E$20=4,'Product Pricing'!$C$7,IF(E$20=6,'Product Pricing'!$D$7,IF(E$20=9,'Product Pricing'!$E$7,IF(E$20=11,'Product Pricing'!$F$7,IF(E$20=2,'Product Pricing'!$B$19,IF(E$20=5,'Product Pricing'!$C$19,IF(E$20=7,'Product Pricing'!$D$19,IF(E$20=10,'Product Pricing'!$E$19,IF(E$20=12,'Product Pricing'!$F$19,IF(E$20=3,'Product Pricing'!$B$31,IF(E$20=8,'Product Pricing'!$C$31))))))))))))</f>
        <v>5</v>
      </c>
      <c r="F22" s="25">
        <f>IF(F$20=1,'Product Pricing'!$B$7,IF(F$20=4,'Product Pricing'!$C$7,IF(F$20=6,'Product Pricing'!$D$7,IF(F$20=9,'Product Pricing'!$E$7,IF(F$20=11,'Product Pricing'!$F$7,IF(F$20=2,'Product Pricing'!$B$19,IF(F$20=5,'Product Pricing'!$C$19,IF(F$20=7,'Product Pricing'!$D$19,IF(F$20=10,'Product Pricing'!$E$19,IF(F$20=12,'Product Pricing'!$F$19,IF(F$20=3,'Product Pricing'!$B$31,IF(F$20=8,'Product Pricing'!$C$31))))))))))))</f>
        <v>5.5</v>
      </c>
      <c r="G22" s="26" t="b">
        <f>IF(G$20=1,'Product Pricing'!$B$7,IF(G$20=4,'Product Pricing'!$C$7,IF(G$20=6,'Product Pricing'!$D$7,IF(G$20=9,'Product Pricing'!$E$7,IF(G$20=11,'Product Pricing'!$F$7,IF(G$20=2,'Product Pricing'!$B$19,IF(G$20=5,'Product Pricing'!$C$19,IF(G$20=7,'Product Pricing'!$D$19,IF(G$20=10,'Product Pricing'!$E$19,IF(G$20=12,'Product Pricing'!$F$19,IF(G$20=3,'Product Pricing'!$B$31,IF(G$20=8,'Product Pricing'!$C$31))))))))))))</f>
        <v>0</v>
      </c>
      <c r="H22" s="48"/>
      <c r="I22" s="48"/>
      <c r="J22" s="48"/>
      <c r="K22" s="48"/>
      <c r="L22" s="48"/>
      <c r="M22" s="48"/>
    </row>
    <row r="23" spans="1:15">
      <c r="A23" s="46" t="s">
        <v>2</v>
      </c>
      <c r="B23" s="27">
        <f>IF(B$20=1,'Product Pricing'!$B$8,IF(B$20=4,'Product Pricing'!$C$8,IF(B$20=6,'Product Pricing'!$D$8,IF(B$20=9,'Product Pricing'!$E$8,IF(B$20=11,'Product Pricing'!$F$8,IF(B$20=2,'Product Pricing'!$B$20,IF(B$20=5,'Product Pricing'!$C$20,IF(B$20=7,'Product Pricing'!$D$20,IF(B$20=10,'Product Pricing'!$E$20,IF(B$20=12,'Product Pricing'!$F$20,IF(B$20=3,'Product Pricing'!$B$32,IF(B$20=8,'Product Pricing'!$C$32))))))))))))</f>
        <v>3.75</v>
      </c>
      <c r="C23" s="23">
        <f>IF(C$20=1,'Product Pricing'!$B$8,IF(C$20=4,'Product Pricing'!$C$8,IF(C$20=6,'Product Pricing'!$D$8,IF(C$20=9,'Product Pricing'!$E$8,IF(C$20=11,'Product Pricing'!$F$8,IF(C$20=2,'Product Pricing'!$B$20,IF(C$20=5,'Product Pricing'!$C$20,IF(C$20=7,'Product Pricing'!$D$20,IF(C$20=10,'Product Pricing'!$E$20,IF(C$20=12,'Product Pricing'!$F$20,IF(C$20=3,'Product Pricing'!$B$32,IF(C$20=8,'Product Pricing'!$C$32))))))))))))</f>
        <v>4.25</v>
      </c>
      <c r="D23" s="23">
        <f>IF(D$20=1,'Product Pricing'!$B$8,IF(D$20=4,'Product Pricing'!$C$8,IF(D$20=6,'Product Pricing'!$D$8,IF(D$20=9,'Product Pricing'!$E$8,IF(D$20=11,'Product Pricing'!$F$8,IF(D$20=2,'Product Pricing'!$B$20,IF(D$20=5,'Product Pricing'!$C$20,IF(D$20=7,'Product Pricing'!$D$20,IF(D$20=10,'Product Pricing'!$E$20,IF(D$20=12,'Product Pricing'!$F$20,IF(D$20=3,'Product Pricing'!$B$32,IF(D$20=8,'Product Pricing'!$C$32))))))))))))</f>
        <v>3.55</v>
      </c>
      <c r="E23" s="23">
        <f>IF(E$20=1,'Product Pricing'!$B$8,IF(E$20=4,'Product Pricing'!$C$8,IF(E$20=6,'Product Pricing'!$D$8,IF(E$20=9,'Product Pricing'!$E$8,IF(E$20=11,'Product Pricing'!$F$8,IF(E$20=2,'Product Pricing'!$B$20,IF(E$20=5,'Product Pricing'!$C$20,IF(E$20=7,'Product Pricing'!$D$20,IF(E$20=10,'Product Pricing'!$E$20,IF(E$20=12,'Product Pricing'!$F$20,IF(E$20=3,'Product Pricing'!$B$32,IF(E$20=8,'Product Pricing'!$C$32))))))))))))</f>
        <v>4.55</v>
      </c>
      <c r="F23" s="23">
        <f>IF(F$20=1,'Product Pricing'!$B$8,IF(F$20=4,'Product Pricing'!$C$8,IF(F$20=6,'Product Pricing'!$D$8,IF(F$20=9,'Product Pricing'!$E$8,IF(F$20=11,'Product Pricing'!$F$8,IF(F$20=2,'Product Pricing'!$B$20,IF(F$20=5,'Product Pricing'!$C$20,IF(F$20=7,'Product Pricing'!$D$20,IF(F$20=10,'Product Pricing'!$E$20,IF(F$20=12,'Product Pricing'!$F$20,IF(F$20=3,'Product Pricing'!$B$32,IF(F$20=8,'Product Pricing'!$C$32))))))))))))</f>
        <v>5.25</v>
      </c>
      <c r="G23" s="28" t="b">
        <f>IF(G$20=1,'Product Pricing'!$B$8,IF(G$20=4,'Product Pricing'!$C$8,IF(G$20=6,'Product Pricing'!$D$8,IF(G$20=9,'Product Pricing'!$E$8,IF(G$20=11,'Product Pricing'!$F$8,IF(G$20=2,'Product Pricing'!$B$20,IF(G$20=5,'Product Pricing'!$C$20,IF(G$20=7,'Product Pricing'!$D$20,IF(G$20=10,'Product Pricing'!$E$20,IF(G$20=12,'Product Pricing'!$F$20,IF(G$20=3,'Product Pricing'!$B$32,IF(G$20=8,'Product Pricing'!$C$32))))))))))))</f>
        <v>0</v>
      </c>
    </row>
    <row r="24" spans="1:15">
      <c r="A24" s="46" t="s">
        <v>3</v>
      </c>
      <c r="B24" s="27">
        <f>IF(B$20=1,'Product Pricing'!$B$9,IF(B$20=4,'Product Pricing'!$C$9,IF(B$20=6,'Product Pricing'!$D$9,IF(B$20=9,'Product Pricing'!$E$9,IF(B$20=11,'Product Pricing'!$F$9,IF(B$20=2,'Product Pricing'!$B$21,IF(B$20=5,'Product Pricing'!$C$21,IF(B$20=7,'Product Pricing'!$D$21,IF(B$20=10,'Product Pricing'!$E$21,IF(B$20=12,'Product Pricing'!$F$21,IF(B$20=3,'Product Pricing'!$B$33,IF(B$20=8,'Product Pricing'!$C$33))))))))))))</f>
        <v>3.5</v>
      </c>
      <c r="C24" s="23">
        <f>IF(C$20=1,'Product Pricing'!$B$9,IF(C$20=4,'Product Pricing'!$C$9,IF(C$20=6,'Product Pricing'!$D$9,IF(C$20=9,'Product Pricing'!$E$9,IF(C$20=11,'Product Pricing'!$F$9,IF(C$20=2,'Product Pricing'!$B$21,IF(C$20=5,'Product Pricing'!$C$21,IF(C$20=7,'Product Pricing'!$D$21,IF(C$20=10,'Product Pricing'!$E$21,IF(C$20=12,'Product Pricing'!$F$21,IF(C$20=3,'Product Pricing'!$B$33,IF(C$20=8,'Product Pricing'!$C$33))))))))))))</f>
        <v>4.1500000000000004</v>
      </c>
      <c r="D24" s="23">
        <f>IF(D$20=1,'Product Pricing'!$B$9,IF(D$20=4,'Product Pricing'!$C$9,IF(D$20=6,'Product Pricing'!$D$9,IF(D$20=9,'Product Pricing'!$E$9,IF(D$20=11,'Product Pricing'!$F$9,IF(D$20=2,'Product Pricing'!$B$21,IF(D$20=5,'Product Pricing'!$C$21,IF(D$20=7,'Product Pricing'!$D$21,IF(D$20=10,'Product Pricing'!$E$21,IF(D$20=12,'Product Pricing'!$F$21,IF(D$20=3,'Product Pricing'!$B$33,IF(D$20=8,'Product Pricing'!$C$33))))))))))))</f>
        <v>3.45</v>
      </c>
      <c r="E24" s="23">
        <f>IF(E$20=1,'Product Pricing'!$B$9,IF(E$20=4,'Product Pricing'!$C$9,IF(E$20=6,'Product Pricing'!$D$9,IF(E$20=9,'Product Pricing'!$E$9,IF(E$20=11,'Product Pricing'!$F$9,IF(E$20=2,'Product Pricing'!$B$21,IF(E$20=5,'Product Pricing'!$C$21,IF(E$20=7,'Product Pricing'!$D$21,IF(E$20=10,'Product Pricing'!$E$21,IF(E$20=12,'Product Pricing'!$F$21,IF(E$20=3,'Product Pricing'!$B$33,IF(E$20=8,'Product Pricing'!$C$33))))))))))))</f>
        <v>4.45</v>
      </c>
      <c r="F24" s="23">
        <f>IF(F$20=1,'Product Pricing'!$B$9,IF(F$20=4,'Product Pricing'!$C$9,IF(F$20=6,'Product Pricing'!$D$9,IF(F$20=9,'Product Pricing'!$E$9,IF(F$20=11,'Product Pricing'!$F$9,IF(F$20=2,'Product Pricing'!$B$21,IF(F$20=5,'Product Pricing'!$C$21,IF(F$20=7,'Product Pricing'!$D$21,IF(F$20=10,'Product Pricing'!$E$21,IF(F$20=12,'Product Pricing'!$F$21,IF(F$20=3,'Product Pricing'!$B$33,IF(F$20=8,'Product Pricing'!$C$33))))))))))))</f>
        <v>5.0999999999999996</v>
      </c>
      <c r="G24" s="28" t="b">
        <f>IF(G$20=1,'Product Pricing'!$B$9,IF(G$20=4,'Product Pricing'!$C$9,IF(G$20=6,'Product Pricing'!$D$9,IF(G$20=9,'Product Pricing'!$E$9,IF(G$20=11,'Product Pricing'!$F$9,IF(G$20=2,'Product Pricing'!$B$21,IF(G$20=5,'Product Pricing'!$C$21,IF(G$20=7,'Product Pricing'!$D$21,IF(G$20=10,'Product Pricing'!$E$21,IF(G$20=12,'Product Pricing'!$F$21,IF(G$20=3,'Product Pricing'!$B$33,IF(G$20=8,'Product Pricing'!$C$33))))))))))))</f>
        <v>0</v>
      </c>
    </row>
    <row r="25" spans="1:15">
      <c r="A25" s="46" t="s">
        <v>4</v>
      </c>
      <c r="B25" s="27">
        <f>IF(B$20=1,'Product Pricing'!$B$10,IF(B$20=4,'Product Pricing'!$C$10,IF(B$20=6,'Product Pricing'!$D$10,IF(B$20=9,'Product Pricing'!$E$10,IF(B$20=11,'Product Pricing'!$F$10,IF(B$20=2,'Product Pricing'!$B$22,IF(B$20=5,'Product Pricing'!$C$22,IF(B$20=7,'Product Pricing'!$D$22,IF(B$20=10,'Product Pricing'!$E$22,IF(B$20=12,'Product Pricing'!$F$22,IF(B$20=3,'Product Pricing'!$B$34,IF(B$20=8,'Product Pricing'!$C$34))))))))))))</f>
        <v>3.35</v>
      </c>
      <c r="C25" s="23">
        <f>IF(C$20=1,'Product Pricing'!$B$10,IF(C$20=4,'Product Pricing'!$C$10,IF(C$20=6,'Product Pricing'!$D$10,IF(C$20=9,'Product Pricing'!$E$10,IF(C$20=11,'Product Pricing'!$F$10,IF(C$20=2,'Product Pricing'!$B$22,IF(C$20=5,'Product Pricing'!$C$22,IF(C$20=7,'Product Pricing'!$D$22,IF(C$20=10,'Product Pricing'!$E$22,IF(C$20=12,'Product Pricing'!$F$22,IF(C$20=3,'Product Pricing'!$B$34,IF(C$20=8,'Product Pricing'!$C$34))))))))))))</f>
        <v>4.05</v>
      </c>
      <c r="D25" s="23">
        <f>IF(D$20=1,'Product Pricing'!$B$10,IF(D$20=4,'Product Pricing'!$C$10,IF(D$20=6,'Product Pricing'!$D$10,IF(D$20=9,'Product Pricing'!$E$10,IF(D$20=11,'Product Pricing'!$F$10,IF(D$20=2,'Product Pricing'!$B$22,IF(D$20=5,'Product Pricing'!$C$22,IF(D$20=7,'Product Pricing'!$D$22,IF(D$20=10,'Product Pricing'!$E$22,IF(D$20=12,'Product Pricing'!$F$22,IF(D$20=3,'Product Pricing'!$B$34,IF(D$20=8,'Product Pricing'!$C$34))))))))))))</f>
        <v>3.35</v>
      </c>
      <c r="E25" s="23">
        <f>IF(E$20=1,'Product Pricing'!$B$10,IF(E$20=4,'Product Pricing'!$C$10,IF(E$20=6,'Product Pricing'!$D$10,IF(E$20=9,'Product Pricing'!$E$10,IF(E$20=11,'Product Pricing'!$F$10,IF(E$20=2,'Product Pricing'!$B$22,IF(E$20=5,'Product Pricing'!$C$22,IF(E$20=7,'Product Pricing'!$D$22,IF(E$20=10,'Product Pricing'!$E$22,IF(E$20=12,'Product Pricing'!$F$22,IF(E$20=3,'Product Pricing'!$B$34,IF(E$20=8,'Product Pricing'!$C$34))))))))))))</f>
        <v>4.3499999999999996</v>
      </c>
      <c r="F25" s="23">
        <f>IF(F$20=1,'Product Pricing'!$B$10,IF(F$20=4,'Product Pricing'!$C$10,IF(F$20=6,'Product Pricing'!$D$10,IF(F$20=9,'Product Pricing'!$E$10,IF(F$20=11,'Product Pricing'!$F$10,IF(F$20=2,'Product Pricing'!$B$22,IF(F$20=5,'Product Pricing'!$C$22,IF(F$20=7,'Product Pricing'!$D$22,IF(F$20=10,'Product Pricing'!$E$22,IF(F$20=12,'Product Pricing'!$F$22,IF(F$20=3,'Product Pricing'!$B$34,IF(F$20=8,'Product Pricing'!$C$34))))))))))))</f>
        <v>5</v>
      </c>
      <c r="G25" s="28" t="b">
        <f>IF(G$20=1,'Product Pricing'!$B$10,IF(G$20=4,'Product Pricing'!$C$10,IF(G$20=6,'Product Pricing'!$D$10,IF(G$20=9,'Product Pricing'!$E$10,IF(G$20=11,'Product Pricing'!$F$10,IF(G$20=2,'Product Pricing'!$B$22,IF(G$20=5,'Product Pricing'!$C$22,IF(G$20=7,'Product Pricing'!$D$22,IF(G$20=10,'Product Pricing'!$E$22,IF(G$20=12,'Product Pricing'!$F$22,IF(G$20=3,'Product Pricing'!$B$34,IF(G$20=8,'Product Pricing'!$C$34))))))))))))</f>
        <v>0</v>
      </c>
    </row>
    <row r="26" spans="1:15">
      <c r="A26" s="46" t="s">
        <v>5</v>
      </c>
      <c r="B26" s="27">
        <f>IF(B$20=1,'Product Pricing'!$B$11,IF(B$20=4,'Product Pricing'!$C$11,IF(B$20=6,'Product Pricing'!$D$11,IF(B$20=9,'Product Pricing'!$E$11,IF(B$20=11,'Product Pricing'!$F$11,IF(B$20=2,'Product Pricing'!$B$23,IF(B$20=5,'Product Pricing'!$C$23,IF(B$20=7,'Product Pricing'!$D$23,IF(B$20=10,'Product Pricing'!$E$23,IF(B$20=12,'Product Pricing'!$F$23,IF(B$20=3,'Product Pricing'!$B$35,IF(B$20=8,'Product Pricing'!$C$35))))))))))))</f>
        <v>3.25</v>
      </c>
      <c r="C26" s="23">
        <f>IF(C$20=1,'Product Pricing'!$B$11,IF(C$20=4,'Product Pricing'!$C$11,IF(C$20=6,'Product Pricing'!$D$11,IF(C$20=9,'Product Pricing'!$E$11,IF(C$20=11,'Product Pricing'!$F$11,IF(C$20=2,'Product Pricing'!$B$23,IF(C$20=5,'Product Pricing'!$C$23,IF(C$20=7,'Product Pricing'!$D$23,IF(C$20=10,'Product Pricing'!$E$23,IF(C$20=12,'Product Pricing'!$F$23,IF(C$20=3,'Product Pricing'!$B$35,IF(C$20=8,'Product Pricing'!$C$35))))))))))))</f>
        <v>3.95</v>
      </c>
      <c r="D26" s="23">
        <f>IF(D$20=1,'Product Pricing'!$B$11,IF(D$20=4,'Product Pricing'!$C$11,IF(D$20=6,'Product Pricing'!$D$11,IF(D$20=9,'Product Pricing'!$E$11,IF(D$20=11,'Product Pricing'!$F$11,IF(D$20=2,'Product Pricing'!$B$23,IF(D$20=5,'Product Pricing'!$C$23,IF(D$20=7,'Product Pricing'!$D$23,IF(D$20=10,'Product Pricing'!$E$23,IF(D$20=12,'Product Pricing'!$F$23,IF(D$20=3,'Product Pricing'!$B$35,IF(D$20=8,'Product Pricing'!$C$35))))))))))))</f>
        <v>3.3</v>
      </c>
      <c r="E26" s="23">
        <f>IF(E$20=1,'Product Pricing'!$B$11,IF(E$20=4,'Product Pricing'!$C$11,IF(E$20=6,'Product Pricing'!$D$11,IF(E$20=9,'Product Pricing'!$E$11,IF(E$20=11,'Product Pricing'!$F$11,IF(E$20=2,'Product Pricing'!$B$23,IF(E$20=5,'Product Pricing'!$C$23,IF(E$20=7,'Product Pricing'!$D$23,IF(E$20=10,'Product Pricing'!$E$23,IF(E$20=12,'Product Pricing'!$F$23,IF(E$20=3,'Product Pricing'!$B$35,IF(E$20=8,'Product Pricing'!$C$35))))))))))))</f>
        <v>4.25</v>
      </c>
      <c r="F26" s="23">
        <f>IF(F$20=1,'Product Pricing'!$B$11,IF(F$20=4,'Product Pricing'!$C$11,IF(F$20=6,'Product Pricing'!$D$11,IF(F$20=9,'Product Pricing'!$E$11,IF(F$20=11,'Product Pricing'!$F$11,IF(F$20=2,'Product Pricing'!$B$23,IF(F$20=5,'Product Pricing'!$C$23,IF(F$20=7,'Product Pricing'!$D$23,IF(F$20=10,'Product Pricing'!$E$23,IF(F$20=12,'Product Pricing'!$F$23,IF(F$20=3,'Product Pricing'!$B$35,IF(F$20=8,'Product Pricing'!$C$35))))))))))))</f>
        <v>4.9000000000000004</v>
      </c>
      <c r="G26" s="28" t="b">
        <f>IF(G$20=1,'Product Pricing'!$B$11,IF(G$20=4,'Product Pricing'!$C$11,IF(G$20=6,'Product Pricing'!$D$11,IF(G$20=9,'Product Pricing'!$E$11,IF(G$20=11,'Product Pricing'!$F$11,IF(G$20=2,'Product Pricing'!$B$23,IF(G$20=5,'Product Pricing'!$C$23,IF(G$20=7,'Product Pricing'!$D$23,IF(G$20=10,'Product Pricing'!$E$23,IF(G$20=12,'Product Pricing'!$F$23,IF(G$20=3,'Product Pricing'!$B$35,IF(G$20=8,'Product Pricing'!$C$35))))))))))))</f>
        <v>0</v>
      </c>
    </row>
    <row r="27" spans="1:15">
      <c r="A27" s="46" t="s">
        <v>6</v>
      </c>
      <c r="B27" s="27">
        <f>IF(B$20=1,'Product Pricing'!$B$12,IF(B$20=4,'Product Pricing'!$C$12,IF(B$20=6,'Product Pricing'!$D$12,IF(B$20=9,'Product Pricing'!$E$12,IF(B$20=11,'Product Pricing'!$F$12,IF(B$20=2,'Product Pricing'!$B$24,IF(B$20=5,'Product Pricing'!$C$24,IF(B$20=7,'Product Pricing'!$D$24,IF(B$20=10,'Product Pricing'!$E$24,IF(B$20=12,'Product Pricing'!$F$24,IF(B$20=3,'Product Pricing'!$B$36,IF(B$20=8,'Product Pricing'!$C$36))))))))))))</f>
        <v>3.15</v>
      </c>
      <c r="C27" s="23">
        <f>IF(C$20=1,'Product Pricing'!$B$12,IF(C$20=4,'Product Pricing'!$C$12,IF(C$20=6,'Product Pricing'!$D$12,IF(C$20=9,'Product Pricing'!$E$12,IF(C$20=11,'Product Pricing'!$F$12,IF(C$20=2,'Product Pricing'!$B$24,IF(C$20=5,'Product Pricing'!$C$24,IF(C$20=7,'Product Pricing'!$D$24,IF(C$20=10,'Product Pricing'!$E$24,IF(C$20=12,'Product Pricing'!$F$24,IF(C$20=3,'Product Pricing'!$B$36,IF(C$20=8,'Product Pricing'!$C$36))))))))))))</f>
        <v>3.85</v>
      </c>
      <c r="D27" s="23">
        <f>IF(D$20=1,'Product Pricing'!$B$12,IF(D$20=4,'Product Pricing'!$C$12,IF(D$20=6,'Product Pricing'!$D$12,IF(D$20=9,'Product Pricing'!$E$12,IF(D$20=11,'Product Pricing'!$F$12,IF(D$20=2,'Product Pricing'!$B$24,IF(D$20=5,'Product Pricing'!$C$24,IF(D$20=7,'Product Pricing'!$D$24,IF(D$20=10,'Product Pricing'!$E$24,IF(D$20=12,'Product Pricing'!$F$24,IF(D$20=3,'Product Pricing'!$B$36,IF(D$20=8,'Product Pricing'!$C$36))))))))))))</f>
        <v>3.25</v>
      </c>
      <c r="E27" s="23">
        <f>IF(E$20=1,'Product Pricing'!$B$12,IF(E$20=4,'Product Pricing'!$C$12,IF(E$20=6,'Product Pricing'!$D$12,IF(E$20=9,'Product Pricing'!$E$12,IF(E$20=11,'Product Pricing'!$F$12,IF(E$20=2,'Product Pricing'!$B$24,IF(E$20=5,'Product Pricing'!$C$24,IF(E$20=7,'Product Pricing'!$D$24,IF(E$20=10,'Product Pricing'!$E$24,IF(E$20=12,'Product Pricing'!$F$24,IF(E$20=3,'Product Pricing'!$B$36,IF(E$20=8,'Product Pricing'!$C$36))))))))))))</f>
        <v>4.1500000000000004</v>
      </c>
      <c r="F27" s="23">
        <f>IF(F$20=1,'Product Pricing'!$B$12,IF(F$20=4,'Product Pricing'!$C$12,IF(F$20=6,'Product Pricing'!$D$12,IF(F$20=9,'Product Pricing'!$E$12,IF(F$20=11,'Product Pricing'!$F$12,IF(F$20=2,'Product Pricing'!$B$24,IF(F$20=5,'Product Pricing'!$C$24,IF(F$20=7,'Product Pricing'!$D$24,IF(F$20=10,'Product Pricing'!$E$24,IF(F$20=12,'Product Pricing'!$F$24,IF(F$20=3,'Product Pricing'!$B$36,IF(F$20=8,'Product Pricing'!$C$36))))))))))))</f>
        <v>4.8</v>
      </c>
      <c r="G27" s="28" t="b">
        <f>IF(G$20=1,'Product Pricing'!$B$12,IF(G$20=4,'Product Pricing'!$C$12,IF(G$20=6,'Product Pricing'!$D$12,IF(G$20=9,'Product Pricing'!$E$12,IF(G$20=11,'Product Pricing'!$F$12,IF(G$20=2,'Product Pricing'!$B$24,IF(G$20=5,'Product Pricing'!$C$24,IF(G$20=7,'Product Pricing'!$D$24,IF(G$20=10,'Product Pricing'!$E$24,IF(G$20=12,'Product Pricing'!$F$24,IF(G$20=3,'Product Pricing'!$B$36,IF(G$20=8,'Product Pricing'!$C$36))))))))))))</f>
        <v>0</v>
      </c>
    </row>
    <row r="28" spans="1:15" ht="15.75" thickBot="1">
      <c r="A28" s="47" t="s">
        <v>7</v>
      </c>
      <c r="B28" s="29">
        <f>IF(B$20=1,'Product Pricing'!$B$13,IF(B$20=4,'Product Pricing'!$C$13,IF(B$20=6,'Product Pricing'!$D$13,IF(B$20=9,'Product Pricing'!$E$13,IF(B$20=11,'Product Pricing'!$F$13,IF(B$20=2,'Product Pricing'!$B$25,IF(B$20=5,'Product Pricing'!$C$25,IF(B$20=7,'Product Pricing'!$D$25,IF(B$20=10,'Product Pricing'!$E$25,IF(B$20=12,'Product Pricing'!$F$25,IF(B$20=3,'Product Pricing'!$B$37,IF(B$20=8,'Product Pricing'!$C$37))))))))))))</f>
        <v>3.05</v>
      </c>
      <c r="C28" s="30">
        <f>IF(C$20=1,'Product Pricing'!$B$13,IF(C$20=4,'Product Pricing'!$C$13,IF(C$20=6,'Product Pricing'!$D$13,IF(C$20=9,'Product Pricing'!$E$13,IF(C$20=11,'Product Pricing'!$F$13,IF(C$20=2,'Product Pricing'!$B$25,IF(C$20=5,'Product Pricing'!$C$25,IF(C$20=7,'Product Pricing'!$D$25,IF(C$20=10,'Product Pricing'!$E$25,IF(C$20=12,'Product Pricing'!$F$25,IF(C$20=3,'Product Pricing'!$B$37,IF(C$20=8,'Product Pricing'!$C$37))))))))))))</f>
        <v>3.75</v>
      </c>
      <c r="D28" s="30">
        <f>IF(D$20=1,'Product Pricing'!$B$13,IF(D$20=4,'Product Pricing'!$C$13,IF(D$20=6,'Product Pricing'!$D$13,IF(D$20=9,'Product Pricing'!$E$13,IF(D$20=11,'Product Pricing'!$F$13,IF(D$20=2,'Product Pricing'!$B$25,IF(D$20=5,'Product Pricing'!$C$25,IF(D$20=7,'Product Pricing'!$D$25,IF(D$20=10,'Product Pricing'!$E$25,IF(D$20=12,'Product Pricing'!$F$25,IF(D$20=3,'Product Pricing'!$B$37,IF(D$20=8,'Product Pricing'!$C$37))))))))))))</f>
        <v>3.2</v>
      </c>
      <c r="E28" s="30">
        <f>IF(E$20=1,'Product Pricing'!$B$13,IF(E$20=4,'Product Pricing'!$C$13,IF(E$20=6,'Product Pricing'!$D$13,IF(E$20=9,'Product Pricing'!$E$13,IF(E$20=11,'Product Pricing'!$F$13,IF(E$20=2,'Product Pricing'!$B$25,IF(E$20=5,'Product Pricing'!$C$25,IF(E$20=7,'Product Pricing'!$D$25,IF(E$20=10,'Product Pricing'!$E$25,IF(E$20=12,'Product Pricing'!$F$25,IF(E$20=3,'Product Pricing'!$B$37,IF(E$20=8,'Product Pricing'!$C$37))))))))))))</f>
        <v>4.0999999999999996</v>
      </c>
      <c r="F28" s="30">
        <f>IF(F$20=1,'Product Pricing'!$B$13,IF(F$20=4,'Product Pricing'!$C$13,IF(F$20=6,'Product Pricing'!$D$13,IF(F$20=9,'Product Pricing'!$E$13,IF(F$20=11,'Product Pricing'!$F$13,IF(F$20=2,'Product Pricing'!$B$25,IF(F$20=5,'Product Pricing'!$C$25,IF(F$20=7,'Product Pricing'!$D$25,IF(F$20=10,'Product Pricing'!$E$25,IF(F$20=12,'Product Pricing'!$F$25,IF(F$20=3,'Product Pricing'!$B$37,IF(F$20=8,'Product Pricing'!$C$37))))))))))))</f>
        <v>4.75</v>
      </c>
      <c r="G28" s="31" t="b">
        <f>IF(G$20=1,'Product Pricing'!$B$13,IF(G$20=4,'Product Pricing'!$C$13,IF(G$20=6,'Product Pricing'!$D$13,IF(G$20=9,'Product Pricing'!$E$13,IF(G$20=11,'Product Pricing'!$F$13,IF(G$20=2,'Product Pricing'!$B$25,IF(G$20=5,'Product Pricing'!$C$25,IF(G$20=7,'Product Pricing'!$D$25,IF(G$20=10,'Product Pricing'!$E$25,IF(G$20=12,'Product Pricing'!$F$25,IF(G$20=3,'Product Pricing'!$B$37,IF(G$20=8,'Product Pricing'!$C$37))))))))))))</f>
        <v>0</v>
      </c>
    </row>
    <row r="29" spans="1:15">
      <c r="A29" s="48"/>
      <c r="B29" s="48"/>
      <c r="C29" s="48"/>
      <c r="D29" s="48"/>
      <c r="E29" s="48"/>
      <c r="F29" s="48"/>
      <c r="G29" s="48"/>
    </row>
    <row r="30" spans="1:15" ht="15.75" thickBot="1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</row>
    <row r="31" spans="1:15" ht="21.75" thickBot="1">
      <c r="A31" s="48"/>
      <c r="B31" s="91" t="s">
        <v>32</v>
      </c>
      <c r="C31" s="92"/>
      <c r="D31" s="92"/>
      <c r="E31" s="92"/>
      <c r="F31" s="92"/>
      <c r="G31" s="93"/>
      <c r="H31" s="48"/>
      <c r="I31" s="48"/>
      <c r="J31" s="69" t="s">
        <v>53</v>
      </c>
      <c r="K31" s="48"/>
      <c r="L31" s="48"/>
      <c r="M31" s="48"/>
    </row>
    <row r="32" spans="1:15" ht="15.75" thickBot="1">
      <c r="A32" s="43" t="s">
        <v>0</v>
      </c>
      <c r="B32" s="40">
        <v>13</v>
      </c>
      <c r="C32" s="41">
        <v>16</v>
      </c>
      <c r="D32" s="41">
        <v>18</v>
      </c>
      <c r="E32" s="41">
        <v>14</v>
      </c>
      <c r="F32" s="41">
        <v>17</v>
      </c>
      <c r="G32" s="42">
        <v>19</v>
      </c>
      <c r="H32" s="48"/>
      <c r="I32" s="48" t="s">
        <v>28</v>
      </c>
      <c r="J32" s="48"/>
      <c r="K32" s="48"/>
      <c r="L32" s="48"/>
      <c r="M32" s="48"/>
    </row>
    <row r="33" spans="1:7" ht="15.75" thickBot="1">
      <c r="A33" s="43" t="s">
        <v>22</v>
      </c>
      <c r="B33" s="44" t="str">
        <f>IF(B32=13,$D$5,IF(B32=14,$D$6,IF(B32=15,$D$7,IF(B32=16,$D$8,IF(B32=17,$D$9,IF(B32=18,$D$10,IF(B32=19,$D$11)))))))</f>
        <v>PVC 4 Ft</v>
      </c>
      <c r="C33" s="44" t="str">
        <f t="shared" ref="C33:G33" si="2">IF(C32=13,$D$5,IF(C32=14,$D$6,IF(C32=15,$D$7,IF(C32=16,$D$8,IF(C32=17,$D$9,IF(C32=18,$D$10,IF(C32=19,$D$11)))))))</f>
        <v>Oak 4 FT</v>
      </c>
      <c r="D33" s="44" t="str">
        <f t="shared" si="2"/>
        <v>Bamboo 4 FT</v>
      </c>
      <c r="E33" s="44" t="str">
        <f t="shared" si="2"/>
        <v>PVC 5 FT</v>
      </c>
      <c r="F33" s="44" t="str">
        <f t="shared" si="2"/>
        <v>Oak 5 FT</v>
      </c>
      <c r="G33" s="51" t="str">
        <f t="shared" si="2"/>
        <v>Bamboo 5 FT</v>
      </c>
    </row>
    <row r="34" spans="1:7">
      <c r="A34" s="52" t="s">
        <v>1</v>
      </c>
      <c r="B34" s="24">
        <f>IF(B$32=13,'Product Pricing'!$J$7,IF(B$32=16,'Product Pricing'!$K$7,IF(B$32=18,'Product Pricing'!$L$7,IF(B$32=14,'Product Pricing'!$J$19,IF(B$32=17,'Product Pricing'!$K$19,IF(B$32=19,'Product Pricing'!$L$19,IF(B$32=15,'Product Pricing'!$J$31)))))))</f>
        <v>1.3</v>
      </c>
      <c r="C34" s="33">
        <f>IF(C$32=13,'Product Pricing'!$J$7,IF(C$32=16,'Product Pricing'!$K$7,IF(C$32=18,'Product Pricing'!$L$7,IF(C$32=14,'Product Pricing'!$J$19,IF(C$32=17,'Product Pricing'!$K$19,IF(C$32=19,'Product Pricing'!$L$19,IF(C$32=15,'Product Pricing'!$J$31)))))))</f>
        <v>1.1499999999999999</v>
      </c>
      <c r="D34" s="33">
        <f>IF(D$32=13,'Product Pricing'!$J$7,IF(D$32=16,'Product Pricing'!$K$7,IF(D$32=18,'Product Pricing'!$L$7,IF(D$32=14,'Product Pricing'!$J$19,IF(D$32=17,'Product Pricing'!$K$19,IF(D$32=19,'Product Pricing'!$L$19,IF(D$32=15,'Product Pricing'!$J$31)))))))</f>
        <v>1</v>
      </c>
      <c r="E34" s="33">
        <f>IF(E$32=13,'Product Pricing'!$J$7,IF(E$32=16,'Product Pricing'!$K$7,IF(E$32=18,'Product Pricing'!$L$7,IF(E$32=14,'Product Pricing'!$J$19,IF(E$32=17,'Product Pricing'!$K$19,IF(E$32=19,'Product Pricing'!$L$19,IF(E$32=15,'Product Pricing'!$J$31)))))))</f>
        <v>1.6</v>
      </c>
      <c r="F34" s="33">
        <f>IF(F$32=13,'Product Pricing'!$J$7,IF(F$32=16,'Product Pricing'!$K$7,IF(F$32=18,'Product Pricing'!$L$7,IF(F$32=14,'Product Pricing'!$J$19,IF(F$32=17,'Product Pricing'!$K$19,IF(F$32=19,'Product Pricing'!$L$19,IF(F$32=15,'Product Pricing'!$J$31)))))))</f>
        <v>1.25</v>
      </c>
      <c r="G34" s="34">
        <f>IF(G$32=13,'Product Pricing'!$J$7,IF(G$32=16,'Product Pricing'!$K$7,IF(G$32=18,'Product Pricing'!$L$7,IF(G$32=14,'Product Pricing'!$J$19,IF(G$32=17,'Product Pricing'!$K$19,IF(G$32=19,'Product Pricing'!$L$19,IF(G$32=15,'Product Pricing'!$J$31)))))))</f>
        <v>1.2</v>
      </c>
    </row>
    <row r="35" spans="1:7">
      <c r="A35" s="53" t="s">
        <v>2</v>
      </c>
      <c r="B35" s="35">
        <f>IF(B$32=13,'Product Pricing'!$J$8,IF(B$32=16,'Product Pricing'!$K$8,IF(B$32=18,'Product Pricing'!$L$8,IF(B$32=14,'Product Pricing'!$J$20,IF(B$32=17,'Product Pricing'!$K$20,IF(B$32=19,'Product Pricing'!$L$20,IF(B$32=15,'Product Pricing'!$J$32)))))))</f>
        <v>1.25</v>
      </c>
      <c r="C35" s="32">
        <f>IF(C$32=13,'Product Pricing'!$J$8,IF(C$32=16,'Product Pricing'!$K$8,IF(C$32=18,'Product Pricing'!$L$8,IF(C$32=14,'Product Pricing'!$J$20,IF(C$32=17,'Product Pricing'!$K$20,IF(C$32=19,'Product Pricing'!$L$20,IF(C$32=15,'Product Pricing'!$J$32)))))))</f>
        <v>1.1000000000000001</v>
      </c>
      <c r="D35" s="32">
        <f>IF(D$32=13,'Product Pricing'!$J$8,IF(D$32=16,'Product Pricing'!$K$8,IF(D$32=18,'Product Pricing'!$L$8,IF(D$32=14,'Product Pricing'!$J$20,IF(D$32=17,'Product Pricing'!$K$20,IF(D$32=19,'Product Pricing'!$L$20,IF(D$32=15,'Product Pricing'!$J$32)))))))</f>
        <v>0.95</v>
      </c>
      <c r="E35" s="32">
        <f>IF(E$32=13,'Product Pricing'!$J$8,IF(E$32=16,'Product Pricing'!$K$8,IF(E$32=18,'Product Pricing'!$L$8,IF(E$32=14,'Product Pricing'!$J$20,IF(E$32=17,'Product Pricing'!$K$20,IF(E$32=19,'Product Pricing'!$L$20,IF(E$32=15,'Product Pricing'!$J$32)))))))</f>
        <v>1.55</v>
      </c>
      <c r="F35" s="32">
        <f>IF(F$32=13,'Product Pricing'!$J$8,IF(F$32=16,'Product Pricing'!$K$8,IF(F$32=18,'Product Pricing'!$L$8,IF(F$32=14,'Product Pricing'!$J$20,IF(F$32=17,'Product Pricing'!$K$20,IF(F$32=19,'Product Pricing'!$L$20,IF(F$32=15,'Product Pricing'!$J$32)))))))</f>
        <v>1.2</v>
      </c>
      <c r="G35" s="36">
        <f>IF(G$32=13,'Product Pricing'!$J$8,IF(G$32=16,'Product Pricing'!$K$8,IF(G$32=18,'Product Pricing'!$L$8,IF(G$32=14,'Product Pricing'!$J$20,IF(G$32=17,'Product Pricing'!$K$20,IF(G$32=19,'Product Pricing'!$L$20,IF(G$32=15,'Product Pricing'!$J$32)))))))</f>
        <v>1.1499999999999999</v>
      </c>
    </row>
    <row r="36" spans="1:7">
      <c r="A36" s="53" t="s">
        <v>3</v>
      </c>
      <c r="B36" s="35">
        <f>IF(B$32=13,'Product Pricing'!$J$9,IF(B$32=16,'Product Pricing'!$K$9,IF(B$32=18,'Product Pricing'!$L$9,IF(B$32=14,'Product Pricing'!$J$21,IF(B$32=17,'Product Pricing'!$K$21,IF(B$32=19,'Product Pricing'!$L$21,IF(B$32=15,'Product Pricing'!$J$33)))))))</f>
        <v>1.2</v>
      </c>
      <c r="C36" s="32">
        <f>IF(C$32=13,'Product Pricing'!$J$9,IF(C$32=16,'Product Pricing'!$K$9,IF(C$32=18,'Product Pricing'!$L$9,IF(C$32=14,'Product Pricing'!$J$21,IF(C$32=17,'Product Pricing'!$K$21,IF(C$32=19,'Product Pricing'!$L$21,IF(C$32=15,'Product Pricing'!$J$33)))))))</f>
        <v>1.05</v>
      </c>
      <c r="D36" s="32">
        <f>IF(D$32=13,'Product Pricing'!$J$9,IF(D$32=16,'Product Pricing'!$K$9,IF(D$32=18,'Product Pricing'!$L$9,IF(D$32=14,'Product Pricing'!$J$21,IF(D$32=17,'Product Pricing'!$K$21,IF(D$32=19,'Product Pricing'!$L$21,IF(D$32=15,'Product Pricing'!$J$33)))))))</f>
        <v>0.9</v>
      </c>
      <c r="E36" s="32">
        <f>IF(E$32=13,'Product Pricing'!$J$9,IF(E$32=16,'Product Pricing'!$K$9,IF(E$32=18,'Product Pricing'!$L$9,IF(E$32=14,'Product Pricing'!$J$21,IF(E$32=17,'Product Pricing'!$K$21,IF(E$32=19,'Product Pricing'!$L$21,IF(E$32=15,'Product Pricing'!$J$33)))))))</f>
        <v>1.5</v>
      </c>
      <c r="F36" s="32">
        <f>IF(F$32=13,'Product Pricing'!$J$9,IF(F$32=16,'Product Pricing'!$K$9,IF(F$32=18,'Product Pricing'!$L$9,IF(F$32=14,'Product Pricing'!$J$21,IF(F$32=17,'Product Pricing'!$K$21,IF(F$32=19,'Product Pricing'!$L$21,IF(F$32=15,'Product Pricing'!$J$33)))))))</f>
        <v>1.1499999999999999</v>
      </c>
      <c r="G36" s="36">
        <f>IF(G$32=13,'Product Pricing'!$J$9,IF(G$32=16,'Product Pricing'!$K$9,IF(G$32=18,'Product Pricing'!$L$9,IF(G$32=14,'Product Pricing'!$J$21,IF(G$32=17,'Product Pricing'!$K$21,IF(G$32=19,'Product Pricing'!$L$21,IF(G$32=15,'Product Pricing'!$J$33)))))))</f>
        <v>1.1000000000000001</v>
      </c>
    </row>
    <row r="37" spans="1:7">
      <c r="A37" s="53" t="s">
        <v>4</v>
      </c>
      <c r="B37" s="35">
        <f>IF(B$32=13,'Product Pricing'!$J$10,IF(B$32=16,'Product Pricing'!$K$10,IF(B$32=18,'Product Pricing'!$L$10,IF(B$32=14,'Product Pricing'!$J$22,IF(B$32=17,'Product Pricing'!$K$22,IF(B$32=19,'Product Pricing'!$L$22,IF(B$32=15,'Product Pricing'!$J$34)))))))</f>
        <v>1.1499999999999999</v>
      </c>
      <c r="C37" s="32">
        <f>IF(C$32=13,'Product Pricing'!$J$10,IF(C$32=16,'Product Pricing'!$K$10,IF(C$32=18,'Product Pricing'!$L$10,IF(C$32=14,'Product Pricing'!$J$22,IF(C$32=17,'Product Pricing'!$K$22,IF(C$32=19,'Product Pricing'!$L$22,IF(C$32=15,'Product Pricing'!$J$34)))))))</f>
        <v>1</v>
      </c>
      <c r="D37" s="32">
        <f>IF(D$32=13,'Product Pricing'!$J$10,IF(D$32=16,'Product Pricing'!$K$10,IF(D$32=18,'Product Pricing'!$L$10,IF(D$32=14,'Product Pricing'!$J$22,IF(D$32=17,'Product Pricing'!$K$22,IF(D$32=19,'Product Pricing'!$L$22,IF(D$32=15,'Product Pricing'!$J$34)))))))</f>
        <v>0.85</v>
      </c>
      <c r="E37" s="32">
        <f>IF(E$32=13,'Product Pricing'!$J$10,IF(E$32=16,'Product Pricing'!$K$10,IF(E$32=18,'Product Pricing'!$L$10,IF(E$32=14,'Product Pricing'!$J$22,IF(E$32=17,'Product Pricing'!$K$22,IF(E$32=19,'Product Pricing'!$L$22,IF(E$32=15,'Product Pricing'!$J$34)))))))</f>
        <v>1.45</v>
      </c>
      <c r="F37" s="32">
        <f>IF(F$32=13,'Product Pricing'!$J$10,IF(F$32=16,'Product Pricing'!$K$10,IF(F$32=18,'Product Pricing'!$L$10,IF(F$32=14,'Product Pricing'!$J$22,IF(F$32=17,'Product Pricing'!$K$22,IF(F$32=19,'Product Pricing'!$L$22,IF(F$32=15,'Product Pricing'!$J$34)))))))</f>
        <v>1.1000000000000001</v>
      </c>
      <c r="G37" s="36">
        <f>IF(G$32=13,'Product Pricing'!$J$10,IF(G$32=16,'Product Pricing'!$K$10,IF(G$32=18,'Product Pricing'!$L$10,IF(G$32=14,'Product Pricing'!$J$22,IF(G$32=17,'Product Pricing'!$K$22,IF(G$32=19,'Product Pricing'!$L$22,IF(G$32=15,'Product Pricing'!$J$34)))))))</f>
        <v>1.05</v>
      </c>
    </row>
    <row r="38" spans="1:7">
      <c r="A38" s="53" t="s">
        <v>5</v>
      </c>
      <c r="B38" s="35">
        <f>IF(B$32=13,'Product Pricing'!$J$11,IF(B$32=16,'Product Pricing'!$K$11,IF(B$32=18,'Product Pricing'!$L$11,IF(B$32=14,'Product Pricing'!$J$23,IF(B$32=17,'Product Pricing'!$K$23,IF(B$32=19,'Product Pricing'!$L$23,IF(B$32=15,'Product Pricing'!$J$35)))))))</f>
        <v>1.1000000000000001</v>
      </c>
      <c r="C38" s="32">
        <f>IF(C$32=13,'Product Pricing'!$J$11,IF(C$32=16,'Product Pricing'!$K$11,IF(C$32=18,'Product Pricing'!$L$11,IF(C$32=14,'Product Pricing'!$J$23,IF(C$32=17,'Product Pricing'!$K$23,IF(C$32=19,'Product Pricing'!$L$23,IF(C$32=15,'Product Pricing'!$J$35)))))))</f>
        <v>0.95</v>
      </c>
      <c r="D38" s="32">
        <f>IF(D$32=13,'Product Pricing'!$J$11,IF(D$32=16,'Product Pricing'!$K$11,IF(D$32=18,'Product Pricing'!$L$11,IF(D$32=14,'Product Pricing'!$J$23,IF(D$32=17,'Product Pricing'!$K$23,IF(D$32=19,'Product Pricing'!$L$23,IF(D$32=15,'Product Pricing'!$J$35)))))))</f>
        <v>0.8</v>
      </c>
      <c r="E38" s="32">
        <f>IF(E$32=13,'Product Pricing'!$J$11,IF(E$32=16,'Product Pricing'!$K$11,IF(E$32=18,'Product Pricing'!$L$11,IF(E$32=14,'Product Pricing'!$J$23,IF(E$32=17,'Product Pricing'!$K$23,IF(E$32=19,'Product Pricing'!$L$23,IF(E$32=15,'Product Pricing'!$J$35)))))))</f>
        <v>1.4</v>
      </c>
      <c r="F38" s="32">
        <f>IF(F$32=13,'Product Pricing'!$J$11,IF(F$32=16,'Product Pricing'!$K$11,IF(F$32=18,'Product Pricing'!$L$11,IF(F$32=14,'Product Pricing'!$J$23,IF(F$32=17,'Product Pricing'!$K$23,IF(F$32=19,'Product Pricing'!$L$23,IF(F$32=15,'Product Pricing'!$J$35)))))))</f>
        <v>1.05</v>
      </c>
      <c r="G38" s="36">
        <f>IF(G$32=13,'Product Pricing'!$J$11,IF(G$32=16,'Product Pricing'!$K$11,IF(G$32=18,'Product Pricing'!$L$11,IF(G$32=14,'Product Pricing'!$J$23,IF(G$32=17,'Product Pricing'!$K$23,IF(G$32=19,'Product Pricing'!$L$23,IF(G$32=15,'Product Pricing'!$J$35)))))))</f>
        <v>1</v>
      </c>
    </row>
    <row r="39" spans="1:7">
      <c r="A39" s="53" t="s">
        <v>6</v>
      </c>
      <c r="B39" s="35">
        <f>IF(B$32=13,'Product Pricing'!$J$12,IF(B$32=16,'Product Pricing'!$K$12,IF(B$32=18,'Product Pricing'!$L$12,IF(B$32=14,'Product Pricing'!$J$24,IF(B$32=17,'Product Pricing'!$K$24,IF(B$32=19,'Product Pricing'!$L$24,IF(B$32=15,'Product Pricing'!$J$36)))))))</f>
        <v>1.05</v>
      </c>
      <c r="C39" s="32">
        <f>IF(C$32=13,'Product Pricing'!$J$12,IF(C$32=16,'Product Pricing'!$K$12,IF(C$32=18,'Product Pricing'!$L$12,IF(C$32=14,'Product Pricing'!$J$24,IF(C$32=17,'Product Pricing'!$K$24,IF(C$32=19,'Product Pricing'!$L$24,IF(C$32=15,'Product Pricing'!$J$36)))))))</f>
        <v>0.9</v>
      </c>
      <c r="D39" s="32">
        <f>IF(D$32=13,'Product Pricing'!$J$12,IF(D$32=16,'Product Pricing'!$K$12,IF(D$32=18,'Product Pricing'!$L$12,IF(D$32=14,'Product Pricing'!$J$24,IF(D$32=17,'Product Pricing'!$K$24,IF(D$32=19,'Product Pricing'!$L$24,IF(D$32=15,'Product Pricing'!$J$36)))))))</f>
        <v>0.85</v>
      </c>
      <c r="E39" s="32">
        <f>IF(E$32=13,'Product Pricing'!$J$12,IF(E$32=16,'Product Pricing'!$K$12,IF(E$32=18,'Product Pricing'!$L$12,IF(E$32=14,'Product Pricing'!$J$24,IF(E$32=17,'Product Pricing'!$K$24,IF(E$32=19,'Product Pricing'!$L$24,IF(E$32=15,'Product Pricing'!$J$36)))))))</f>
        <v>1.35</v>
      </c>
      <c r="F39" s="32">
        <f>IF(F$32=13,'Product Pricing'!$J$12,IF(F$32=16,'Product Pricing'!$K$12,IF(F$32=18,'Product Pricing'!$L$12,IF(F$32=14,'Product Pricing'!$J$24,IF(F$32=17,'Product Pricing'!$K$24,IF(F$32=19,'Product Pricing'!$L$24,IF(F$32=15,'Product Pricing'!$J$36)))))))</f>
        <v>1</v>
      </c>
      <c r="G39" s="36">
        <f>IF(G$32=13,'Product Pricing'!$J$12,IF(G$32=16,'Product Pricing'!$K$12,IF(G$32=18,'Product Pricing'!$L$12,IF(G$32=14,'Product Pricing'!$J$24,IF(G$32=17,'Product Pricing'!$K$24,IF(G$32=19,'Product Pricing'!$L$24,IF(G$32=15,'Product Pricing'!$J$36)))))))</f>
        <v>0.9</v>
      </c>
    </row>
    <row r="40" spans="1:7" ht="15.75" thickBot="1">
      <c r="A40" s="54" t="s">
        <v>7</v>
      </c>
      <c r="B40" s="37">
        <f>IF(B$32=13,'Product Pricing'!$J$13,IF(B$32=16,'Product Pricing'!$K$13,IF(B$32=18,'Product Pricing'!$L$13,IF(B$32=14,'Product Pricing'!$J$25,IF(B$32=17,'Product Pricing'!$K$25,IF(B$32=19,'Product Pricing'!$L$25,IF(B$32=15,'Product Pricing'!$J$37)))))))</f>
        <v>1</v>
      </c>
      <c r="C40" s="38">
        <f>IF(C$32=13,'Product Pricing'!$J$13,IF(C$32=16,'Product Pricing'!$K$13,IF(C$32=18,'Product Pricing'!$L$13,IF(C$32=14,'Product Pricing'!$J$25,IF(C$32=17,'Product Pricing'!$K$25,IF(C$32=19,'Product Pricing'!$L$25,IF(C$32=15,'Product Pricing'!$J$37)))))))</f>
        <v>0.8</v>
      </c>
      <c r="D40" s="38">
        <f>IF(D$32=13,'Product Pricing'!$J$13,IF(D$32=16,'Product Pricing'!$K$13,IF(D$32=18,'Product Pricing'!$L$13,IF(D$32=14,'Product Pricing'!$J$25,IF(D$32=17,'Product Pricing'!$K$25,IF(D$32=19,'Product Pricing'!$L$25,IF(D$32=15,'Product Pricing'!$J$37)))))))</f>
        <v>0.7</v>
      </c>
      <c r="E40" s="38">
        <f>IF(E$32=13,'Product Pricing'!$J$13,IF(E$32=16,'Product Pricing'!$K$13,IF(E$32=18,'Product Pricing'!$L$13,IF(E$32=14,'Product Pricing'!$J$25,IF(E$32=17,'Product Pricing'!$K$25,IF(E$32=19,'Product Pricing'!$L$25,IF(E$32=15,'Product Pricing'!$J$37)))))))</f>
        <v>1.3</v>
      </c>
      <c r="F40" s="38">
        <f>IF(F$32=13,'Product Pricing'!$J$13,IF(F$32=16,'Product Pricing'!$K$13,IF(F$32=18,'Product Pricing'!$L$13,IF(F$32=14,'Product Pricing'!$J$25,IF(F$32=17,'Product Pricing'!$K$25,IF(F$32=19,'Product Pricing'!$L$25,IF(F$32=15,'Product Pricing'!$J$37)))))))</f>
        <v>0.95</v>
      </c>
      <c r="G40" s="39">
        <f>IF(G$32=13,'Product Pricing'!$J$13,IF(G$32=16,'Product Pricing'!$K$13,IF(G$32=18,'Product Pricing'!$L$13,IF(G$32=14,'Product Pricing'!$J$25,IF(G$32=17,'Product Pricing'!$K$25,IF(G$32=19,'Product Pricing'!$L$25,IF(G$32=15,'Product Pricing'!$J$37)))))))</f>
        <v>0.8</v>
      </c>
    </row>
  </sheetData>
  <sheetProtection password="ECF3" sheet="1" objects="1" scenarios="1"/>
  <mergeCells count="3">
    <mergeCell ref="B19:G19"/>
    <mergeCell ref="B31:G31"/>
    <mergeCell ref="J4:L4"/>
  </mergeCells>
  <hyperlinks>
    <hyperlink ref="A2" r:id="rId1"/>
    <hyperlink ref="D2" r:id="rId2"/>
  </hyperlinks>
  <pageMargins left="0.7" right="0.7" top="0.75" bottom="0.75" header="0.3" footer="0.3"/>
  <pageSetup orientation="portrait" verticalDpi="36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4:N37"/>
  <sheetViews>
    <sheetView topLeftCell="H1" workbookViewId="0">
      <selection activeCell="F15" sqref="F15"/>
    </sheetView>
  </sheetViews>
  <sheetFormatPr defaultRowHeight="15"/>
  <cols>
    <col min="1" max="6" width="14.140625" customWidth="1"/>
    <col min="9" max="14" width="14.140625" customWidth="1"/>
  </cols>
  <sheetData>
    <row r="4" spans="1:14" ht="15.75" thickBot="1"/>
    <row r="5" spans="1:14" ht="15.75" thickBot="1">
      <c r="B5" s="95" t="s">
        <v>27</v>
      </c>
      <c r="C5" s="96"/>
      <c r="D5" s="96"/>
      <c r="E5" s="96"/>
      <c r="F5" s="97"/>
      <c r="J5" s="95" t="s">
        <v>43</v>
      </c>
      <c r="K5" s="96"/>
      <c r="L5" s="96"/>
      <c r="M5" s="96"/>
      <c r="N5" s="97"/>
    </row>
    <row r="6" spans="1:14" ht="15.75" thickBot="1">
      <c r="A6" s="15" t="s">
        <v>22</v>
      </c>
      <c r="B6" s="10" t="s">
        <v>8</v>
      </c>
      <c r="C6" s="11" t="s">
        <v>23</v>
      </c>
      <c r="D6" s="11" t="s">
        <v>25</v>
      </c>
      <c r="E6" s="11" t="s">
        <v>26</v>
      </c>
      <c r="F6" s="12" t="s">
        <v>24</v>
      </c>
      <c r="I6" s="18" t="s">
        <v>22</v>
      </c>
      <c r="J6" s="10" t="s">
        <v>40</v>
      </c>
      <c r="K6" s="11" t="s">
        <v>41</v>
      </c>
      <c r="L6" s="11" t="s">
        <v>42</v>
      </c>
      <c r="M6" s="11"/>
      <c r="N6" s="12"/>
    </row>
    <row r="7" spans="1:14">
      <c r="A7" s="17" t="s">
        <v>1</v>
      </c>
      <c r="B7" s="16">
        <v>2.65</v>
      </c>
      <c r="C7" s="8">
        <v>2.85</v>
      </c>
      <c r="D7" s="8">
        <v>3.25</v>
      </c>
      <c r="E7" s="8">
        <v>4</v>
      </c>
      <c r="F7" s="9">
        <v>4.5</v>
      </c>
      <c r="I7" s="17" t="s">
        <v>1</v>
      </c>
      <c r="J7" s="16">
        <v>1.3</v>
      </c>
      <c r="K7" s="8">
        <v>1.1499999999999999</v>
      </c>
      <c r="L7" s="8">
        <v>1</v>
      </c>
      <c r="M7" s="8"/>
      <c r="N7" s="9"/>
    </row>
    <row r="8" spans="1:14">
      <c r="A8" s="3" t="s">
        <v>2</v>
      </c>
      <c r="B8" s="13">
        <v>2.4500000000000002</v>
      </c>
      <c r="C8" s="2">
        <v>2.75</v>
      </c>
      <c r="D8" s="2">
        <v>3.15</v>
      </c>
      <c r="E8" s="2">
        <v>3.9</v>
      </c>
      <c r="F8" s="5">
        <v>4.25</v>
      </c>
      <c r="I8" s="3" t="s">
        <v>2</v>
      </c>
      <c r="J8" s="13">
        <v>1.25</v>
      </c>
      <c r="K8" s="2">
        <v>1.1000000000000001</v>
      </c>
      <c r="L8" s="2">
        <v>0.95</v>
      </c>
      <c r="M8" s="2"/>
      <c r="N8" s="5"/>
    </row>
    <row r="9" spans="1:14">
      <c r="A9" s="3" t="s">
        <v>3</v>
      </c>
      <c r="B9" s="13">
        <v>2.25</v>
      </c>
      <c r="C9" s="2">
        <v>2.65</v>
      </c>
      <c r="D9" s="2">
        <v>3.05</v>
      </c>
      <c r="E9" s="2">
        <v>3.8</v>
      </c>
      <c r="F9" s="5">
        <v>4.0999999999999996</v>
      </c>
      <c r="I9" s="3" t="s">
        <v>3</v>
      </c>
      <c r="J9" s="13">
        <v>1.2</v>
      </c>
      <c r="K9" s="2">
        <v>1.05</v>
      </c>
      <c r="L9" s="2">
        <v>0.9</v>
      </c>
      <c r="M9" s="2"/>
      <c r="N9" s="5"/>
    </row>
    <row r="10" spans="1:14">
      <c r="A10" s="3" t="s">
        <v>4</v>
      </c>
      <c r="B10" s="13">
        <v>2.15</v>
      </c>
      <c r="C10" s="2">
        <v>2.5499999999999998</v>
      </c>
      <c r="D10" s="2">
        <v>2.95</v>
      </c>
      <c r="E10" s="2">
        <v>3.7</v>
      </c>
      <c r="F10" s="5">
        <v>4</v>
      </c>
      <c r="I10" s="3" t="s">
        <v>4</v>
      </c>
      <c r="J10" s="13">
        <v>1.1499999999999999</v>
      </c>
      <c r="K10" s="2">
        <v>1</v>
      </c>
      <c r="L10" s="2">
        <v>0.85</v>
      </c>
      <c r="M10" s="2"/>
      <c r="N10" s="5"/>
    </row>
    <row r="11" spans="1:14">
      <c r="A11" s="3" t="s">
        <v>5</v>
      </c>
      <c r="B11" s="13">
        <v>2</v>
      </c>
      <c r="C11" s="2">
        <v>2.4500000000000002</v>
      </c>
      <c r="D11" s="2">
        <v>2.85</v>
      </c>
      <c r="E11" s="2">
        <v>3.6</v>
      </c>
      <c r="F11" s="5">
        <v>3.9</v>
      </c>
      <c r="I11" s="3" t="s">
        <v>5</v>
      </c>
      <c r="J11" s="13">
        <v>1.1000000000000001</v>
      </c>
      <c r="K11" s="2">
        <v>0.95</v>
      </c>
      <c r="L11" s="2">
        <v>0.8</v>
      </c>
      <c r="M11" s="2"/>
      <c r="N11" s="5"/>
    </row>
    <row r="12" spans="1:14">
      <c r="A12" s="3" t="s">
        <v>6</v>
      </c>
      <c r="B12" s="13">
        <v>1.9</v>
      </c>
      <c r="C12" s="2">
        <v>2.35</v>
      </c>
      <c r="D12" s="2">
        <v>2.75</v>
      </c>
      <c r="E12" s="2">
        <v>3.5</v>
      </c>
      <c r="F12" s="5">
        <v>3.8</v>
      </c>
      <c r="I12" s="3" t="s">
        <v>6</v>
      </c>
      <c r="J12" s="13">
        <v>1.05</v>
      </c>
      <c r="K12" s="2">
        <v>0.9</v>
      </c>
      <c r="L12" s="2">
        <v>0.85</v>
      </c>
      <c r="M12" s="2"/>
      <c r="N12" s="5"/>
    </row>
    <row r="13" spans="1:14" ht="15.75" thickBot="1">
      <c r="A13" s="4" t="s">
        <v>7</v>
      </c>
      <c r="B13" s="14">
        <v>1.8</v>
      </c>
      <c r="C13" s="6">
        <v>2.25</v>
      </c>
      <c r="D13" s="6">
        <v>2.65</v>
      </c>
      <c r="E13" s="6">
        <v>3.4</v>
      </c>
      <c r="F13" s="7">
        <v>3.75</v>
      </c>
      <c r="I13" s="4" t="s">
        <v>7</v>
      </c>
      <c r="J13" s="14">
        <v>1</v>
      </c>
      <c r="K13" s="6">
        <v>0.8</v>
      </c>
      <c r="L13" s="6">
        <v>0.7</v>
      </c>
      <c r="M13" s="6"/>
      <c r="N13" s="7"/>
    </row>
    <row r="16" spans="1:14" ht="15.75" thickBot="1"/>
    <row r="17" spans="1:14" ht="15.75" thickBot="1">
      <c r="B17" s="95" t="s">
        <v>29</v>
      </c>
      <c r="C17" s="96"/>
      <c r="D17" s="96"/>
      <c r="E17" s="96"/>
      <c r="F17" s="97"/>
      <c r="J17" s="95" t="s">
        <v>44</v>
      </c>
      <c r="K17" s="96"/>
      <c r="L17" s="96"/>
      <c r="M17" s="96"/>
      <c r="N17" s="97"/>
    </row>
    <row r="18" spans="1:14" ht="15.75" thickBot="1">
      <c r="A18" s="15" t="s">
        <v>22</v>
      </c>
      <c r="B18" s="10" t="s">
        <v>8</v>
      </c>
      <c r="C18" s="11" t="s">
        <v>23</v>
      </c>
      <c r="D18" s="11" t="s">
        <v>25</v>
      </c>
      <c r="E18" s="11" t="s">
        <v>26</v>
      </c>
      <c r="F18" s="12" t="s">
        <v>24</v>
      </c>
      <c r="I18" s="18" t="s">
        <v>22</v>
      </c>
      <c r="J18" s="10" t="s">
        <v>40</v>
      </c>
      <c r="K18" s="11" t="s">
        <v>41</v>
      </c>
      <c r="L18" s="11" t="s">
        <v>42</v>
      </c>
      <c r="M18" s="11"/>
      <c r="N18" s="12"/>
    </row>
    <row r="19" spans="1:14">
      <c r="A19" s="17" t="s">
        <v>1</v>
      </c>
      <c r="B19" s="16">
        <v>2.8</v>
      </c>
      <c r="C19" s="8">
        <v>2.95</v>
      </c>
      <c r="D19" s="8">
        <v>3.65</v>
      </c>
      <c r="E19" s="8">
        <v>5</v>
      </c>
      <c r="F19" s="9">
        <v>5.5</v>
      </c>
      <c r="I19" s="17" t="s">
        <v>1</v>
      </c>
      <c r="J19" s="16">
        <v>1.6</v>
      </c>
      <c r="K19" s="8">
        <v>1.25</v>
      </c>
      <c r="L19" s="8">
        <v>1.2</v>
      </c>
      <c r="M19" s="8"/>
      <c r="N19" s="9"/>
    </row>
    <row r="20" spans="1:14">
      <c r="A20" s="3" t="s">
        <v>2</v>
      </c>
      <c r="B20" s="13">
        <v>2.7</v>
      </c>
      <c r="C20" s="2">
        <v>2.85</v>
      </c>
      <c r="D20" s="2">
        <v>3.55</v>
      </c>
      <c r="E20" s="2">
        <v>4.55</v>
      </c>
      <c r="F20" s="5">
        <v>5.25</v>
      </c>
      <c r="I20" s="3" t="s">
        <v>2</v>
      </c>
      <c r="J20" s="13">
        <v>1.55</v>
      </c>
      <c r="K20" s="2">
        <v>1.2</v>
      </c>
      <c r="L20" s="2">
        <v>1.1499999999999999</v>
      </c>
      <c r="M20" s="2"/>
      <c r="N20" s="5"/>
    </row>
    <row r="21" spans="1:14">
      <c r="A21" s="3" t="s">
        <v>3</v>
      </c>
      <c r="B21" s="13">
        <v>2.5</v>
      </c>
      <c r="C21" s="2">
        <v>2.75</v>
      </c>
      <c r="D21" s="2">
        <v>3.45</v>
      </c>
      <c r="E21" s="2">
        <v>4.45</v>
      </c>
      <c r="F21" s="5">
        <v>5.0999999999999996</v>
      </c>
      <c r="I21" s="3" t="s">
        <v>3</v>
      </c>
      <c r="J21" s="13">
        <v>1.5</v>
      </c>
      <c r="K21" s="2">
        <v>1.1499999999999999</v>
      </c>
      <c r="L21" s="2">
        <v>1.1000000000000001</v>
      </c>
      <c r="M21" s="2"/>
      <c r="N21" s="5"/>
    </row>
    <row r="22" spans="1:14">
      <c r="A22" s="3" t="s">
        <v>4</v>
      </c>
      <c r="B22" s="13">
        <v>2.25</v>
      </c>
      <c r="C22" s="2">
        <v>2.65</v>
      </c>
      <c r="D22" s="2">
        <v>3.35</v>
      </c>
      <c r="E22" s="2">
        <v>4.3499999999999996</v>
      </c>
      <c r="F22" s="5">
        <v>5</v>
      </c>
      <c r="I22" s="3" t="s">
        <v>4</v>
      </c>
      <c r="J22" s="13">
        <v>1.45</v>
      </c>
      <c r="K22" s="2">
        <v>1.1000000000000001</v>
      </c>
      <c r="L22" s="2">
        <v>1.05</v>
      </c>
      <c r="M22" s="2"/>
      <c r="N22" s="5"/>
    </row>
    <row r="23" spans="1:14">
      <c r="A23" s="3" t="s">
        <v>5</v>
      </c>
      <c r="B23" s="13">
        <v>2.15</v>
      </c>
      <c r="C23" s="2">
        <v>2.6</v>
      </c>
      <c r="D23" s="2">
        <v>3.3</v>
      </c>
      <c r="E23" s="2">
        <v>4.25</v>
      </c>
      <c r="F23" s="5">
        <v>4.9000000000000004</v>
      </c>
      <c r="I23" s="3" t="s">
        <v>5</v>
      </c>
      <c r="J23" s="13">
        <v>1.4</v>
      </c>
      <c r="K23" s="2">
        <v>1.05</v>
      </c>
      <c r="L23" s="2">
        <v>1</v>
      </c>
      <c r="M23" s="2"/>
      <c r="N23" s="5"/>
    </row>
    <row r="24" spans="1:14">
      <c r="A24" s="3" t="s">
        <v>6</v>
      </c>
      <c r="B24" s="13">
        <v>2.0499999999999998</v>
      </c>
      <c r="C24" s="2">
        <v>2.5499999999999998</v>
      </c>
      <c r="D24" s="2">
        <v>3.25</v>
      </c>
      <c r="E24" s="2">
        <v>4.1500000000000004</v>
      </c>
      <c r="F24" s="5">
        <v>4.8</v>
      </c>
      <c r="I24" s="3" t="s">
        <v>6</v>
      </c>
      <c r="J24" s="13">
        <v>1.35</v>
      </c>
      <c r="K24" s="2">
        <v>1</v>
      </c>
      <c r="L24" s="2">
        <v>0.9</v>
      </c>
      <c r="M24" s="2"/>
      <c r="N24" s="5"/>
    </row>
    <row r="25" spans="1:14" ht="15.75" thickBot="1">
      <c r="A25" s="4" t="s">
        <v>7</v>
      </c>
      <c r="B25" s="14">
        <v>1.95</v>
      </c>
      <c r="C25" s="6">
        <v>2.5</v>
      </c>
      <c r="D25" s="6">
        <v>3.2</v>
      </c>
      <c r="E25" s="6">
        <v>4.0999999999999996</v>
      </c>
      <c r="F25" s="7">
        <v>4.75</v>
      </c>
      <c r="I25" s="4" t="s">
        <v>7</v>
      </c>
      <c r="J25" s="14">
        <v>1.3</v>
      </c>
      <c r="K25" s="6">
        <v>0.95</v>
      </c>
      <c r="L25" s="6">
        <v>0.8</v>
      </c>
      <c r="M25" s="6"/>
      <c r="N25" s="7"/>
    </row>
    <row r="28" spans="1:14" ht="15.75" thickBot="1"/>
    <row r="29" spans="1:14" ht="15.75" thickBot="1">
      <c r="B29" s="98" t="s">
        <v>30</v>
      </c>
      <c r="C29" s="99"/>
      <c r="D29" s="99"/>
      <c r="E29" s="99"/>
      <c r="F29" s="100"/>
      <c r="J29" s="95" t="s">
        <v>45</v>
      </c>
      <c r="K29" s="96"/>
      <c r="L29" s="96"/>
      <c r="M29" s="96"/>
      <c r="N29" s="97"/>
    </row>
    <row r="30" spans="1:14" ht="15.75" thickBot="1">
      <c r="A30" s="15" t="s">
        <v>22</v>
      </c>
      <c r="B30" s="10" t="s">
        <v>8</v>
      </c>
      <c r="C30" s="11" t="s">
        <v>25</v>
      </c>
      <c r="D30" s="1"/>
      <c r="E30" s="11"/>
      <c r="F30" s="12"/>
      <c r="I30" s="18" t="s">
        <v>22</v>
      </c>
      <c r="J30" s="10" t="s">
        <v>40</v>
      </c>
      <c r="K30" s="11"/>
      <c r="L30" s="11"/>
      <c r="M30" s="11"/>
      <c r="N30" s="12"/>
    </row>
    <row r="31" spans="1:14">
      <c r="A31" s="17" t="s">
        <v>1</v>
      </c>
      <c r="B31" s="16">
        <v>4</v>
      </c>
      <c r="C31" s="8">
        <v>4.5</v>
      </c>
      <c r="D31" s="8"/>
      <c r="E31" s="8"/>
      <c r="F31" s="9"/>
      <c r="I31" s="17" t="s">
        <v>1</v>
      </c>
      <c r="J31" s="16">
        <v>1.8</v>
      </c>
      <c r="K31" s="8"/>
      <c r="L31" s="8"/>
      <c r="M31" s="8"/>
      <c r="N31" s="9"/>
    </row>
    <row r="32" spans="1:14">
      <c r="A32" s="3" t="s">
        <v>2</v>
      </c>
      <c r="B32" s="13">
        <v>3.75</v>
      </c>
      <c r="C32" s="2">
        <v>4.25</v>
      </c>
      <c r="D32" s="2"/>
      <c r="E32" s="2"/>
      <c r="F32" s="5"/>
      <c r="I32" s="3" t="s">
        <v>2</v>
      </c>
      <c r="J32" s="13">
        <v>1.75</v>
      </c>
      <c r="K32" s="2"/>
      <c r="L32" s="2"/>
      <c r="M32" s="2"/>
      <c r="N32" s="5"/>
    </row>
    <row r="33" spans="1:14">
      <c r="A33" s="3" t="s">
        <v>3</v>
      </c>
      <c r="B33" s="13">
        <v>3.5</v>
      </c>
      <c r="C33" s="2">
        <v>4.1500000000000004</v>
      </c>
      <c r="D33" s="2"/>
      <c r="E33" s="2"/>
      <c r="F33" s="5"/>
      <c r="I33" s="3" t="s">
        <v>3</v>
      </c>
      <c r="J33" s="13">
        <v>1.7</v>
      </c>
      <c r="K33" s="2"/>
      <c r="L33" s="2"/>
      <c r="M33" s="2"/>
      <c r="N33" s="5"/>
    </row>
    <row r="34" spans="1:14">
      <c r="A34" s="3" t="s">
        <v>4</v>
      </c>
      <c r="B34" s="13">
        <v>3.35</v>
      </c>
      <c r="C34" s="2">
        <v>4.05</v>
      </c>
      <c r="D34" s="2"/>
      <c r="E34" s="2"/>
      <c r="F34" s="5"/>
      <c r="I34" s="3" t="s">
        <v>4</v>
      </c>
      <c r="J34" s="13">
        <v>1.65</v>
      </c>
      <c r="K34" s="2"/>
      <c r="L34" s="2"/>
      <c r="M34" s="2"/>
      <c r="N34" s="5"/>
    </row>
    <row r="35" spans="1:14">
      <c r="A35" s="3" t="s">
        <v>5</v>
      </c>
      <c r="B35" s="13">
        <v>3.25</v>
      </c>
      <c r="C35" s="2">
        <v>3.95</v>
      </c>
      <c r="D35" s="2"/>
      <c r="E35" s="2"/>
      <c r="F35" s="5"/>
      <c r="I35" s="3" t="s">
        <v>5</v>
      </c>
      <c r="J35" s="13">
        <v>1.6</v>
      </c>
      <c r="K35" s="2"/>
      <c r="L35" s="2"/>
      <c r="M35" s="2"/>
      <c r="N35" s="5"/>
    </row>
    <row r="36" spans="1:14">
      <c r="A36" s="3" t="s">
        <v>6</v>
      </c>
      <c r="B36" s="13">
        <v>3.15</v>
      </c>
      <c r="C36" s="2">
        <v>3.85</v>
      </c>
      <c r="D36" s="2"/>
      <c r="E36" s="2"/>
      <c r="F36" s="5"/>
      <c r="I36" s="3" t="s">
        <v>6</v>
      </c>
      <c r="J36" s="13">
        <v>1.55</v>
      </c>
      <c r="K36" s="2"/>
      <c r="L36" s="2"/>
      <c r="M36" s="2"/>
      <c r="N36" s="5"/>
    </row>
    <row r="37" spans="1:14" ht="15.75" thickBot="1">
      <c r="A37" s="4" t="s">
        <v>7</v>
      </c>
      <c r="B37" s="14">
        <v>3.05</v>
      </c>
      <c r="C37" s="6">
        <v>3.75</v>
      </c>
      <c r="D37" s="6"/>
      <c r="E37" s="6"/>
      <c r="F37" s="7"/>
      <c r="I37" s="4" t="s">
        <v>7</v>
      </c>
      <c r="J37" s="14">
        <v>1.5</v>
      </c>
      <c r="K37" s="6"/>
      <c r="L37" s="6"/>
      <c r="M37" s="6"/>
      <c r="N37" s="7"/>
    </row>
  </sheetData>
  <mergeCells count="6">
    <mergeCell ref="B17:F17"/>
    <mergeCell ref="B5:F5"/>
    <mergeCell ref="B29:F29"/>
    <mergeCell ref="J5:N5"/>
    <mergeCell ref="J17:N17"/>
    <mergeCell ref="J29:N29"/>
  </mergeCells>
  <pageMargins left="0.7" right="0.7" top="0.75" bottom="0.75" header="0.3" footer="0.3"/>
  <pageSetup scale="6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Price Comparison</vt:lpstr>
      <vt:lpstr>Product Pricing</vt:lpstr>
    </vt:vector>
  </TitlesOfParts>
  <LinksUpToDate>false</LinksUpToDate>
  <SharedDoc>false</SharedDoc>
  <HyperlinksChanged>false</HyperlinksChanged>
  <AppVersion>12.0000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