
<file path=[Content_Types].xml><?xml version="1.0" encoding="utf-8"?>
<Types xmlns="http://schemas.openxmlformats.org/package/2006/content-types">
  <Default ContentType="application/vnd.openxmlformats-officedocument.spreadsheetml.printerSettings" Extension="bin"/>
  <Default ContentType="application/vnd.openxmlformats-officedocument.wordprocessingml.document" Extension="docx"/>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ms-office.chartcolorstyle+xml" PartName="/xl/charts/colors1.xml"/>
  <Override ContentType="application/vnd.ms-office.chartcolorstyle+xml" PartName="/xl/charts/colors2.xml"/>
  <Override ContentType="application/vnd.ms-office.chartstyle+xml" PartName="/xl/charts/style1.xml"/>
  <Override ContentType="application/vnd.ms-office.chartstyle+xml" PartName="/xl/charts/style2.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ms-excel.controlproperties+xml" PartName="/xl/ctrlProps/ctrlProp113.xml"/>
  <Override ContentType="application/vnd.ms-excel.controlproperties+xml" PartName="/xl/ctrlProps/ctrlProp114.xml"/>
  <Override ContentType="application/vnd.ms-excel.controlproperties+xml" PartName="/xl/ctrlProps/ctrlProp115.xml"/>
  <Override ContentType="application/vnd.ms-excel.controlproperties+xml" PartName="/xl/ctrlProps/ctrlProp116.xml"/>
  <Override ContentType="application/vnd.ms-excel.controlproperties+xml" PartName="/xl/ctrlProps/ctrlProp117.xml"/>
  <Override ContentType="application/vnd.ms-excel.controlproperties+xml" PartName="/xl/ctrlProps/ctrlProp118.xml"/>
  <Override ContentType="application/vnd.ms-excel.controlproperties+xml" PartName="/xl/ctrlProps/ctrlProp119.xml"/>
  <Override ContentType="application/vnd.ms-excel.controlproperties+xml" PartName="/xl/ctrlProps/ctrlProp120.xml"/>
  <Override ContentType="application/vnd.ms-excel.controlproperties+xml" PartName="/xl/ctrlProps/ctrlProp121.xml"/>
  <Override ContentType="application/vnd.ms-excel.controlproperties+xml" PartName="/xl/ctrlProps/ctrlProp122.xml"/>
  <Override ContentType="application/vnd.ms-excel.controlproperties+xml" PartName="/xl/ctrlProps/ctrlProp123.xml"/>
  <Override ContentType="application/vnd.ms-excel.controlproperties+xml" PartName="/xl/ctrlProps/ctrlProp124.xml"/>
  <Override ContentType="application/vnd.ms-excel.controlproperties+xml" PartName="/xl/ctrlProps/ctrlProp125.xml"/>
  <Override ContentType="application/vnd.ms-excel.controlproperties+xml" PartName="/xl/ctrlProps/ctrlProp126.xml"/>
  <Override ContentType="application/vnd.ms-excel.controlproperties+xml" PartName="/xl/ctrlProps/ctrlProp127.xml"/>
  <Override ContentType="application/vnd.ms-excel.controlproperties+xml" PartName="/xl/ctrlProps/ctrlProp128.xml"/>
  <Override ContentType="application/vnd.ms-excel.controlproperties+xml" PartName="/xl/ctrlProps/ctrlProp129.xml"/>
  <Override ContentType="application/vnd.ms-excel.controlproperties+xml" PartName="/xl/ctrlProps/ctrlProp130.xml"/>
  <Override ContentType="application/vnd.ms-excel.controlproperties+xml" PartName="/xl/ctrlProps/ctrlProp131.xml"/>
  <Override ContentType="application/vnd.ms-excel.controlproperties+xml" PartName="/xl/ctrlProps/ctrlProp132.xml"/>
  <Override ContentType="application/vnd.ms-excel.controlproperties+xml" PartName="/xl/ctrlProps/ctrlProp133.xml"/>
  <Override ContentType="application/vnd.ms-excel.controlproperties+xml" PartName="/xl/ctrlProps/ctrlProp134.xml"/>
  <Override ContentType="application/vnd.ms-excel.controlproperties+xml" PartName="/xl/ctrlProps/ctrlProp135.xml"/>
  <Override ContentType="application/vnd.ms-excel.controlproperties+xml" PartName="/xl/ctrlProps/ctrlProp136.xml"/>
  <Override ContentType="application/vnd.ms-excel.controlproperties+xml" PartName="/xl/ctrlProps/ctrlProp137.xml"/>
  <Override ContentType="application/vnd.ms-excel.controlproperties+xml" PartName="/xl/ctrlProps/ctrlProp138.xml"/>
  <Override ContentType="application/vnd.ms-excel.controlproperties+xml" PartName="/xl/ctrlProps/ctrlProp139.xml"/>
  <Override ContentType="application/vnd.ms-excel.controlproperties+xml" PartName="/xl/ctrlProps/ctrlProp140.xml"/>
  <Override ContentType="application/vnd.ms-excel.controlproperties+xml" PartName="/xl/ctrlProps/ctrlProp141.xml"/>
  <Override ContentType="application/vnd.ms-excel.controlproperties+xml" PartName="/xl/ctrlProps/ctrlProp142.xml"/>
  <Override ContentType="application/vnd.ms-excel.controlproperties+xml" PartName="/xl/ctrlProps/ctrlProp143.xml"/>
  <Override ContentType="application/vnd.ms-excel.controlproperties+xml" PartName="/xl/ctrlProps/ctrlProp144.xml"/>
  <Override ContentType="application/vnd.ms-excel.controlproperties+xml" PartName="/xl/ctrlProps/ctrlProp145.xml"/>
  <Override ContentType="application/vnd.ms-excel.controlproperties+xml" PartName="/xl/ctrlProps/ctrlProp146.xml"/>
  <Override ContentType="application/vnd.ms-excel.controlproperties+xml" PartName="/xl/ctrlProps/ctrlProp147.xml"/>
  <Override ContentType="application/vnd.ms-excel.controlproperties+xml" PartName="/xl/ctrlProps/ctrlProp148.xml"/>
  <Override ContentType="application/vnd.ms-excel.controlproperties+xml" PartName="/xl/ctrlProps/ctrlProp149.xml"/>
  <Override ContentType="application/vnd.ms-excel.controlproperties+xml" PartName="/xl/ctrlProps/ctrlProp150.xml"/>
  <Override ContentType="application/vnd.ms-excel.controlproperties+xml" PartName="/xl/ctrlProps/ctrlProp151.xml"/>
  <Override ContentType="application/vnd.ms-excel.controlproperties+xml" PartName="/xl/ctrlProps/ctrlProp152.xml"/>
  <Override ContentType="application/vnd.ms-excel.controlproperties+xml" PartName="/xl/ctrlProps/ctrlProp153.xml"/>
  <Override ContentType="application/vnd.ms-excel.controlproperties+xml" PartName="/xl/ctrlProps/ctrlProp154.xml"/>
  <Override ContentType="application/vnd.ms-excel.controlproperties+xml" PartName="/xl/ctrlProps/ctrlProp155.xml"/>
  <Override ContentType="application/vnd.ms-excel.controlproperties+xml" PartName="/xl/ctrlProps/ctrlProp156.xml"/>
  <Override ContentType="application/vnd.ms-excel.controlproperties+xml" PartName="/xl/ctrlProps/ctrlProp157.xml"/>
  <Override ContentType="application/vnd.ms-excel.controlproperties+xml" PartName="/xl/ctrlProps/ctrlProp158.xml"/>
  <Override ContentType="application/vnd.ms-excel.controlproperties+xml" PartName="/xl/ctrlProps/ctrlProp159.xml"/>
  <Override ContentType="application/vnd.ms-excel.controlproperties+xml" PartName="/xl/ctrlProps/ctrlProp160.xml"/>
  <Override ContentType="application/vnd.ms-excel.controlproperties+xml" PartName="/xl/ctrlProps/ctrlProp161.xml"/>
  <Override ContentType="application/vnd.ms-excel.controlproperties+xml" PartName="/xl/ctrlProps/ctrlProp162.xml"/>
  <Override ContentType="application/vnd.ms-excel.controlproperties+xml" PartName="/xl/ctrlProps/ctrlProp163.xml"/>
  <Override ContentType="application/vnd.ms-excel.controlproperties+xml" PartName="/xl/ctrlProps/ctrlProp164.xml"/>
  <Override ContentType="application/vnd.ms-excel.controlproperties+xml" PartName="/xl/ctrlProps/ctrlProp165.xml"/>
  <Override ContentType="application/vnd.ms-excel.controlproperties+xml" PartName="/xl/ctrlProps/ctrlProp166.xml"/>
  <Override ContentType="application/vnd.ms-excel.controlproperties+xml" PartName="/xl/ctrlProps/ctrlProp167.xml"/>
  <Override ContentType="application/vnd.ms-excel.controlproperties+xml" PartName="/xl/ctrlProps/ctrlProp168.xml"/>
  <Override ContentType="application/vnd.ms-excel.controlproperties+xml" PartName="/xl/ctrlProps/ctrlProp169.xml"/>
  <Override ContentType="application/vnd.ms-excel.controlproperties+xml" PartName="/xl/ctrlProps/ctrlProp170.xml"/>
  <Override ContentType="application/vnd.ms-excel.controlproperties+xml" PartName="/xl/ctrlProps/ctrlProp171.xml"/>
  <Override ContentType="application/vnd.ms-excel.controlproperties+xml" PartName="/xl/ctrlProps/ctrlProp172.xml"/>
  <Override ContentType="application/vnd.ms-excel.controlproperties+xml" PartName="/xl/ctrlProps/ctrlProp173.xml"/>
  <Override ContentType="application/vnd.ms-excel.controlproperties+xml" PartName="/xl/ctrlProps/ctrlProp174.xml"/>
  <Override ContentType="application/vnd.ms-excel.controlproperties+xml" PartName="/xl/ctrlProps/ctrlProp175.xml"/>
  <Override ContentType="application/vnd.ms-excel.controlproperties+xml" PartName="/xl/ctrlProps/ctrlProp176.xml"/>
  <Override ContentType="application/vnd.ms-excel.controlproperties+xml" PartName="/xl/ctrlProps/ctrlProp177.xml"/>
  <Override ContentType="application/vnd.ms-excel.controlproperties+xml" PartName="/xl/ctrlProps/ctrlProp178.xml"/>
  <Override ContentType="application/vnd.ms-excel.controlproperties+xml" PartName="/xl/ctrlProps/ctrlProp179.xml"/>
  <Override ContentType="application/vnd.ms-excel.controlproperties+xml" PartName="/xl/ctrlProps/ctrlProp180.xml"/>
  <Override ContentType="application/vnd.ms-excel.controlproperties+xml" PartName="/xl/ctrlProps/ctrlProp181.xml"/>
  <Override ContentType="application/vnd.ms-excel.controlproperties+xml" PartName="/xl/ctrlProps/ctrlProp182.xml"/>
  <Override ContentType="application/vnd.ms-excel.controlproperties+xml" PartName="/xl/ctrlProps/ctrlProp183.xml"/>
  <Override ContentType="application/vnd.ms-excel.controlproperties+xml" PartName="/xl/ctrlProps/ctrlProp184.xml"/>
  <Override ContentType="application/vnd.ms-excel.controlproperties+xml" PartName="/xl/ctrlProps/ctrlProp185.xml"/>
  <Override ContentType="application/vnd.ms-excel.controlproperties+xml" PartName="/xl/ctrlProps/ctrlProp186.xml"/>
  <Override ContentType="application/vnd.ms-excel.controlproperties+xml" PartName="/xl/ctrlProps/ctrlProp187.xml"/>
  <Override ContentType="application/vnd.ms-excel.controlproperties+xml" PartName="/xl/ctrlProps/ctrlProp188.xml"/>
  <Override ContentType="application/vnd.ms-excel.controlproperties+xml" PartName="/xl/ctrlProps/ctrlProp189.xml"/>
  <Override ContentType="application/vnd.ms-excel.controlproperties+xml" PartName="/xl/ctrlProps/ctrlProp190.xml"/>
  <Override ContentType="application/vnd.ms-excel.controlproperties+xml" PartName="/xl/ctrlProps/ctrlProp191.xml"/>
  <Override ContentType="application/vnd.ms-excel.controlproperties+xml" PartName="/xl/ctrlProps/ctrlProp192.xml"/>
  <Override ContentType="application/vnd.ms-excel.controlproperties+xml" PartName="/xl/ctrlProps/ctrlProp193.xml"/>
  <Override ContentType="application/vnd.ms-excel.controlproperties+xml" PartName="/xl/ctrlProps/ctrlProp194.xml"/>
  <Override ContentType="application/vnd.ms-excel.controlproperties+xml" PartName="/xl/ctrlProps/ctrlProp195.xml"/>
  <Override ContentType="application/vnd.ms-excel.controlproperties+xml" PartName="/xl/ctrlProps/ctrlProp196.xml"/>
  <Override ContentType="application/vnd.ms-excel.controlproperties+xml" PartName="/xl/ctrlProps/ctrlProp197.xml"/>
  <Override ContentType="application/vnd.ms-excel.controlproperties+xml" PartName="/xl/ctrlProps/ctrlProp198.xml"/>
  <Override ContentType="application/vnd.ms-excel.controlproperties+xml" PartName="/xl/ctrlProps/ctrlProp199.xml"/>
  <Override ContentType="application/vnd.ms-excel.controlproperties+xml" PartName="/xl/ctrlProps/ctrlProp200.xml"/>
  <Override ContentType="application/vnd.ms-excel.controlproperties+xml" PartName="/xl/ctrlProps/ctrlProp201.xml"/>
  <Override ContentType="application/vnd.ms-excel.controlproperties+xml" PartName="/xl/ctrlProps/ctrlProp202.xml"/>
  <Override ContentType="application/vnd.ms-excel.controlproperties+xml" PartName="/xl/ctrlProps/ctrlProp203.xml"/>
  <Override ContentType="application/vnd.ms-excel.controlproperties+xml" PartName="/xl/ctrlProps/ctrlProp204.xml"/>
  <Override ContentType="application/vnd.ms-excel.controlproperties+xml" PartName="/xl/ctrlProps/ctrlProp205.xml"/>
  <Override ContentType="application/vnd.ms-excel.controlproperties+xml" PartName="/xl/ctrlProps/ctrlProp206.xml"/>
  <Override ContentType="application/vnd.ms-excel.controlproperties+xml" PartName="/xl/ctrlProps/ctrlProp207.xml"/>
  <Override ContentType="application/vnd.ms-excel.controlproperties+xml" PartName="/xl/ctrlProps/ctrlProp208.xml"/>
  <Override ContentType="application/vnd.ms-excel.controlproperties+xml" PartName="/xl/ctrlProps/ctrlProp209.xml"/>
  <Override ContentType="application/vnd.ms-excel.controlproperties+xml" PartName="/xl/ctrlProps/ctrlProp210.xml"/>
  <Override ContentType="application/vnd.ms-excel.controlproperties+xml" PartName="/xl/ctrlProps/ctrlProp211.xml"/>
  <Override ContentType="application/vnd.ms-excel.controlproperties+xml" PartName="/xl/ctrlProps/ctrlProp212.xml"/>
  <Override ContentType="application/vnd.ms-excel.controlproperties+xml" PartName="/xl/ctrlProps/ctrlProp213.xml"/>
  <Override ContentType="application/vnd.ms-excel.controlproperties+xml" PartName="/xl/ctrlProps/ctrlProp214.xml"/>
  <Override ContentType="application/vnd.ms-excel.controlproperties+xml" PartName="/xl/ctrlProps/ctrlProp215.xml"/>
  <Override ContentType="application/vnd.ms-excel.controlproperties+xml" PartName="/xl/ctrlProps/ctrlProp216.xml"/>
  <Override ContentType="application/vnd.ms-excel.controlproperties+xml" PartName="/xl/ctrlProps/ctrlProp217.xml"/>
  <Override ContentType="application/vnd.ms-excel.controlproperties+xml" PartName="/xl/ctrlProps/ctrlProp218.xml"/>
  <Override ContentType="application/vnd.ms-excel.controlproperties+xml" PartName="/xl/ctrlProps/ctrlProp219.xml"/>
  <Override ContentType="application/vnd.ms-excel.controlproperties+xml" PartName="/xl/ctrlProps/ctrlProp220.xml"/>
  <Override ContentType="application/vnd.ms-excel.controlproperties+xml" PartName="/xl/ctrlProps/ctrlProp221.xml"/>
  <Override ContentType="application/vnd.ms-excel.controlproperties+xml" PartName="/xl/ctrlProps/ctrlProp222.xml"/>
  <Override ContentType="application/vnd.ms-excel.controlproperties+xml" PartName="/xl/ctrlProps/ctrlProp223.xml"/>
  <Override ContentType="application/vnd.ms-excel.controlproperties+xml" PartName="/xl/ctrlProps/ctrlProp224.xml"/>
  <Override ContentType="application/vnd.ms-excel.controlproperties+xml" PartName="/xl/ctrlProps/ctrlProp225.xml"/>
  <Override ContentType="application/vnd.ms-excel.controlproperties+xml" PartName="/xl/ctrlProps/ctrlProp226.xml"/>
  <Override ContentType="application/vnd.ms-excel.controlproperties+xml" PartName="/xl/ctrlProps/ctrlProp227.xml"/>
  <Override ContentType="application/vnd.ms-excel.controlproperties+xml" PartName="/xl/ctrlProps/ctrlProp228.xml"/>
  <Override ContentType="application/vnd.ms-excel.controlproperties+xml" PartName="/xl/ctrlProps/ctrlProp229.xml"/>
  <Override ContentType="application/vnd.ms-excel.controlproperties+xml" PartName="/xl/ctrlProps/ctrlProp230.xml"/>
  <Override ContentType="application/vnd.ms-excel.controlproperties+xml" PartName="/xl/ctrlProps/ctrlProp231.xml"/>
  <Override ContentType="application/vnd.ms-excel.controlproperties+xml" PartName="/xl/ctrlProps/ctrlProp232.xml"/>
  <Override ContentType="application/vnd.ms-excel.controlproperties+xml" PartName="/xl/ctrlProps/ctrlProp233.xml"/>
  <Override ContentType="application/vnd.ms-excel.controlproperties+xml" PartName="/xl/ctrlProps/ctrlProp234.xml"/>
  <Override ContentType="application/vnd.ms-excel.controlproperties+xml" PartName="/xl/ctrlProps/ctrlProp235.xml"/>
  <Override ContentType="application/vnd.ms-excel.controlproperties+xml" PartName="/xl/ctrlProps/ctrlProp236.xml"/>
  <Override ContentType="application/vnd.ms-excel.controlproperties+xml" PartName="/xl/ctrlProps/ctrlProp237.xml"/>
  <Override ContentType="application/vnd.ms-excel.controlproperties+xml" PartName="/xl/ctrlProps/ctrlProp238.xml"/>
  <Override ContentType="application/vnd.ms-excel.controlproperties+xml" PartName="/xl/ctrlProps/ctrlProp239.xml"/>
  <Override ContentType="application/vnd.ms-excel.controlproperties+xml" PartName="/xl/ctrlProps/ctrlProp240.xml"/>
  <Override ContentType="application/vnd.ms-excel.controlproperties+xml" PartName="/xl/ctrlProps/ctrlProp241.xml"/>
  <Override ContentType="application/vnd.ms-excel.controlproperties+xml" PartName="/xl/ctrlProps/ctrlProp242.xml"/>
  <Override ContentType="application/vnd.ms-excel.controlproperties+xml" PartName="/xl/ctrlProps/ctrlProp243.xml"/>
  <Override ContentType="application/vnd.ms-excel.controlproperties+xml" PartName="/xl/ctrlProps/ctrlProp244.xml"/>
  <Override ContentType="application/vnd.ms-excel.controlproperties+xml" PartName="/xl/ctrlProps/ctrlProp245.xml"/>
  <Override ContentType="application/vnd.ms-excel.controlproperties+xml" PartName="/xl/ctrlProps/ctrlProp246.xml"/>
  <Override ContentType="application/vnd.ms-excel.controlproperties+xml" PartName="/xl/ctrlProps/ctrlProp247.xml"/>
  <Override ContentType="application/vnd.ms-excel.controlproperties+xml" PartName="/xl/ctrlProps/ctrlProp248.xml"/>
  <Override ContentType="application/vnd.ms-excel.controlproperties+xml" PartName="/xl/ctrlProps/ctrlProp249.xml"/>
  <Override ContentType="application/vnd.ms-excel.controlproperties+xml" PartName="/xl/ctrlProps/ctrlProp250.xml"/>
  <Override ContentType="application/vnd.ms-excel.controlproperties+xml" PartName="/xl/ctrlProps/ctrlProp251.xml"/>
  <Override ContentType="application/vnd.ms-excel.controlproperties+xml" PartName="/xl/ctrlProps/ctrlProp252.xml"/>
  <Override ContentType="application/vnd.ms-excel.controlproperties+xml" PartName="/xl/ctrlProps/ctrlProp253.xml"/>
  <Override ContentType="application/vnd.ms-excel.controlproperties+xml" PartName="/xl/ctrlProps/ctrlProp254.xml"/>
  <Override ContentType="application/vnd.ms-excel.controlproperties+xml" PartName="/xl/ctrlProps/ctrlProp255.xml"/>
  <Override ContentType="application/vnd.ms-excel.controlproperties+xml" PartName="/xl/ctrlProps/ctrlProp256.xml"/>
  <Override ContentType="application/vnd.ms-excel.controlproperties+xml" PartName="/xl/ctrlProps/ctrlProp257.xml"/>
  <Override ContentType="application/vnd.ms-excel.controlproperties+xml" PartName="/xl/ctrlProps/ctrlProp258.xml"/>
  <Override ContentType="application/vnd.ms-excel.controlproperties+xml" PartName="/xl/ctrlProps/ctrlProp259.xml"/>
  <Override ContentType="application/vnd.ms-excel.controlproperties+xml" PartName="/xl/ctrlProps/ctrlProp260.xml"/>
  <Override ContentType="application/vnd.ms-excel.controlproperties+xml" PartName="/xl/ctrlProps/ctrlProp261.xml"/>
  <Override ContentType="application/vnd.ms-excel.controlproperties+xml" PartName="/xl/ctrlProps/ctrlProp262.xml"/>
  <Override ContentType="application/vnd.ms-excel.controlproperties+xml" PartName="/xl/ctrlProps/ctrlProp263.xml"/>
  <Override ContentType="application/vnd.ms-excel.controlproperties+xml" PartName="/xl/ctrlProps/ctrlProp264.xml"/>
  <Override ContentType="application/vnd.ms-excel.controlproperties+xml" PartName="/xl/ctrlProps/ctrlProp265.xml"/>
  <Override ContentType="application/vnd.ms-excel.controlproperties+xml" PartName="/xl/ctrlProps/ctrlProp266.xml"/>
  <Override ContentType="application/vnd.ms-excel.controlproperties+xml" PartName="/xl/ctrlProps/ctrlProp267.xml"/>
  <Override ContentType="application/vnd.ms-excel.controlproperties+xml" PartName="/xl/ctrlProps/ctrlProp268.xml"/>
  <Override ContentType="application/vnd.ms-excel.controlproperties+xml" PartName="/xl/ctrlProps/ctrlProp269.xml"/>
  <Override ContentType="application/vnd.ms-excel.controlproperties+xml" PartName="/xl/ctrlProps/ctrlProp270.xml"/>
  <Override ContentType="application/vnd.ms-excel.controlproperties+xml" PartName="/xl/ctrlProps/ctrlProp271.xml"/>
  <Override ContentType="application/vnd.ms-excel.controlproperties+xml" PartName="/xl/ctrlProps/ctrlProp272.xml"/>
  <Override ContentType="application/vnd.ms-excel.controlproperties+xml" PartName="/xl/ctrlProps/ctrlProp273.xml"/>
  <Override ContentType="application/vnd.ms-excel.controlproperties+xml" PartName="/xl/ctrlProps/ctrlProp274.xml"/>
  <Override ContentType="application/vnd.ms-excel.controlproperties+xml" PartName="/xl/ctrlProps/ctrlProp275.xml"/>
  <Override ContentType="application/vnd.ms-excel.controlproperties+xml" PartName="/xl/ctrlProps/ctrlProp276.xml"/>
  <Override ContentType="application/vnd.ms-excel.controlproperties+xml" PartName="/xl/ctrlProps/ctrlProp277.xml"/>
  <Override ContentType="application/vnd.ms-excel.controlproperties+xml" PartName="/xl/ctrlProps/ctrlProp278.xml"/>
  <Override ContentType="application/vnd.ms-excel.controlproperties+xml" PartName="/xl/ctrlProps/ctrlProp279.xml"/>
  <Override ContentType="application/vnd.ms-excel.controlproperties+xml" PartName="/xl/ctrlProps/ctrlProp280.xml"/>
  <Override ContentType="application/vnd.ms-excel.controlproperties+xml" PartName="/xl/ctrlProps/ctrlProp281.xml"/>
  <Override ContentType="application/vnd.ms-excel.controlproperties+xml" PartName="/xl/ctrlProps/ctrlProp282.xml"/>
  <Override ContentType="application/vnd.ms-excel.controlproperties+xml" PartName="/xl/ctrlProps/ctrlProp283.xml"/>
  <Override ContentType="application/vnd.ms-excel.controlproperties+xml" PartName="/xl/ctrlProps/ctrlProp284.xml"/>
  <Override ContentType="application/vnd.ms-excel.controlproperties+xml" PartName="/xl/ctrlProps/ctrlProp285.xml"/>
  <Override ContentType="application/vnd.ms-excel.controlproperties+xml" PartName="/xl/ctrlProps/ctrlProp286.xml"/>
  <Override ContentType="application/vnd.ms-excel.controlproperties+xml" PartName="/xl/ctrlProps/ctrlProp287.xml"/>
  <Override ContentType="application/vnd.ms-excel.controlproperties+xml" PartName="/xl/ctrlProps/ctrlProp288.xml"/>
  <Override ContentType="application/vnd.ms-excel.controlproperties+xml" PartName="/xl/ctrlProps/ctrlProp289.xml"/>
  <Override ContentType="application/vnd.ms-excel.controlproperties+xml" PartName="/xl/ctrlProps/ctrlProp290.xml"/>
  <Override ContentType="application/vnd.ms-excel.controlproperties+xml" PartName="/xl/ctrlProps/ctrlProp291.xml"/>
  <Override ContentType="application/vnd.ms-excel.controlproperties+xml" PartName="/xl/ctrlProps/ctrlProp292.xml"/>
  <Override ContentType="application/vnd.ms-excel.controlproperties+xml" PartName="/xl/ctrlProps/ctrlProp293.xml"/>
  <Override ContentType="application/vnd.ms-excel.controlproperties+xml" PartName="/xl/ctrlProps/ctrlProp294.xml"/>
  <Override ContentType="application/vnd.ms-excel.controlproperties+xml" PartName="/xl/ctrlProps/ctrlProp295.xml"/>
  <Override ContentType="application/vnd.ms-excel.controlproperties+xml" PartName="/xl/ctrlProps/ctrlProp296.xml"/>
  <Override ContentType="application/vnd.ms-excel.controlproperties+xml" PartName="/xl/ctrlProps/ctrlProp297.xml"/>
  <Override ContentType="application/vnd.ms-excel.controlproperties+xml" PartName="/xl/ctrlProps/ctrlProp298.xml"/>
  <Override ContentType="application/vnd.ms-excel.controlproperties+xml" PartName="/xl/ctrlProps/ctrlProp299.xml"/>
  <Override ContentType="application/vnd.ms-excel.controlproperties+xml" PartName="/xl/ctrlProps/ctrlProp300.xml"/>
  <Override ContentType="application/vnd.ms-excel.controlproperties+xml" PartName="/xl/ctrlProps/ctrlProp301.xml"/>
  <Override ContentType="application/vnd.ms-excel.controlproperties+xml" PartName="/xl/ctrlProps/ctrlProp302.xml"/>
  <Override ContentType="application/vnd.ms-excel.controlproperties+xml" PartName="/xl/ctrlProps/ctrlProp303.xml"/>
  <Override ContentType="application/vnd.ms-excel.controlproperties+xml" PartName="/xl/ctrlProps/ctrlProp304.xml"/>
  <Override ContentType="application/vnd.ms-excel.controlproperties+xml" PartName="/xl/ctrlProps/ctrlProp305.xml"/>
  <Override ContentType="application/vnd.ms-excel.controlproperties+xml" PartName="/xl/ctrlProps/ctrlProp306.xml"/>
  <Override ContentType="application/vnd.ms-excel.controlproperties+xml" PartName="/xl/ctrlProps/ctrlProp307.xml"/>
  <Override ContentType="application/vnd.ms-excel.controlproperties+xml" PartName="/xl/ctrlProps/ctrlProp308.xml"/>
  <Override ContentType="application/vnd.ms-excel.controlproperties+xml" PartName="/xl/ctrlProps/ctrlProp309.xml"/>
  <Override ContentType="application/vnd.ms-excel.controlproperties+xml" PartName="/xl/ctrlProps/ctrlProp310.xml"/>
  <Override ContentType="application/vnd.ms-excel.controlproperties+xml" PartName="/xl/ctrlProps/ctrlProp311.xml"/>
  <Override ContentType="application/vnd.ms-excel.controlproperties+xml" PartName="/xl/ctrlProps/ctrlProp312.xml"/>
  <Override ContentType="application/vnd.ms-excel.controlproperties+xml" PartName="/xl/ctrlProps/ctrlProp313.xml"/>
  <Override ContentType="application/vnd.ms-excel.controlproperties+xml" PartName="/xl/ctrlProps/ctrlProp314.xml"/>
  <Override ContentType="application/vnd.ms-excel.controlproperties+xml" PartName="/xl/ctrlProps/ctrlProp315.xml"/>
  <Override ContentType="application/vnd.ms-excel.controlproperties+xml" PartName="/xl/ctrlProps/ctrlProp316.xml"/>
  <Override ContentType="application/vnd.ms-excel.controlproperties+xml" PartName="/xl/ctrlProps/ctrlProp317.xml"/>
  <Override ContentType="application/vnd.ms-excel.controlproperties+xml" PartName="/xl/ctrlProps/ctrlProp318.xml"/>
  <Override ContentType="application/vnd.ms-excel.controlproperties+xml" PartName="/xl/ctrlProps/ctrlProp319.xml"/>
  <Override ContentType="application/vnd.ms-excel.controlproperties+xml" PartName="/xl/ctrlProps/ctrlProp320.xml"/>
  <Override ContentType="application/vnd.ms-excel.controlproperties+xml" PartName="/xl/ctrlProps/ctrlProp321.xml"/>
  <Override ContentType="application/vnd.ms-excel.controlproperties+xml" PartName="/xl/ctrlProps/ctrlProp322.xml"/>
  <Override ContentType="application/vnd.ms-excel.controlproperties+xml" PartName="/xl/ctrlProps/ctrlProp323.xml"/>
  <Override ContentType="application/vnd.ms-excel.controlproperties+xml" PartName="/xl/ctrlProps/ctrlProp324.xml"/>
  <Override ContentType="application/vnd.ms-excel.controlproperties+xml" PartName="/xl/ctrlProps/ctrlProp325.xml"/>
  <Override ContentType="application/vnd.ms-excel.controlproperties+xml" PartName="/xl/ctrlProps/ctrlProp326.xml"/>
  <Override ContentType="application/vnd.ms-excel.controlproperties+xml" PartName="/xl/ctrlProps/ctrlProp327.xml"/>
  <Override ContentType="application/vnd.ms-excel.controlproperties+xml" PartName="/xl/ctrlProps/ctrlProp328.xml"/>
  <Override ContentType="application/vnd.ms-excel.controlproperties+xml" PartName="/xl/ctrlProps/ctrlProp329.xml"/>
  <Override ContentType="application/vnd.ms-excel.controlproperties+xml" PartName="/xl/ctrlProps/ctrlProp330.xml"/>
  <Override ContentType="application/vnd.ms-excel.controlproperties+xml" PartName="/xl/ctrlProps/ctrlProp331.xml"/>
  <Override ContentType="application/vnd.ms-excel.controlproperties+xml" PartName="/xl/ctrlProps/ctrlProp332.xml"/>
  <Override ContentType="application/vnd.ms-excel.controlproperties+xml" PartName="/xl/ctrlProps/ctrlProp333.xml"/>
  <Override ContentType="application/vnd.ms-excel.controlproperties+xml" PartName="/xl/ctrlProps/ctrlProp334.xml"/>
  <Override ContentType="application/vnd.ms-excel.controlproperties+xml" PartName="/xl/ctrlProps/ctrlProp335.xml"/>
  <Override ContentType="application/vnd.ms-excel.controlproperties+xml" PartName="/xl/ctrlProps/ctrlProp336.xml"/>
  <Override ContentType="application/vnd.ms-excel.controlproperties+xml" PartName="/xl/ctrlProps/ctrlProp337.xml"/>
  <Override ContentType="application/vnd.ms-excel.controlproperties+xml" PartName="/xl/ctrlProps/ctrlProp338.xml"/>
  <Override ContentType="application/vnd.ms-excel.controlproperties+xml" PartName="/xl/ctrlProps/ctrlProp339.xml"/>
  <Override ContentType="application/vnd.ms-excel.controlproperties+xml" PartName="/xl/ctrlProps/ctrlProp340.xml"/>
  <Override ContentType="application/vnd.ms-excel.controlproperties+xml" PartName="/xl/ctrlProps/ctrlProp341.xml"/>
  <Override ContentType="application/vnd.ms-excel.controlproperties+xml" PartName="/xl/ctrlProps/ctrlProp342.xml"/>
  <Override ContentType="application/vnd.ms-excel.controlproperties+xml" PartName="/xl/ctrlProps/ctrlProp343.xml"/>
  <Override ContentType="application/vnd.ms-excel.controlproperties+xml" PartName="/xl/ctrlProps/ctrlProp344.xml"/>
  <Override ContentType="application/vnd.ms-excel.controlproperties+xml" PartName="/xl/ctrlProps/ctrlProp345.xml"/>
  <Override ContentType="application/vnd.ms-excel.controlproperties+xml" PartName="/xl/ctrlProps/ctrlProp346.xml"/>
  <Override ContentType="application/vnd.ms-excel.controlproperties+xml" PartName="/xl/ctrlProps/ctrlProp347.xml"/>
  <Override ContentType="application/vnd.ms-excel.controlproperties+xml" PartName="/xl/ctrlProps/ctrlProp348.xml"/>
  <Override ContentType="application/vnd.ms-excel.controlproperties+xml" PartName="/xl/ctrlProps/ctrlProp349.xml"/>
  <Override ContentType="application/vnd.ms-excel.controlproperties+xml" PartName="/xl/ctrlProps/ctrlProp350.xml"/>
  <Override ContentType="application/vnd.ms-excel.controlproperties+xml" PartName="/xl/ctrlProps/ctrlProp351.xml"/>
  <Override ContentType="application/vnd.ms-excel.controlproperties+xml" PartName="/xl/ctrlProps/ctrlProp352.xml"/>
  <Override ContentType="application/vnd.ms-excel.controlproperties+xml" PartName="/xl/ctrlProps/ctrlProp353.xml"/>
  <Override ContentType="application/vnd.ms-excel.controlproperties+xml" PartName="/xl/ctrlProps/ctrlProp354.xml"/>
  <Override ContentType="application/vnd.ms-excel.controlproperties+xml" PartName="/xl/ctrlProps/ctrlProp355.xml"/>
  <Override ContentType="application/vnd.ms-excel.controlproperties+xml" PartName="/xl/ctrlProps/ctrlProp356.xml"/>
  <Override ContentType="application/vnd.ms-excel.controlproperties+xml" PartName="/xl/ctrlProps/ctrlProp357.xml"/>
  <Override ContentType="application/vnd.ms-excel.controlproperties+xml" PartName="/xl/ctrlProps/ctrlProp358.xml"/>
  <Override ContentType="application/vnd.ms-excel.controlproperties+xml" PartName="/xl/ctrlProps/ctrlProp359.xml"/>
  <Override ContentType="application/vnd.ms-excel.controlproperties+xml" PartName="/xl/ctrlProps/ctrlProp360.xml"/>
  <Override ContentType="application/vnd.ms-excel.controlproperties+xml" PartName="/xl/ctrlProps/ctrlProp361.xml"/>
  <Override ContentType="application/vnd.ms-excel.controlproperties+xml" PartName="/xl/ctrlProps/ctrlProp362.xml"/>
  <Override ContentType="application/vnd.ms-excel.controlproperties+xml" PartName="/xl/ctrlProps/ctrlProp363.xml"/>
  <Override ContentType="application/vnd.ms-excel.controlproperties+xml" PartName="/xl/ctrlProps/ctrlProp36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table+xml" PartName="/xl/tables/table3.xml"/>
  <Override ContentType="application/vnd.openxmlformats-officedocument.spreadsheetml.table+xml" PartName="/xl/tables/table4.xml"/>
  <Override ContentType="application/vnd.openxmlformats-officedocument.spreadsheetml.table+xml" PartName="/xl/tables/table5.xml"/>
  <Override ContentType="application/vnd.openxmlformats-officedocument.spreadsheetml.table+xml" PartName="/xl/tables/table6.xml"/>
  <Override ContentType="application/vnd.openxmlformats-officedocument.spreadsheetml.table+xml" PartName="/xl/tables/table7.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mc:AlternateContent xmlns:mc="http://schemas.openxmlformats.org/markup-compatibility/2006">
    <mc:Choice Requires="x15">
      <x15ac:absPath xmlns:x15ac="http://schemas.microsoft.com/office/spreadsheetml/2010/11/ac" url="G:\LGL_SVCS\AB1058\Rolling Time Study (RTS)\Current RTS Tools\"/>
    </mc:Choice>
  </mc:AlternateContent>
  <xr:revisionPtr revIDLastSave="0" documentId="13_ncr:1_{579B443C-0F02-44D7-B702-77BBDAD297FD}" xr6:coauthVersionLast="45" xr6:coauthVersionMax="45" xr10:uidLastSave="{00000000-0000-0000-0000-000000000000}"/>
  <bookViews>
    <workbookView xWindow="-110" yWindow="-110" windowWidth="19420" windowHeight="10420" tabRatio="718" xr2:uid="{00000000-000D-0000-FFFF-FFFF00000000}"/>
  </bookViews>
  <sheets>
    <sheet name="Instructions" sheetId="42" r:id="rId1"/>
    <sheet name="Charts" sheetId="43" r:id="rId2"/>
    <sheet name="Monday" sheetId="35" r:id="rId3"/>
    <sheet name="Tuesday" sheetId="50" r:id="rId4"/>
    <sheet name="Wednesday" sheetId="49" r:id="rId5"/>
    <sheet name="Thursday" sheetId="44" r:id="rId6"/>
    <sheet name="Friday" sheetId="48" r:id="rId7"/>
    <sheet name="Sat" sheetId="53" r:id="rId8"/>
    <sheet name="Sun" sheetId="52" r:id="rId9"/>
    <sheet name="Timesheet" sheetId="51" r:id="rId10"/>
    <sheet name="WK_SUMMARY" sheetId="11" r:id="rId11"/>
  </sheets>
  <definedNames>
    <definedName name="_xlnm._FilterDatabase" localSheetId="6" hidden="1">Friday!$A$15:$A$280</definedName>
    <definedName name="_xlnm._FilterDatabase" localSheetId="2" hidden="1">Monday!$A$15:$A$280</definedName>
    <definedName name="_xlnm._FilterDatabase" localSheetId="7" hidden="1">Sat!$A$15:$A$280</definedName>
    <definedName name="_xlnm._FilterDatabase" localSheetId="8" hidden="1">Sun!$A$15:$A$280</definedName>
    <definedName name="_xlnm._FilterDatabase" localSheetId="5" hidden="1">Thursday!$A$15:$A$280</definedName>
    <definedName name="_xlnm._FilterDatabase" localSheetId="3" hidden="1">Tuesday!$A$15:$A$280</definedName>
    <definedName name="_xlnm._FilterDatabase" localSheetId="4" hidden="1">Wednesday!$A$15:$A$280</definedName>
    <definedName name="Cal_Endtime">0.999305555555556</definedName>
    <definedName name="ColumnTitle2" localSheetId="1">#REF!</definedName>
    <definedName name="ColumnTitle2" localSheetId="6">#REF!</definedName>
    <definedName name="ColumnTitle2" localSheetId="0">#REF!</definedName>
    <definedName name="ColumnTitle2" localSheetId="2">#REF!</definedName>
    <definedName name="ColumnTitle2" localSheetId="7">#REF!</definedName>
    <definedName name="ColumnTitle2" localSheetId="8">#REF!</definedName>
    <definedName name="ColumnTitle2" localSheetId="5">#REF!</definedName>
    <definedName name="ColumnTitle2" localSheetId="9">#REF!</definedName>
    <definedName name="ColumnTitle2" localSheetId="3">#REF!</definedName>
    <definedName name="ColumnTitle2" localSheetId="4">#REF!</definedName>
    <definedName name="ColumnTitle2">#REF!</definedName>
    <definedName name="ColumnTitleRegion..H2.1" localSheetId="1">#REF!</definedName>
    <definedName name="ColumnTitleRegion..H2.1" localSheetId="6">Friday!$N$11</definedName>
    <definedName name="ColumnTitleRegion..H2.1" localSheetId="0">#REF!</definedName>
    <definedName name="ColumnTitleRegion..H2.1" localSheetId="2">Monday!$N$11</definedName>
    <definedName name="ColumnTitleRegion..H2.1" localSheetId="7">Sat!$N$11</definedName>
    <definedName name="ColumnTitleRegion..H2.1" localSheetId="8">Sun!$N$11</definedName>
    <definedName name="ColumnTitleRegion..H2.1" localSheetId="5">Thursday!$N$11</definedName>
    <definedName name="ColumnTitleRegion..H2.1" localSheetId="9">#REF!</definedName>
    <definedName name="ColumnTitleRegion..H2.1" localSheetId="3">Tuesday!$N$11</definedName>
    <definedName name="ColumnTitleRegion..H2.1" localSheetId="4">Wednesday!$N$11</definedName>
    <definedName name="ColumnTitleRegion..H2.1">#REF!</definedName>
    <definedName name="CurrentTime">TIME(HOUR(NOW()),MINUTE(NOW()),SECOND(NOW()))</definedName>
    <definedName name="Data">#REF!</definedName>
    <definedName name="Increment" localSheetId="1">TIME(0,Charts!MinuteInterval,0)</definedName>
    <definedName name="Increment" localSheetId="6">TIME(0,Friday!MinuteInterval,0)</definedName>
    <definedName name="Increment" localSheetId="0">TIME(0,Instructions!MinuteInterval,0)</definedName>
    <definedName name="Increment" localSheetId="2">TIME(0,Monday!MinuteInterval,0)</definedName>
    <definedName name="Increment" localSheetId="7">TIME(0,Sat!MinuteInterval,0)</definedName>
    <definedName name="Increment" localSheetId="8">TIME(0,Sun!MinuteInterval,0)</definedName>
    <definedName name="Increment" localSheetId="5">TIME(0,Thursday!MinuteInterval,0)</definedName>
    <definedName name="Increment" localSheetId="9">TIME(0,Timesheet!MinuteInterval,0)</definedName>
    <definedName name="Increment" localSheetId="3">TIME(0,Tuesday!MinuteInterval,0)</definedName>
    <definedName name="Increment" localSheetId="4">TIME(0,Wednesday!MinuteInterval,0)</definedName>
    <definedName name="Increment">TIME(0,MinuteInterval,0)</definedName>
    <definedName name="LastRow" localSheetId="6">MAX(MATCH(9.99E+307,Friday!#REF!),MATCH(REPT("z",255),Friday!#REF!))</definedName>
    <definedName name="LastRow" localSheetId="2">MAX(MATCH(9.99E+307,Monday!#REF!),MATCH(REPT("z",255),Monday!#REF!))</definedName>
    <definedName name="LastRow" localSheetId="7">MAX(MATCH(9.99E+307,Sat!#REF!),MATCH(REPT("z",255),Sat!#REF!))</definedName>
    <definedName name="LastRow" localSheetId="8">MAX(MATCH(9.99E+307,Sun!#REF!),MATCH(REPT("z",255),Sun!#REF!))</definedName>
    <definedName name="LastRow" localSheetId="5">MAX(MATCH(9.99E+307,Thursday!#REF!),MATCH(REPT("z",255),Thursday!#REF!))</definedName>
    <definedName name="LastRow" localSheetId="3">MAX(MATCH(9.99E+307,Tuesday!#REF!),MATCH(REPT("z",255),Tuesday!#REF!))</definedName>
    <definedName name="LastRow" localSheetId="4">MAX(MATCH(9.99E+307,Wednesday!#REF!),MATCH(REPT("z",255),Wednesday!#REF!))</definedName>
    <definedName name="LastRow">MAX(MATCH(9.99E+307,#REF!),MATCH(REPT("z",255),#REF!))</definedName>
    <definedName name="MinuteInterval" localSheetId="1">--LEFT(Charts!MinuteText,2)</definedName>
    <definedName name="MinuteInterval" localSheetId="6">--LEFT(Friday!MinuteText,2)</definedName>
    <definedName name="MinuteInterval" localSheetId="0">--LEFT(Instructions!MinuteText,2)</definedName>
    <definedName name="MinuteInterval" localSheetId="2">--LEFT(Monday!MinuteText,2)</definedName>
    <definedName name="MinuteInterval" localSheetId="7">--LEFT(Sat!MinuteText,2)</definedName>
    <definedName name="MinuteInterval" localSheetId="8">--LEFT(Sun!MinuteText,2)</definedName>
    <definedName name="MinuteInterval" localSheetId="5">--LEFT(Thursday!MinuteText,2)</definedName>
    <definedName name="MinuteInterval" localSheetId="9">--LEFT(Timesheet!MinuteText,2)</definedName>
    <definedName name="MinuteInterval" localSheetId="3">--LEFT(Tuesday!MinuteText,2)</definedName>
    <definedName name="MinuteInterval" localSheetId="4">--LEFT(Wednesday!MinuteText,2)</definedName>
    <definedName name="MinuteInterval">--LEFT(MinuteText,2)</definedName>
    <definedName name="MinuteText" localSheetId="1">#REF!</definedName>
    <definedName name="MinuteText" localSheetId="6">Friday!#REF!</definedName>
    <definedName name="MinuteText" localSheetId="0">#REF!</definedName>
    <definedName name="MinuteText" localSheetId="2">Monday!#REF!</definedName>
    <definedName name="MinuteText" localSheetId="7">Sat!#REF!</definedName>
    <definedName name="MinuteText" localSheetId="8">Sun!#REF!</definedName>
    <definedName name="MinuteText" localSheetId="5">Thursday!#REF!</definedName>
    <definedName name="MinuteText" localSheetId="9">#REF!</definedName>
    <definedName name="MinuteText" localSheetId="3">Tuesday!#REF!</definedName>
    <definedName name="MinuteText" localSheetId="4">Wednesday!#REF!</definedName>
    <definedName name="MinuteText">#REF!</definedName>
    <definedName name="OLE_LINK17" localSheetId="0">Instructions!$A$1</definedName>
    <definedName name="OLE_LINK3" localSheetId="1">Charts!$A$2</definedName>
    <definedName name="OLE_LINK4" localSheetId="1">Charts!$A$27</definedName>
    <definedName name="_xlnm.Print_Area" localSheetId="6">Friday!$A$1:$U$72</definedName>
    <definedName name="_xlnm.Print_Area" localSheetId="2">Monday!$A$1:$U$72</definedName>
    <definedName name="_xlnm.Print_Area" localSheetId="7">Sat!$A$1:$U$72</definedName>
    <definedName name="_xlnm.Print_Area" localSheetId="8">Sun!$A$1:$U$72</definedName>
    <definedName name="_xlnm.Print_Area" localSheetId="5">Thursday!$A$1:$U$72</definedName>
    <definedName name="_xlnm.Print_Area" localSheetId="3">Tuesday!$A$1:$U$72</definedName>
    <definedName name="_xlnm.Print_Area" localSheetId="4">Wednesday!$A$1:$U$72</definedName>
    <definedName name="_xlnm.Print_Area" localSheetId="10">WK_SUMMARY!$A$1:$N$55</definedName>
    <definedName name="_xlnm.Print_Titles" localSheetId="6">Friday!$13:$13</definedName>
    <definedName name="_xlnm.Print_Titles" localSheetId="2">Monday!$13:$13</definedName>
    <definedName name="_xlnm.Print_Titles" localSheetId="7">Sat!$13:$13</definedName>
    <definedName name="_xlnm.Print_Titles" localSheetId="8">Sun!$13:$13</definedName>
    <definedName name="_xlnm.Print_Titles" localSheetId="5">Thursday!$13:$13</definedName>
    <definedName name="_xlnm.Print_Titles" localSheetId="3">Tuesday!$13:$13</definedName>
    <definedName name="_xlnm.Print_Titles" localSheetId="4">Wednesday!$13:$13</definedName>
    <definedName name="ScheduleStart" localSheetId="1">#REF!</definedName>
    <definedName name="ScheduleStart" localSheetId="6">Friday!$N$12</definedName>
    <definedName name="ScheduleStart" localSheetId="0">#REF!</definedName>
    <definedName name="ScheduleStart" localSheetId="2">Monday!$N$12</definedName>
    <definedName name="ScheduleStart" localSheetId="7">Sat!$N$12</definedName>
    <definedName name="ScheduleStart" localSheetId="8">Sun!$N$12</definedName>
    <definedName name="ScheduleStart" localSheetId="5">Thursday!$N$12</definedName>
    <definedName name="ScheduleStart" localSheetId="9">#REF!</definedName>
    <definedName name="ScheduleStart" localSheetId="3">Tuesday!$N$12</definedName>
    <definedName name="ScheduleStart" localSheetId="4">Wednesday!$N$12</definedName>
    <definedName name="ScheduleStart">#REF!</definedName>
    <definedName name="Source">#REF!</definedName>
    <definedName name="Test" localSheetId="6">#REF!</definedName>
    <definedName name="Test" localSheetId="7">#REF!</definedName>
    <definedName name="Test" localSheetId="8">#REF!</definedName>
    <definedName name="Test" localSheetId="5">#REF!</definedName>
    <definedName name="Test" localSheetId="3">#REF!</definedName>
    <definedName name="Test" localSheetId="4">#REF!</definedName>
    <definedName name="Test">#REF!</definedName>
    <definedName name="ThisCol" localSheetId="1">#REF!:INDEX(#REF!,LastRow,1)</definedName>
    <definedName name="ThisCol" localSheetId="6">Friday!A$15:INDEX(Friday!A:A,Friday!LastRow,1)</definedName>
    <definedName name="ThisCol" localSheetId="0">#REF!:INDEX(#REF!,LastRow,1)</definedName>
    <definedName name="ThisCol" localSheetId="2">Monday!A$15:INDEX(Monday!A:A,Monday!LastRow,1)</definedName>
    <definedName name="ThisCol" localSheetId="7">Sat!A$15:INDEX(Sat!A:A,Sat!LastRow,1)</definedName>
    <definedName name="ThisCol" localSheetId="8">Sun!A$15:INDEX(Sun!A:A,Sun!LastRow,1)</definedName>
    <definedName name="ThisCol" localSheetId="5">Thursday!A$15:INDEX(Thursday!A:A,Thursday!LastRow,1)</definedName>
    <definedName name="ThisCol" localSheetId="9">#REF!:INDEX(#REF!,LastRow,1)</definedName>
    <definedName name="ThisCol" localSheetId="3">Tuesday!A$15:INDEX(Tuesday!A:A,Tuesday!LastRow,1)</definedName>
    <definedName name="ThisCol" localSheetId="4">Wednesday!A$15:INDEX(Wednesday!A:A,Wednesday!LastRow,1)</definedName>
    <definedName name="ThisCol">#REF!:INDEX(#REF!,LastRow,1)</definedName>
    <definedName name="ThisRow" localSheetId="1">#REF!</definedName>
    <definedName name="ThisRow" localSheetId="6">Friday!$Q1:$Q1</definedName>
    <definedName name="ThisRow" localSheetId="0">#REF!</definedName>
    <definedName name="ThisRow" localSheetId="2">Monday!$Q1:$Q1</definedName>
    <definedName name="ThisRow" localSheetId="7">Sat!$Q1:$Q1</definedName>
    <definedName name="ThisRow" localSheetId="8">Sun!$Q1:$Q1</definedName>
    <definedName name="ThisRow" localSheetId="5">Thursday!$Q1:$Q1</definedName>
    <definedName name="ThisRow" localSheetId="9">#REF!</definedName>
    <definedName name="ThisRow" localSheetId="3">Tuesday!$Q1:$Q1</definedName>
    <definedName name="ThisRow" localSheetId="4">Wednesday!$Q1:$Q1</definedName>
    <definedName name="ThisRow">#REF!</definedName>
    <definedName name="ThisWeekday">CHOOSE(WEEKDAY(TODAY()),"Sunday","Monday","Tuesday","Wednesday","Thursday","Friday","Saturday")</definedName>
    <definedName name="Times" localSheetId="1">#REF!</definedName>
    <definedName name="Times" localSheetId="6">#REF!</definedName>
    <definedName name="Times" localSheetId="0">#REF!</definedName>
    <definedName name="Times" localSheetId="2">#REF!</definedName>
    <definedName name="Times" localSheetId="7">#REF!</definedName>
    <definedName name="Times" localSheetId="8">#REF!</definedName>
    <definedName name="Times" localSheetId="5">#REF!</definedName>
    <definedName name="Times" localSheetId="9">#REF!</definedName>
    <definedName name="Times" localSheetId="3">#REF!</definedName>
    <definedName name="Times" localSheetId="4">#REF!</definedName>
    <definedName name="Times">#REF!</definedName>
    <definedName name="Title1" localSheetId="1">#REF!</definedName>
    <definedName name="Title1" localSheetId="6">#REF!</definedName>
    <definedName name="Title1" localSheetId="0">#REF!</definedName>
    <definedName name="Title1" localSheetId="2">#REF!</definedName>
    <definedName name="Title1" localSheetId="7">#REF!</definedName>
    <definedName name="Title1" localSheetId="8">#REF!</definedName>
    <definedName name="Title1" localSheetId="5">#REF!</definedName>
    <definedName name="Title1" localSheetId="9">#REF!</definedName>
    <definedName name="Title1" localSheetId="3">#REF!</definedName>
    <definedName name="Title1" localSheetId="4">#REF!</definedName>
    <definedName name="Title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8" i="52" l="1"/>
  <c r="S8" i="53"/>
  <c r="S8" i="48" l="1"/>
  <c r="S8" i="44"/>
  <c r="S8" i="49"/>
  <c r="S8" i="50"/>
  <c r="S8" i="35"/>
  <c r="B52" i="11" l="1"/>
  <c r="B39" i="11"/>
  <c r="A6" i="51"/>
  <c r="E6" i="51"/>
  <c r="A6" i="52"/>
  <c r="J5" i="11" s="1"/>
  <c r="A6" i="53"/>
  <c r="C66" i="53"/>
  <c r="M65" i="53"/>
  <c r="L65" i="53"/>
  <c r="K65" i="53"/>
  <c r="J65" i="53"/>
  <c r="I65" i="53"/>
  <c r="H65" i="53"/>
  <c r="G65" i="53"/>
  <c r="F19" i="51" s="1"/>
  <c r="F65" i="53"/>
  <c r="E65" i="53"/>
  <c r="D65" i="53"/>
  <c r="C65" i="53"/>
  <c r="B65" i="53"/>
  <c r="S65" i="53" s="1"/>
  <c r="X64" i="53"/>
  <c r="N64" i="53"/>
  <c r="M64" i="53"/>
  <c r="M66" i="53" s="1"/>
  <c r="L64" i="53"/>
  <c r="L66" i="53" s="1"/>
  <c r="K64" i="53"/>
  <c r="K66" i="53" s="1"/>
  <c r="J64" i="53"/>
  <c r="I64" i="53"/>
  <c r="I66" i="53" s="1"/>
  <c r="H64" i="53"/>
  <c r="H66" i="53" s="1"/>
  <c r="G64" i="53"/>
  <c r="G66" i="53" s="1"/>
  <c r="F64" i="53"/>
  <c r="E64" i="53"/>
  <c r="E66" i="53" s="1"/>
  <c r="D64" i="53"/>
  <c r="D66" i="53" s="1"/>
  <c r="C64" i="53"/>
  <c r="B64" i="53"/>
  <c r="AA63" i="53"/>
  <c r="T63" i="53"/>
  <c r="S63" i="53"/>
  <c r="V63" i="53" s="1"/>
  <c r="AA62" i="53"/>
  <c r="T62" i="53"/>
  <c r="S62" i="53"/>
  <c r="V62" i="53" s="1"/>
  <c r="AA61" i="53"/>
  <c r="T61" i="53"/>
  <c r="S61" i="53"/>
  <c r="V61" i="53" s="1"/>
  <c r="AA60" i="53"/>
  <c r="T60" i="53"/>
  <c r="S60" i="53"/>
  <c r="V60" i="53" s="1"/>
  <c r="AA59" i="53"/>
  <c r="T59" i="53"/>
  <c r="S59" i="53"/>
  <c r="V59" i="53" s="1"/>
  <c r="AA58" i="53"/>
  <c r="V58" i="53"/>
  <c r="T58" i="53"/>
  <c r="S58" i="53"/>
  <c r="AA57" i="53"/>
  <c r="V57" i="53"/>
  <c r="T57" i="53"/>
  <c r="S57" i="53"/>
  <c r="AA56" i="53"/>
  <c r="T56" i="53"/>
  <c r="S56" i="53"/>
  <c r="V56" i="53" s="1"/>
  <c r="AA55" i="53"/>
  <c r="T55" i="53"/>
  <c r="S55" i="53"/>
  <c r="V55" i="53" s="1"/>
  <c r="AA54" i="53"/>
  <c r="T54" i="53"/>
  <c r="S54" i="53"/>
  <c r="V54" i="53" s="1"/>
  <c r="AA53" i="53"/>
  <c r="T53" i="53"/>
  <c r="S53" i="53"/>
  <c r="V53" i="53" s="1"/>
  <c r="AA52" i="53"/>
  <c r="T52" i="53"/>
  <c r="S52" i="53"/>
  <c r="V52" i="53" s="1"/>
  <c r="AA51" i="53"/>
  <c r="T51" i="53"/>
  <c r="S51" i="53"/>
  <c r="V51" i="53" s="1"/>
  <c r="AA50" i="53"/>
  <c r="V50" i="53"/>
  <c r="T50" i="53"/>
  <c r="S50" i="53"/>
  <c r="AA49" i="53"/>
  <c r="V49" i="53"/>
  <c r="T49" i="53"/>
  <c r="S49" i="53"/>
  <c r="AA48" i="53"/>
  <c r="T48" i="53"/>
  <c r="S48" i="53"/>
  <c r="V48" i="53" s="1"/>
  <c r="AA47" i="53"/>
  <c r="T47" i="53"/>
  <c r="S47" i="53"/>
  <c r="V47" i="53" s="1"/>
  <c r="AA46" i="53"/>
  <c r="T46" i="53"/>
  <c r="S46" i="53"/>
  <c r="V46" i="53" s="1"/>
  <c r="AA45" i="53"/>
  <c r="T45" i="53"/>
  <c r="S45" i="53"/>
  <c r="V45" i="53" s="1"/>
  <c r="AA44" i="53"/>
  <c r="T44" i="53"/>
  <c r="S44" i="53"/>
  <c r="V44" i="53" s="1"/>
  <c r="AA43" i="53"/>
  <c r="T43" i="53"/>
  <c r="S43" i="53"/>
  <c r="V43" i="53" s="1"/>
  <c r="AA42" i="53"/>
  <c r="V42" i="53"/>
  <c r="T42" i="53"/>
  <c r="S42" i="53"/>
  <c r="AA41" i="53"/>
  <c r="V41" i="53"/>
  <c r="T41" i="53"/>
  <c r="S41" i="53"/>
  <c r="AA40" i="53"/>
  <c r="T40" i="53"/>
  <c r="S40" i="53"/>
  <c r="V40" i="53" s="1"/>
  <c r="AA39" i="53"/>
  <c r="T39" i="53"/>
  <c r="S39" i="53"/>
  <c r="V39" i="53" s="1"/>
  <c r="AA38" i="53"/>
  <c r="T38" i="53"/>
  <c r="S38" i="53"/>
  <c r="V38" i="53" s="1"/>
  <c r="AA37" i="53"/>
  <c r="T37" i="53"/>
  <c r="S37" i="53"/>
  <c r="V37" i="53" s="1"/>
  <c r="AA36" i="53"/>
  <c r="T36" i="53"/>
  <c r="S36" i="53"/>
  <c r="V36" i="53" s="1"/>
  <c r="AA35" i="53"/>
  <c r="T35" i="53"/>
  <c r="S35" i="53"/>
  <c r="V35" i="53" s="1"/>
  <c r="AA34" i="53"/>
  <c r="V34" i="53"/>
  <c r="T34" i="53"/>
  <c r="S34" i="53"/>
  <c r="AA33" i="53"/>
  <c r="V33" i="53"/>
  <c r="T33" i="53"/>
  <c r="S33" i="53"/>
  <c r="AA32" i="53"/>
  <c r="T32" i="53"/>
  <c r="S32" i="53"/>
  <c r="V32" i="53" s="1"/>
  <c r="AA31" i="53"/>
  <c r="T31" i="53"/>
  <c r="S31" i="53"/>
  <c r="V31" i="53" s="1"/>
  <c r="AA30" i="53"/>
  <c r="T30" i="53"/>
  <c r="S30" i="53"/>
  <c r="V30" i="53" s="1"/>
  <c r="AA29" i="53"/>
  <c r="T29" i="53"/>
  <c r="S29" i="53"/>
  <c r="V29" i="53" s="1"/>
  <c r="AA28" i="53"/>
  <c r="T28" i="53"/>
  <c r="S28" i="53"/>
  <c r="V28" i="53" s="1"/>
  <c r="AA27" i="53"/>
  <c r="T27" i="53"/>
  <c r="S27" i="53"/>
  <c r="V27" i="53" s="1"/>
  <c r="AA26" i="53"/>
  <c r="V26" i="53"/>
  <c r="T26" i="53"/>
  <c r="S26" i="53"/>
  <c r="AA25" i="53"/>
  <c r="V25" i="53"/>
  <c r="T25" i="53"/>
  <c r="S25" i="53"/>
  <c r="AA24" i="53"/>
  <c r="T24" i="53"/>
  <c r="S24" i="53"/>
  <c r="V24" i="53" s="1"/>
  <c r="AA23" i="53"/>
  <c r="T23" i="53"/>
  <c r="S23" i="53"/>
  <c r="V23" i="53" s="1"/>
  <c r="AA22" i="53"/>
  <c r="T22" i="53"/>
  <c r="S22" i="53"/>
  <c r="V22" i="53" s="1"/>
  <c r="AA21" i="53"/>
  <c r="T21" i="53"/>
  <c r="S21" i="53"/>
  <c r="V21" i="53" s="1"/>
  <c r="AA20" i="53"/>
  <c r="T20" i="53"/>
  <c r="S20" i="53"/>
  <c r="V20" i="53" s="1"/>
  <c r="AA19" i="53"/>
  <c r="T19" i="53"/>
  <c r="S19" i="53"/>
  <c r="V19" i="53" s="1"/>
  <c r="AA18" i="53"/>
  <c r="V18" i="53"/>
  <c r="T18" i="53"/>
  <c r="S18" i="53"/>
  <c r="AA17" i="53"/>
  <c r="V17" i="53"/>
  <c r="T17" i="53"/>
  <c r="S17" i="53"/>
  <c r="AA16" i="53"/>
  <c r="T16" i="53"/>
  <c r="S16" i="53"/>
  <c r="V16" i="53" s="1"/>
  <c r="AA15" i="53"/>
  <c r="T15" i="53"/>
  <c r="S15" i="53"/>
  <c r="V15" i="53" s="1"/>
  <c r="A15" i="53"/>
  <c r="A16" i="53" s="1"/>
  <c r="F10" i="53"/>
  <c r="L7" i="53"/>
  <c r="P6" i="53"/>
  <c r="L6" i="53"/>
  <c r="H6" i="53"/>
  <c r="D6" i="53"/>
  <c r="M65" i="52"/>
  <c r="L65" i="52"/>
  <c r="K65" i="52"/>
  <c r="J65" i="52"/>
  <c r="I65" i="52"/>
  <c r="H65" i="52"/>
  <c r="G65" i="52"/>
  <c r="F20" i="51" s="1"/>
  <c r="F65" i="52"/>
  <c r="E65" i="52"/>
  <c r="D65" i="52"/>
  <c r="C65" i="52"/>
  <c r="B65" i="52"/>
  <c r="X64" i="52"/>
  <c r="N64" i="52"/>
  <c r="M64" i="52"/>
  <c r="M66" i="52" s="1"/>
  <c r="L64" i="52"/>
  <c r="H20" i="51" s="1"/>
  <c r="K64" i="52"/>
  <c r="J64" i="52"/>
  <c r="J20" i="51" s="1"/>
  <c r="I64" i="52"/>
  <c r="H64" i="52"/>
  <c r="H66" i="52" s="1"/>
  <c r="G64" i="52"/>
  <c r="F64" i="52"/>
  <c r="F66" i="52" s="1"/>
  <c r="E64" i="52"/>
  <c r="D64" i="52"/>
  <c r="D66" i="52" s="1"/>
  <c r="C64" i="52"/>
  <c r="C66" i="52" s="1"/>
  <c r="B64" i="52"/>
  <c r="B66" i="52" s="1"/>
  <c r="AA63" i="52"/>
  <c r="T63" i="52"/>
  <c r="S63" i="52"/>
  <c r="V63" i="52" s="1"/>
  <c r="AA62" i="52"/>
  <c r="V62" i="52"/>
  <c r="T62" i="52"/>
  <c r="S62" i="52"/>
  <c r="AA61" i="52"/>
  <c r="V61" i="52"/>
  <c r="T61" i="52"/>
  <c r="S61" i="52"/>
  <c r="AA60" i="52"/>
  <c r="T60" i="52"/>
  <c r="S60" i="52"/>
  <c r="V60" i="52" s="1"/>
  <c r="AA59" i="52"/>
  <c r="T59" i="52"/>
  <c r="S59" i="52"/>
  <c r="V59" i="52" s="1"/>
  <c r="AA58" i="52"/>
  <c r="T58" i="52"/>
  <c r="S58" i="52"/>
  <c r="V58" i="52" s="1"/>
  <c r="AA57" i="52"/>
  <c r="T57" i="52"/>
  <c r="S57" i="52"/>
  <c r="V57" i="52" s="1"/>
  <c r="AA56" i="52"/>
  <c r="T56" i="52"/>
  <c r="S56" i="52"/>
  <c r="V56" i="52" s="1"/>
  <c r="AA55" i="52"/>
  <c r="T55" i="52"/>
  <c r="S55" i="52"/>
  <c r="V55" i="52" s="1"/>
  <c r="AA54" i="52"/>
  <c r="V54" i="52"/>
  <c r="T54" i="52"/>
  <c r="S54" i="52"/>
  <c r="AA53" i="52"/>
  <c r="V53" i="52"/>
  <c r="T53" i="52"/>
  <c r="S53" i="52"/>
  <c r="AA52" i="52"/>
  <c r="T52" i="52"/>
  <c r="S52" i="52"/>
  <c r="V52" i="52" s="1"/>
  <c r="AA51" i="52"/>
  <c r="T51" i="52"/>
  <c r="S51" i="52"/>
  <c r="V51" i="52" s="1"/>
  <c r="AA50" i="52"/>
  <c r="T50" i="52"/>
  <c r="S50" i="52"/>
  <c r="V50" i="52" s="1"/>
  <c r="AA49" i="52"/>
  <c r="T49" i="52"/>
  <c r="S49" i="52"/>
  <c r="V49" i="52" s="1"/>
  <c r="AA48" i="52"/>
  <c r="T48" i="52"/>
  <c r="S48" i="52"/>
  <c r="V48" i="52" s="1"/>
  <c r="AA47" i="52"/>
  <c r="T47" i="52"/>
  <c r="S47" i="52"/>
  <c r="V47" i="52" s="1"/>
  <c r="AA46" i="52"/>
  <c r="V46" i="52"/>
  <c r="T46" i="52"/>
  <c r="S46" i="52"/>
  <c r="AA45" i="52"/>
  <c r="V45" i="52"/>
  <c r="T45" i="52"/>
  <c r="S45" i="52"/>
  <c r="AA44" i="52"/>
  <c r="T44" i="52"/>
  <c r="S44" i="52"/>
  <c r="V44" i="52" s="1"/>
  <c r="AA43" i="52"/>
  <c r="T43" i="52"/>
  <c r="S43" i="52"/>
  <c r="V43" i="52" s="1"/>
  <c r="AA42" i="52"/>
  <c r="T42" i="52"/>
  <c r="S42" i="52"/>
  <c r="V42" i="52" s="1"/>
  <c r="AA41" i="52"/>
  <c r="T41" i="52"/>
  <c r="S41" i="52"/>
  <c r="V41" i="52" s="1"/>
  <c r="AA40" i="52"/>
  <c r="T40" i="52"/>
  <c r="S40" i="52"/>
  <c r="V40" i="52" s="1"/>
  <c r="AA39" i="52"/>
  <c r="T39" i="52"/>
  <c r="S39" i="52"/>
  <c r="V39" i="52" s="1"/>
  <c r="AA38" i="52"/>
  <c r="V38" i="52"/>
  <c r="T38" i="52"/>
  <c r="S38" i="52"/>
  <c r="AA37" i="52"/>
  <c r="V37" i="52"/>
  <c r="T37" i="52"/>
  <c r="S37" i="52"/>
  <c r="AA36" i="52"/>
  <c r="T36" i="52"/>
  <c r="S36" i="52"/>
  <c r="V36" i="52" s="1"/>
  <c r="AA35" i="52"/>
  <c r="T35" i="52"/>
  <c r="S35" i="52"/>
  <c r="V35" i="52" s="1"/>
  <c r="AA34" i="52"/>
  <c r="T34" i="52"/>
  <c r="S34" i="52"/>
  <c r="V34" i="52" s="1"/>
  <c r="AA33" i="52"/>
  <c r="T33" i="52"/>
  <c r="S33" i="52"/>
  <c r="V33" i="52" s="1"/>
  <c r="AA32" i="52"/>
  <c r="T32" i="52"/>
  <c r="S32" i="52"/>
  <c r="V32" i="52" s="1"/>
  <c r="AA31" i="52"/>
  <c r="T31" i="52"/>
  <c r="S31" i="52"/>
  <c r="V31" i="52" s="1"/>
  <c r="AA30" i="52"/>
  <c r="V30" i="52"/>
  <c r="T30" i="52"/>
  <c r="S30" i="52"/>
  <c r="AA29" i="52"/>
  <c r="V29" i="52"/>
  <c r="T29" i="52"/>
  <c r="S29" i="52"/>
  <c r="AA28" i="52"/>
  <c r="T28" i="52"/>
  <c r="S28" i="52"/>
  <c r="V28" i="52" s="1"/>
  <c r="AA27" i="52"/>
  <c r="T27" i="52"/>
  <c r="S27" i="52"/>
  <c r="V27" i="52" s="1"/>
  <c r="AA26" i="52"/>
  <c r="T26" i="52"/>
  <c r="S26" i="52"/>
  <c r="V26" i="52" s="1"/>
  <c r="AA25" i="52"/>
  <c r="T25" i="52"/>
  <c r="S25" i="52"/>
  <c r="V25" i="52" s="1"/>
  <c r="AA24" i="52"/>
  <c r="T24" i="52"/>
  <c r="S24" i="52"/>
  <c r="V24" i="52" s="1"/>
  <c r="AA23" i="52"/>
  <c r="T23" i="52"/>
  <c r="S23" i="52"/>
  <c r="V23" i="52" s="1"/>
  <c r="AA22" i="52"/>
  <c r="V22" i="52"/>
  <c r="T22" i="52"/>
  <c r="S22" i="52"/>
  <c r="AA21" i="52"/>
  <c r="V21" i="52"/>
  <c r="T21" i="52"/>
  <c r="S21" i="52"/>
  <c r="AA20" i="52"/>
  <c r="T20" i="52"/>
  <c r="S20" i="52"/>
  <c r="V20" i="52" s="1"/>
  <c r="AA19" i="52"/>
  <c r="T19" i="52"/>
  <c r="S19" i="52"/>
  <c r="V19" i="52" s="1"/>
  <c r="AA18" i="52"/>
  <c r="T18" i="52"/>
  <c r="S18" i="52"/>
  <c r="V18" i="52" s="1"/>
  <c r="AA17" i="52"/>
  <c r="T17" i="52"/>
  <c r="S17" i="52"/>
  <c r="V17" i="52" s="1"/>
  <c r="AA16" i="52"/>
  <c r="T16" i="52"/>
  <c r="S16" i="52"/>
  <c r="V16" i="52" s="1"/>
  <c r="AA15" i="52"/>
  <c r="T15" i="52"/>
  <c r="S15" i="52"/>
  <c r="V15" i="52" s="1"/>
  <c r="A15" i="52"/>
  <c r="A16" i="52" s="1"/>
  <c r="F10" i="52"/>
  <c r="L7" i="52"/>
  <c r="P6" i="52"/>
  <c r="L6" i="52"/>
  <c r="H6" i="52"/>
  <c r="D6" i="52"/>
  <c r="E20" i="51" l="1"/>
  <c r="E66" i="52"/>
  <c r="I6" i="51"/>
  <c r="E19" i="51"/>
  <c r="B66" i="53"/>
  <c r="F66" i="53"/>
  <c r="S66" i="53" s="1"/>
  <c r="J66" i="53"/>
  <c r="W8" i="52"/>
  <c r="I19" i="51"/>
  <c r="O16" i="53"/>
  <c r="AB16" i="53" s="1"/>
  <c r="A17" i="53"/>
  <c r="O15" i="53"/>
  <c r="AB15" i="53" s="1"/>
  <c r="H19" i="51"/>
  <c r="J19" i="51"/>
  <c r="I20" i="51"/>
  <c r="O15" i="52"/>
  <c r="AB15" i="52" s="1"/>
  <c r="I66" i="52"/>
  <c r="G66" i="52"/>
  <c r="L66" i="52"/>
  <c r="S65" i="52"/>
  <c r="K66" i="52"/>
  <c r="J66" i="52"/>
  <c r="W8" i="53"/>
  <c r="S64" i="53"/>
  <c r="Q12" i="53" s="1"/>
  <c r="O16" i="52"/>
  <c r="AB16" i="52" s="1"/>
  <c r="A17" i="52"/>
  <c r="S64" i="52"/>
  <c r="Q12" i="52" s="1"/>
  <c r="AA16" i="48"/>
  <c r="O17" i="53" l="1"/>
  <c r="AB17" i="53" s="1"/>
  <c r="A18" i="53"/>
  <c r="S66" i="52"/>
  <c r="O17" i="52"/>
  <c r="AB17" i="52" s="1"/>
  <c r="A18" i="52"/>
  <c r="E2" i="11"/>
  <c r="F5" i="11"/>
  <c r="O18" i="53" l="1"/>
  <c r="AB18" i="53" s="1"/>
  <c r="A19" i="53"/>
  <c r="A19" i="52"/>
  <c r="O18" i="52"/>
  <c r="AB18" i="52" s="1"/>
  <c r="J65" i="48"/>
  <c r="I65" i="48"/>
  <c r="G64" i="35"/>
  <c r="J64" i="48"/>
  <c r="J18" i="51" s="1"/>
  <c r="J64" i="44"/>
  <c r="J17" i="51" s="1"/>
  <c r="J64" i="49"/>
  <c r="J16" i="51" s="1"/>
  <c r="A20" i="53" l="1"/>
  <c r="O19" i="53"/>
  <c r="AB19" i="53" s="1"/>
  <c r="A20" i="52"/>
  <c r="O19" i="52"/>
  <c r="AB19" i="52" s="1"/>
  <c r="J66" i="48"/>
  <c r="B34" i="11" l="1"/>
  <c r="C34" i="11" s="1"/>
  <c r="O20" i="53"/>
  <c r="AB20" i="53" s="1"/>
  <c r="A21" i="53"/>
  <c r="O20" i="52"/>
  <c r="AB20" i="52" s="1"/>
  <c r="A21" i="52"/>
  <c r="K64" i="49"/>
  <c r="A22" i="53" l="1"/>
  <c r="O21" i="53"/>
  <c r="AB21" i="53" s="1"/>
  <c r="A22" i="52"/>
  <c r="O21" i="52"/>
  <c r="AB21" i="52" s="1"/>
  <c r="J64" i="50"/>
  <c r="J15" i="51" s="1"/>
  <c r="I64" i="50"/>
  <c r="J64" i="35"/>
  <c r="J14" i="51" s="1"/>
  <c r="A23" i="53" l="1"/>
  <c r="O22" i="53"/>
  <c r="AB22" i="53" s="1"/>
  <c r="A23" i="52"/>
  <c r="O22" i="52"/>
  <c r="AB22" i="52" s="1"/>
  <c r="J21" i="51"/>
  <c r="A24" i="53" l="1"/>
  <c r="O23" i="53"/>
  <c r="AB23" i="53" s="1"/>
  <c r="A24" i="52"/>
  <c r="O23" i="52"/>
  <c r="AB23" i="52" s="1"/>
  <c r="A15" i="48"/>
  <c r="A15" i="44"/>
  <c r="A15" i="49"/>
  <c r="A15" i="50"/>
  <c r="A15" i="35"/>
  <c r="A25" i="53" l="1"/>
  <c r="O24" i="53"/>
  <c r="AB24" i="53" s="1"/>
  <c r="O24" i="52"/>
  <c r="AB24" i="52" s="1"/>
  <c r="A25" i="52"/>
  <c r="H9" i="51"/>
  <c r="E3" i="51"/>
  <c r="O25" i="53" l="1"/>
  <c r="AB25" i="53" s="1"/>
  <c r="A26" i="53"/>
  <c r="O25" i="52"/>
  <c r="AB25" i="52" s="1"/>
  <c r="A26" i="52"/>
  <c r="I2" i="11"/>
  <c r="A27" i="53" l="1"/>
  <c r="O26" i="53"/>
  <c r="AB26" i="53" s="1"/>
  <c r="A27" i="52"/>
  <c r="O26" i="52"/>
  <c r="AB26" i="52" s="1"/>
  <c r="L2" i="11"/>
  <c r="L3" i="11"/>
  <c r="H8" i="51"/>
  <c r="C8" i="51"/>
  <c r="B14" i="51"/>
  <c r="B15" i="51" s="1"/>
  <c r="B16" i="51" s="1"/>
  <c r="B17" i="51" s="1"/>
  <c r="B18" i="51" s="1"/>
  <c r="B19" i="51" s="1"/>
  <c r="B20" i="51" s="1"/>
  <c r="A28" i="53" l="1"/>
  <c r="O27" i="53"/>
  <c r="AB27" i="53" s="1"/>
  <c r="A28" i="52"/>
  <c r="O27" i="52"/>
  <c r="AB27" i="52" s="1"/>
  <c r="A6" i="48"/>
  <c r="A6" i="44"/>
  <c r="A6" i="49"/>
  <c r="A6" i="50"/>
  <c r="S56" i="35"/>
  <c r="S27" i="44"/>
  <c r="S46" i="48"/>
  <c r="O28" i="53" l="1"/>
  <c r="AB28" i="53" s="1"/>
  <c r="A29" i="53"/>
  <c r="O28" i="52"/>
  <c r="AB28" i="52" s="1"/>
  <c r="A29" i="52"/>
  <c r="L7" i="48"/>
  <c r="L7" i="44"/>
  <c r="L7" i="49"/>
  <c r="L7" i="50"/>
  <c r="O29" i="53" l="1"/>
  <c r="AB29" i="53" s="1"/>
  <c r="A30" i="53"/>
  <c r="O29" i="52"/>
  <c r="AB29" i="52" s="1"/>
  <c r="A30" i="52"/>
  <c r="M65" i="50"/>
  <c r="L65" i="50"/>
  <c r="K65" i="50"/>
  <c r="I65" i="50"/>
  <c r="H65" i="50"/>
  <c r="G65" i="50"/>
  <c r="F15" i="51" s="1"/>
  <c r="F65" i="50"/>
  <c r="E65" i="50"/>
  <c r="D65" i="50"/>
  <c r="C65" i="50"/>
  <c r="B65" i="50"/>
  <c r="X64" i="50"/>
  <c r="N64" i="50"/>
  <c r="M64" i="50"/>
  <c r="L64" i="50"/>
  <c r="H15" i="51" s="1"/>
  <c r="H64" i="50"/>
  <c r="G64" i="50"/>
  <c r="F64" i="50"/>
  <c r="F66" i="50" s="1"/>
  <c r="E64" i="50"/>
  <c r="D64" i="50"/>
  <c r="C64" i="50"/>
  <c r="B64" i="50"/>
  <c r="AA63" i="50"/>
  <c r="V63" i="50"/>
  <c r="T63" i="50"/>
  <c r="S63" i="50"/>
  <c r="AA62" i="50"/>
  <c r="T62" i="50"/>
  <c r="S62" i="50"/>
  <c r="V62" i="50" s="1"/>
  <c r="AA61" i="50"/>
  <c r="T61" i="50"/>
  <c r="S61" i="50"/>
  <c r="V61" i="50" s="1"/>
  <c r="AA60" i="50"/>
  <c r="T60" i="50"/>
  <c r="S60" i="50"/>
  <c r="V60" i="50" s="1"/>
  <c r="AA59" i="50"/>
  <c r="T59" i="50"/>
  <c r="S59" i="50"/>
  <c r="V59" i="50" s="1"/>
  <c r="AA58" i="50"/>
  <c r="T58" i="50"/>
  <c r="S58" i="50"/>
  <c r="V58" i="50" s="1"/>
  <c r="AA57" i="50"/>
  <c r="T57" i="50"/>
  <c r="S57" i="50"/>
  <c r="V57" i="50" s="1"/>
  <c r="AA56" i="50"/>
  <c r="T56" i="50"/>
  <c r="S56" i="50"/>
  <c r="V56" i="50" s="1"/>
  <c r="AA55" i="50"/>
  <c r="T55" i="50"/>
  <c r="S55" i="50"/>
  <c r="V55" i="50" s="1"/>
  <c r="AA54" i="50"/>
  <c r="T54" i="50"/>
  <c r="S54" i="50"/>
  <c r="V54" i="50" s="1"/>
  <c r="AA53" i="50"/>
  <c r="T53" i="50"/>
  <c r="S53" i="50"/>
  <c r="V53" i="50" s="1"/>
  <c r="AA52" i="50"/>
  <c r="T52" i="50"/>
  <c r="S52" i="50"/>
  <c r="V52" i="50" s="1"/>
  <c r="AA51" i="50"/>
  <c r="T51" i="50"/>
  <c r="S51" i="50"/>
  <c r="V51" i="50" s="1"/>
  <c r="AA50" i="50"/>
  <c r="T50" i="50"/>
  <c r="S50" i="50"/>
  <c r="V50" i="50" s="1"/>
  <c r="AA49" i="50"/>
  <c r="T49" i="50"/>
  <c r="S49" i="50"/>
  <c r="V49" i="50" s="1"/>
  <c r="AA48" i="50"/>
  <c r="T48" i="50"/>
  <c r="S48" i="50"/>
  <c r="V48" i="50" s="1"/>
  <c r="AA47" i="50"/>
  <c r="T47" i="50"/>
  <c r="S47" i="50"/>
  <c r="V47" i="50" s="1"/>
  <c r="AA46" i="50"/>
  <c r="T46" i="50"/>
  <c r="S46" i="50"/>
  <c r="V46" i="50" s="1"/>
  <c r="AA45" i="50"/>
  <c r="T45" i="50"/>
  <c r="S45" i="50"/>
  <c r="V45" i="50" s="1"/>
  <c r="AA44" i="50"/>
  <c r="T44" i="50"/>
  <c r="S44" i="50"/>
  <c r="V44" i="50" s="1"/>
  <c r="AA43" i="50"/>
  <c r="T43" i="50"/>
  <c r="S43" i="50"/>
  <c r="V43" i="50" s="1"/>
  <c r="AA42" i="50"/>
  <c r="T42" i="50"/>
  <c r="S42" i="50"/>
  <c r="V42" i="50" s="1"/>
  <c r="AA41" i="50"/>
  <c r="T41" i="50"/>
  <c r="S41" i="50"/>
  <c r="V41" i="50" s="1"/>
  <c r="AA40" i="50"/>
  <c r="T40" i="50"/>
  <c r="S40" i="50"/>
  <c r="V40" i="50" s="1"/>
  <c r="AA39" i="50"/>
  <c r="T39" i="50"/>
  <c r="S39" i="50"/>
  <c r="V39" i="50" s="1"/>
  <c r="AA38" i="50"/>
  <c r="T38" i="50"/>
  <c r="S38" i="50"/>
  <c r="V38" i="50" s="1"/>
  <c r="AA37" i="50"/>
  <c r="T37" i="50"/>
  <c r="S37" i="50"/>
  <c r="V37" i="50" s="1"/>
  <c r="AA36" i="50"/>
  <c r="T36" i="50"/>
  <c r="S36" i="50"/>
  <c r="V36" i="50" s="1"/>
  <c r="AA35" i="50"/>
  <c r="T35" i="50"/>
  <c r="S35" i="50"/>
  <c r="V35" i="50" s="1"/>
  <c r="AA34" i="50"/>
  <c r="T34" i="50"/>
  <c r="S34" i="50"/>
  <c r="V34" i="50" s="1"/>
  <c r="AA33" i="50"/>
  <c r="T33" i="50"/>
  <c r="S33" i="50"/>
  <c r="V33" i="50" s="1"/>
  <c r="AA32" i="50"/>
  <c r="T32" i="50"/>
  <c r="S32" i="50"/>
  <c r="V32" i="50" s="1"/>
  <c r="AA31" i="50"/>
  <c r="T31" i="50"/>
  <c r="S31" i="50"/>
  <c r="V31" i="50" s="1"/>
  <c r="AA30" i="50"/>
  <c r="T30" i="50"/>
  <c r="S30" i="50"/>
  <c r="V30" i="50" s="1"/>
  <c r="AA29" i="50"/>
  <c r="T29" i="50"/>
  <c r="S29" i="50"/>
  <c r="V29" i="50" s="1"/>
  <c r="AA28" i="50"/>
  <c r="T28" i="50"/>
  <c r="S28" i="50"/>
  <c r="V28" i="50" s="1"/>
  <c r="AA27" i="50"/>
  <c r="T27" i="50"/>
  <c r="S27" i="50"/>
  <c r="V27" i="50" s="1"/>
  <c r="AA26" i="50"/>
  <c r="T26" i="50"/>
  <c r="S26" i="50"/>
  <c r="V26" i="50" s="1"/>
  <c r="AA25" i="50"/>
  <c r="T25" i="50"/>
  <c r="S25" i="50"/>
  <c r="V25" i="50" s="1"/>
  <c r="AA24" i="50"/>
  <c r="T24" i="50"/>
  <c r="S24" i="50"/>
  <c r="V24" i="50" s="1"/>
  <c r="AA23" i="50"/>
  <c r="T23" i="50"/>
  <c r="S23" i="50"/>
  <c r="V23" i="50" s="1"/>
  <c r="AA22" i="50"/>
  <c r="T22" i="50"/>
  <c r="S22" i="50"/>
  <c r="V22" i="50" s="1"/>
  <c r="AA21" i="50"/>
  <c r="T21" i="50"/>
  <c r="S21" i="50"/>
  <c r="V21" i="50" s="1"/>
  <c r="AA20" i="50"/>
  <c r="T20" i="50"/>
  <c r="S20" i="50"/>
  <c r="V20" i="50" s="1"/>
  <c r="AA19" i="50"/>
  <c r="T19" i="50"/>
  <c r="S19" i="50"/>
  <c r="V19" i="50" s="1"/>
  <c r="AA18" i="50"/>
  <c r="T18" i="50"/>
  <c r="S18" i="50"/>
  <c r="V18" i="50" s="1"/>
  <c r="AA17" i="50"/>
  <c r="T17" i="50"/>
  <c r="S17" i="50"/>
  <c r="V17" i="50" s="1"/>
  <c r="AA16" i="50"/>
  <c r="T16" i="50"/>
  <c r="S16" i="50"/>
  <c r="V16" i="50" s="1"/>
  <c r="A16" i="50"/>
  <c r="A17" i="50" s="1"/>
  <c r="AA15" i="50"/>
  <c r="T15" i="50"/>
  <c r="S15" i="50"/>
  <c r="V15" i="50" s="1"/>
  <c r="O15" i="50"/>
  <c r="AB15" i="50" s="1"/>
  <c r="F10" i="50"/>
  <c r="P6" i="50"/>
  <c r="L6" i="50"/>
  <c r="H6" i="50"/>
  <c r="D6" i="50"/>
  <c r="M65" i="49"/>
  <c r="L65" i="49"/>
  <c r="K65" i="49"/>
  <c r="I65" i="49"/>
  <c r="H65" i="49"/>
  <c r="G65" i="49"/>
  <c r="F16" i="51" s="1"/>
  <c r="F65" i="49"/>
  <c r="E65" i="49"/>
  <c r="D65" i="49"/>
  <c r="C65" i="49"/>
  <c r="B65" i="49"/>
  <c r="X64" i="49"/>
  <c r="N64" i="49"/>
  <c r="M64" i="49"/>
  <c r="L64" i="49"/>
  <c r="H16" i="51" s="1"/>
  <c r="I64" i="49"/>
  <c r="I16" i="51" s="1"/>
  <c r="H64" i="49"/>
  <c r="H66" i="49" s="1"/>
  <c r="F64" i="49"/>
  <c r="E64" i="49"/>
  <c r="E66" i="49" s="1"/>
  <c r="D64" i="49"/>
  <c r="C64" i="49"/>
  <c r="B64" i="49"/>
  <c r="AA63" i="49"/>
  <c r="T63" i="49"/>
  <c r="S63" i="49"/>
  <c r="V63" i="49" s="1"/>
  <c r="AA62" i="49"/>
  <c r="T62" i="49"/>
  <c r="S62" i="49"/>
  <c r="V62" i="49" s="1"/>
  <c r="AA61" i="49"/>
  <c r="T61" i="49"/>
  <c r="S61" i="49"/>
  <c r="V61" i="49" s="1"/>
  <c r="AA60" i="49"/>
  <c r="T60" i="49"/>
  <c r="S60" i="49"/>
  <c r="V60" i="49" s="1"/>
  <c r="AA59" i="49"/>
  <c r="T59" i="49"/>
  <c r="S59" i="49"/>
  <c r="V59" i="49" s="1"/>
  <c r="AA58" i="49"/>
  <c r="T58" i="49"/>
  <c r="S58" i="49"/>
  <c r="V58" i="49" s="1"/>
  <c r="AA57" i="49"/>
  <c r="T57" i="49"/>
  <c r="S57" i="49"/>
  <c r="V57" i="49" s="1"/>
  <c r="AA56" i="49"/>
  <c r="T56" i="49"/>
  <c r="S56" i="49"/>
  <c r="V56" i="49" s="1"/>
  <c r="AA55" i="49"/>
  <c r="T55" i="49"/>
  <c r="S55" i="49"/>
  <c r="V55" i="49" s="1"/>
  <c r="AA54" i="49"/>
  <c r="T54" i="49"/>
  <c r="S54" i="49"/>
  <c r="V54" i="49" s="1"/>
  <c r="AA53" i="49"/>
  <c r="T53" i="49"/>
  <c r="S53" i="49"/>
  <c r="V53" i="49" s="1"/>
  <c r="AA52" i="49"/>
  <c r="V52" i="49"/>
  <c r="T52" i="49"/>
  <c r="S52" i="49"/>
  <c r="AA51" i="49"/>
  <c r="V51" i="49"/>
  <c r="T51" i="49"/>
  <c r="S51" i="49"/>
  <c r="AA50" i="49"/>
  <c r="T50" i="49"/>
  <c r="S50" i="49"/>
  <c r="V50" i="49" s="1"/>
  <c r="AA49" i="49"/>
  <c r="T49" i="49"/>
  <c r="S49" i="49"/>
  <c r="V49" i="49" s="1"/>
  <c r="AA48" i="49"/>
  <c r="T48" i="49"/>
  <c r="S48" i="49"/>
  <c r="V48" i="49" s="1"/>
  <c r="AA47" i="49"/>
  <c r="T47" i="49"/>
  <c r="S47" i="49"/>
  <c r="V47" i="49" s="1"/>
  <c r="AA46" i="49"/>
  <c r="T46" i="49"/>
  <c r="S46" i="49"/>
  <c r="V46" i="49" s="1"/>
  <c r="AA45" i="49"/>
  <c r="T45" i="49"/>
  <c r="S45" i="49"/>
  <c r="V45" i="49" s="1"/>
  <c r="AA44" i="49"/>
  <c r="T44" i="49"/>
  <c r="S44" i="49"/>
  <c r="V44" i="49" s="1"/>
  <c r="AA43" i="49"/>
  <c r="T43" i="49"/>
  <c r="S43" i="49"/>
  <c r="V43" i="49" s="1"/>
  <c r="AA42" i="49"/>
  <c r="T42" i="49"/>
  <c r="S42" i="49"/>
  <c r="V42" i="49" s="1"/>
  <c r="AA41" i="49"/>
  <c r="T41" i="49"/>
  <c r="S41" i="49"/>
  <c r="V41" i="49" s="1"/>
  <c r="AA40" i="49"/>
  <c r="T40" i="49"/>
  <c r="S40" i="49"/>
  <c r="V40" i="49" s="1"/>
  <c r="AA39" i="49"/>
  <c r="T39" i="49"/>
  <c r="S39" i="49"/>
  <c r="V39" i="49" s="1"/>
  <c r="AA38" i="49"/>
  <c r="T38" i="49"/>
  <c r="S38" i="49"/>
  <c r="V38" i="49" s="1"/>
  <c r="AA37" i="49"/>
  <c r="T37" i="49"/>
  <c r="S37" i="49"/>
  <c r="V37" i="49" s="1"/>
  <c r="AA36" i="49"/>
  <c r="T36" i="49"/>
  <c r="S36" i="49"/>
  <c r="V36" i="49" s="1"/>
  <c r="AA35" i="49"/>
  <c r="T35" i="49"/>
  <c r="S35" i="49"/>
  <c r="V35" i="49" s="1"/>
  <c r="AA34" i="49"/>
  <c r="T34" i="49"/>
  <c r="S34" i="49"/>
  <c r="V34" i="49" s="1"/>
  <c r="AA33" i="49"/>
  <c r="T33" i="49"/>
  <c r="S33" i="49"/>
  <c r="V33" i="49" s="1"/>
  <c r="AA32" i="49"/>
  <c r="T32" i="49"/>
  <c r="S32" i="49"/>
  <c r="V32" i="49" s="1"/>
  <c r="AA31" i="49"/>
  <c r="T31" i="49"/>
  <c r="S31" i="49"/>
  <c r="V31" i="49" s="1"/>
  <c r="AA30" i="49"/>
  <c r="T30" i="49"/>
  <c r="S30" i="49"/>
  <c r="V30" i="49" s="1"/>
  <c r="AA29" i="49"/>
  <c r="T29" i="49"/>
  <c r="S29" i="49"/>
  <c r="V29" i="49" s="1"/>
  <c r="AA28" i="49"/>
  <c r="T28" i="49"/>
  <c r="S28" i="49"/>
  <c r="V28" i="49" s="1"/>
  <c r="AA27" i="49"/>
  <c r="T27" i="49"/>
  <c r="S27" i="49"/>
  <c r="V27" i="49" s="1"/>
  <c r="AA26" i="49"/>
  <c r="T26" i="49"/>
  <c r="S26" i="49"/>
  <c r="V26" i="49" s="1"/>
  <c r="AA25" i="49"/>
  <c r="T25" i="49"/>
  <c r="S25" i="49"/>
  <c r="V25" i="49" s="1"/>
  <c r="AA24" i="49"/>
  <c r="T24" i="49"/>
  <c r="S24" i="49"/>
  <c r="V24" i="49" s="1"/>
  <c r="AA23" i="49"/>
  <c r="T23" i="49"/>
  <c r="S23" i="49"/>
  <c r="V23" i="49" s="1"/>
  <c r="AA22" i="49"/>
  <c r="T22" i="49"/>
  <c r="S22" i="49"/>
  <c r="V22" i="49" s="1"/>
  <c r="AA21" i="49"/>
  <c r="T21" i="49"/>
  <c r="S21" i="49"/>
  <c r="V21" i="49" s="1"/>
  <c r="AA20" i="49"/>
  <c r="V20" i="49"/>
  <c r="T20" i="49"/>
  <c r="S20" i="49"/>
  <c r="AA19" i="49"/>
  <c r="T19" i="49"/>
  <c r="S19" i="49"/>
  <c r="V19" i="49" s="1"/>
  <c r="AA18" i="49"/>
  <c r="T18" i="49"/>
  <c r="S18" i="49"/>
  <c r="V18" i="49" s="1"/>
  <c r="AA17" i="49"/>
  <c r="T17" i="49"/>
  <c r="S17" i="49"/>
  <c r="V17" i="49" s="1"/>
  <c r="AA16" i="49"/>
  <c r="T16" i="49"/>
  <c r="S16" i="49"/>
  <c r="V16" i="49" s="1"/>
  <c r="A16" i="49"/>
  <c r="A17" i="49" s="1"/>
  <c r="AA15" i="49"/>
  <c r="T15" i="49"/>
  <c r="S15" i="49"/>
  <c r="V15" i="49" s="1"/>
  <c r="O15" i="49"/>
  <c r="AB15" i="49" s="1"/>
  <c r="F10" i="49"/>
  <c r="P6" i="49"/>
  <c r="L6" i="49"/>
  <c r="H6" i="49"/>
  <c r="D6" i="49"/>
  <c r="M65" i="48"/>
  <c r="L65" i="48"/>
  <c r="K65" i="48"/>
  <c r="H65" i="48"/>
  <c r="G65" i="48"/>
  <c r="F18" i="51" s="1"/>
  <c r="F65" i="48"/>
  <c r="E65" i="48"/>
  <c r="D65" i="48"/>
  <c r="C65" i="48"/>
  <c r="B65" i="48"/>
  <c r="X64" i="48"/>
  <c r="N64" i="48"/>
  <c r="M64" i="48"/>
  <c r="L64" i="48"/>
  <c r="H18" i="51" s="1"/>
  <c r="K64" i="48"/>
  <c r="I64" i="48"/>
  <c r="H64" i="48"/>
  <c r="G64" i="48"/>
  <c r="F64" i="48"/>
  <c r="E64" i="48"/>
  <c r="D64" i="48"/>
  <c r="C64" i="48"/>
  <c r="B64" i="48"/>
  <c r="AA63" i="48"/>
  <c r="T63" i="48"/>
  <c r="S63" i="48"/>
  <c r="V63" i="48" s="1"/>
  <c r="AA62" i="48"/>
  <c r="T62" i="48"/>
  <c r="S62" i="48"/>
  <c r="V62" i="48" s="1"/>
  <c r="AA61" i="48"/>
  <c r="T61" i="48"/>
  <c r="S61" i="48"/>
  <c r="V61" i="48" s="1"/>
  <c r="AA60" i="48"/>
  <c r="T60" i="48"/>
  <c r="S60" i="48"/>
  <c r="V60" i="48" s="1"/>
  <c r="AA59" i="48"/>
  <c r="T59" i="48"/>
  <c r="S59" i="48"/>
  <c r="V59" i="48" s="1"/>
  <c r="AA58" i="48"/>
  <c r="T58" i="48"/>
  <c r="S58" i="48"/>
  <c r="V58" i="48" s="1"/>
  <c r="AA57" i="48"/>
  <c r="T57" i="48"/>
  <c r="S57" i="48"/>
  <c r="V57" i="48" s="1"/>
  <c r="AA56" i="48"/>
  <c r="T56" i="48"/>
  <c r="S56" i="48"/>
  <c r="V56" i="48" s="1"/>
  <c r="AA55" i="48"/>
  <c r="T55" i="48"/>
  <c r="S55" i="48"/>
  <c r="V55" i="48" s="1"/>
  <c r="AA54" i="48"/>
  <c r="T54" i="48"/>
  <c r="S54" i="48"/>
  <c r="V54" i="48" s="1"/>
  <c r="AA53" i="48"/>
  <c r="T53" i="48"/>
  <c r="S53" i="48"/>
  <c r="V53" i="48" s="1"/>
  <c r="AA52" i="48"/>
  <c r="T52" i="48"/>
  <c r="S52" i="48"/>
  <c r="V52" i="48" s="1"/>
  <c r="AA51" i="48"/>
  <c r="T51" i="48"/>
  <c r="S51" i="48"/>
  <c r="V51" i="48" s="1"/>
  <c r="AA50" i="48"/>
  <c r="T50" i="48"/>
  <c r="S50" i="48"/>
  <c r="V50" i="48" s="1"/>
  <c r="AA49" i="48"/>
  <c r="T49" i="48"/>
  <c r="S49" i="48"/>
  <c r="V49" i="48" s="1"/>
  <c r="AA48" i="48"/>
  <c r="T48" i="48"/>
  <c r="S48" i="48"/>
  <c r="V48" i="48" s="1"/>
  <c r="AA47" i="48"/>
  <c r="T47" i="48"/>
  <c r="S47" i="48"/>
  <c r="V47" i="48" s="1"/>
  <c r="AA46" i="48"/>
  <c r="T46" i="48"/>
  <c r="V46" i="48"/>
  <c r="AA45" i="48"/>
  <c r="T45" i="48"/>
  <c r="S45" i="48"/>
  <c r="V45" i="48" s="1"/>
  <c r="AA44" i="48"/>
  <c r="T44" i="48"/>
  <c r="S44" i="48"/>
  <c r="V44" i="48" s="1"/>
  <c r="AA43" i="48"/>
  <c r="T43" i="48"/>
  <c r="S43" i="48"/>
  <c r="V43" i="48" s="1"/>
  <c r="AA42" i="48"/>
  <c r="T42" i="48"/>
  <c r="S42" i="48"/>
  <c r="V42" i="48" s="1"/>
  <c r="AA41" i="48"/>
  <c r="T41" i="48"/>
  <c r="S41" i="48"/>
  <c r="V41" i="48" s="1"/>
  <c r="AA40" i="48"/>
  <c r="T40" i="48"/>
  <c r="S40" i="48"/>
  <c r="V40" i="48" s="1"/>
  <c r="AA39" i="48"/>
  <c r="T39" i="48"/>
  <c r="S39" i="48"/>
  <c r="V39" i="48" s="1"/>
  <c r="AA38" i="48"/>
  <c r="T38" i="48"/>
  <c r="S38" i="48"/>
  <c r="V38" i="48" s="1"/>
  <c r="AA37" i="48"/>
  <c r="T37" i="48"/>
  <c r="S37" i="48"/>
  <c r="V37" i="48" s="1"/>
  <c r="AA36" i="48"/>
  <c r="T36" i="48"/>
  <c r="S36" i="48"/>
  <c r="V36" i="48" s="1"/>
  <c r="AA35" i="48"/>
  <c r="T35" i="48"/>
  <c r="S35" i="48"/>
  <c r="V35" i="48" s="1"/>
  <c r="AA34" i="48"/>
  <c r="T34" i="48"/>
  <c r="S34" i="48"/>
  <c r="V34" i="48" s="1"/>
  <c r="AA33" i="48"/>
  <c r="T33" i="48"/>
  <c r="S33" i="48"/>
  <c r="V33" i="48" s="1"/>
  <c r="AA32" i="48"/>
  <c r="T32" i="48"/>
  <c r="S32" i="48"/>
  <c r="V32" i="48" s="1"/>
  <c r="AA31" i="48"/>
  <c r="T31" i="48"/>
  <c r="S31" i="48"/>
  <c r="V31" i="48" s="1"/>
  <c r="AA30" i="48"/>
  <c r="T30" i="48"/>
  <c r="S30" i="48"/>
  <c r="V30" i="48" s="1"/>
  <c r="AA29" i="48"/>
  <c r="T29" i="48"/>
  <c r="S29" i="48"/>
  <c r="V29" i="48" s="1"/>
  <c r="AA28" i="48"/>
  <c r="T28" i="48"/>
  <c r="S28" i="48"/>
  <c r="V28" i="48" s="1"/>
  <c r="AA27" i="48"/>
  <c r="T27" i="48"/>
  <c r="S27" i="48"/>
  <c r="V27" i="48" s="1"/>
  <c r="AA26" i="48"/>
  <c r="T26" i="48"/>
  <c r="S26" i="48"/>
  <c r="V26" i="48" s="1"/>
  <c r="AA25" i="48"/>
  <c r="T25" i="48"/>
  <c r="S25" i="48"/>
  <c r="V25" i="48" s="1"/>
  <c r="AA24" i="48"/>
  <c r="T24" i="48"/>
  <c r="S24" i="48"/>
  <c r="V24" i="48" s="1"/>
  <c r="AA23" i="48"/>
  <c r="T23" i="48"/>
  <c r="S23" i="48"/>
  <c r="V23" i="48" s="1"/>
  <c r="AA22" i="48"/>
  <c r="T22" i="48"/>
  <c r="S22" i="48"/>
  <c r="V22" i="48" s="1"/>
  <c r="AA21" i="48"/>
  <c r="T21" i="48"/>
  <c r="S21" i="48"/>
  <c r="V21" i="48" s="1"/>
  <c r="AA20" i="48"/>
  <c r="T20" i="48"/>
  <c r="S20" i="48"/>
  <c r="V20" i="48" s="1"/>
  <c r="AA19" i="48"/>
  <c r="T19" i="48"/>
  <c r="S19" i="48"/>
  <c r="V19" i="48" s="1"/>
  <c r="AA18" i="48"/>
  <c r="T18" i="48"/>
  <c r="S18" i="48"/>
  <c r="V18" i="48" s="1"/>
  <c r="AA17" i="48"/>
  <c r="T17" i="48"/>
  <c r="S17" i="48"/>
  <c r="V17" i="48" s="1"/>
  <c r="T16" i="48"/>
  <c r="S16" i="48"/>
  <c r="V16" i="48" s="1"/>
  <c r="AA15" i="48"/>
  <c r="T15" i="48"/>
  <c r="S15" i="48"/>
  <c r="V15" i="48" s="1"/>
  <c r="F10" i="48"/>
  <c r="P6" i="48"/>
  <c r="L6" i="48"/>
  <c r="H6" i="48"/>
  <c r="D6" i="48"/>
  <c r="P6" i="44"/>
  <c r="L6" i="44"/>
  <c r="H6" i="44"/>
  <c r="D6" i="44"/>
  <c r="M65" i="44"/>
  <c r="L65" i="44"/>
  <c r="K65" i="44"/>
  <c r="I65" i="44"/>
  <c r="H65" i="44"/>
  <c r="G65" i="44"/>
  <c r="F17" i="51" s="1"/>
  <c r="F65" i="44"/>
  <c r="E65" i="44"/>
  <c r="D65" i="44"/>
  <c r="C65" i="44"/>
  <c r="B65" i="44"/>
  <c r="X64" i="44"/>
  <c r="N64" i="44"/>
  <c r="M64" i="44"/>
  <c r="L64" i="44"/>
  <c r="H17" i="51" s="1"/>
  <c r="K64" i="44"/>
  <c r="H64" i="44"/>
  <c r="H66" i="44" s="1"/>
  <c r="G64" i="44"/>
  <c r="F64" i="44"/>
  <c r="E64" i="44"/>
  <c r="D64" i="44"/>
  <c r="C64" i="44"/>
  <c r="B64" i="44"/>
  <c r="AA63" i="44"/>
  <c r="T63" i="44"/>
  <c r="S63" i="44"/>
  <c r="V63" i="44" s="1"/>
  <c r="AA62" i="44"/>
  <c r="T62" i="44"/>
  <c r="S62" i="44"/>
  <c r="V62" i="44" s="1"/>
  <c r="AA61" i="44"/>
  <c r="T61" i="44"/>
  <c r="S61" i="44"/>
  <c r="V61" i="44" s="1"/>
  <c r="AA60" i="44"/>
  <c r="T60" i="44"/>
  <c r="S60" i="44"/>
  <c r="V60" i="44" s="1"/>
  <c r="AA59" i="44"/>
  <c r="T59" i="44"/>
  <c r="S59" i="44"/>
  <c r="V59" i="44" s="1"/>
  <c r="AA58" i="44"/>
  <c r="T58" i="44"/>
  <c r="S58" i="44"/>
  <c r="V58" i="44" s="1"/>
  <c r="AA57" i="44"/>
  <c r="T57" i="44"/>
  <c r="S57" i="44"/>
  <c r="V57" i="44" s="1"/>
  <c r="AA56" i="44"/>
  <c r="T56" i="44"/>
  <c r="S56" i="44"/>
  <c r="V56" i="44" s="1"/>
  <c r="AA55" i="44"/>
  <c r="T55" i="44"/>
  <c r="S55" i="44"/>
  <c r="V55" i="44" s="1"/>
  <c r="AA54" i="44"/>
  <c r="T54" i="44"/>
  <c r="S54" i="44"/>
  <c r="V54" i="44" s="1"/>
  <c r="AA53" i="44"/>
  <c r="T53" i="44"/>
  <c r="S53" i="44"/>
  <c r="V53" i="44" s="1"/>
  <c r="AA52" i="44"/>
  <c r="T52" i="44"/>
  <c r="S52" i="44"/>
  <c r="V52" i="44" s="1"/>
  <c r="AA51" i="44"/>
  <c r="T51" i="44"/>
  <c r="S51" i="44"/>
  <c r="V51" i="44" s="1"/>
  <c r="AA50" i="44"/>
  <c r="T50" i="44"/>
  <c r="S50" i="44"/>
  <c r="V50" i="44" s="1"/>
  <c r="AA49" i="44"/>
  <c r="T49" i="44"/>
  <c r="S49" i="44"/>
  <c r="V49" i="44" s="1"/>
  <c r="AA48" i="44"/>
  <c r="T48" i="44"/>
  <c r="S48" i="44"/>
  <c r="V48" i="44" s="1"/>
  <c r="AA47" i="44"/>
  <c r="T47" i="44"/>
  <c r="S47" i="44"/>
  <c r="V47" i="44" s="1"/>
  <c r="AA46" i="44"/>
  <c r="T46" i="44"/>
  <c r="S46" i="44"/>
  <c r="V46" i="44" s="1"/>
  <c r="AA45" i="44"/>
  <c r="T45" i="44"/>
  <c r="S45" i="44"/>
  <c r="V45" i="44" s="1"/>
  <c r="AA44" i="44"/>
  <c r="T44" i="44"/>
  <c r="S44" i="44"/>
  <c r="V44" i="44" s="1"/>
  <c r="AA43" i="44"/>
  <c r="T43" i="44"/>
  <c r="S43" i="44"/>
  <c r="V43" i="44" s="1"/>
  <c r="AA42" i="44"/>
  <c r="T42" i="44"/>
  <c r="S42" i="44"/>
  <c r="V42" i="44" s="1"/>
  <c r="AA41" i="44"/>
  <c r="T41" i="44"/>
  <c r="S41" i="44"/>
  <c r="V41" i="44" s="1"/>
  <c r="AA40" i="44"/>
  <c r="T40" i="44"/>
  <c r="S40" i="44"/>
  <c r="V40" i="44" s="1"/>
  <c r="AA39" i="44"/>
  <c r="T39" i="44"/>
  <c r="S39" i="44"/>
  <c r="V39" i="44" s="1"/>
  <c r="AA38" i="44"/>
  <c r="T38" i="44"/>
  <c r="S38" i="44"/>
  <c r="V38" i="44" s="1"/>
  <c r="AA37" i="44"/>
  <c r="T37" i="44"/>
  <c r="S37" i="44"/>
  <c r="V37" i="44" s="1"/>
  <c r="AA36" i="44"/>
  <c r="T36" i="44"/>
  <c r="S36" i="44"/>
  <c r="V36" i="44" s="1"/>
  <c r="AA35" i="44"/>
  <c r="T35" i="44"/>
  <c r="S35" i="44"/>
  <c r="V35" i="44" s="1"/>
  <c r="AA34" i="44"/>
  <c r="T34" i="44"/>
  <c r="S34" i="44"/>
  <c r="V34" i="44" s="1"/>
  <c r="AA33" i="44"/>
  <c r="T33" i="44"/>
  <c r="S33" i="44"/>
  <c r="V33" i="44" s="1"/>
  <c r="AA32" i="44"/>
  <c r="T32" i="44"/>
  <c r="S32" i="44"/>
  <c r="V32" i="44" s="1"/>
  <c r="AA31" i="44"/>
  <c r="T31" i="44"/>
  <c r="S31" i="44"/>
  <c r="V31" i="44" s="1"/>
  <c r="AA30" i="44"/>
  <c r="T30" i="44"/>
  <c r="S30" i="44"/>
  <c r="V30" i="44" s="1"/>
  <c r="AA29" i="44"/>
  <c r="T29" i="44"/>
  <c r="S29" i="44"/>
  <c r="V29" i="44" s="1"/>
  <c r="AA28" i="44"/>
  <c r="T28" i="44"/>
  <c r="S28" i="44"/>
  <c r="V28" i="44" s="1"/>
  <c r="AA27" i="44"/>
  <c r="T27" i="44"/>
  <c r="V27" i="44"/>
  <c r="AA26" i="44"/>
  <c r="T26" i="44"/>
  <c r="S26" i="44"/>
  <c r="V26" i="44" s="1"/>
  <c r="AA25" i="44"/>
  <c r="T25" i="44"/>
  <c r="S25" i="44"/>
  <c r="V25" i="44" s="1"/>
  <c r="AA24" i="44"/>
  <c r="T24" i="44"/>
  <c r="S24" i="44"/>
  <c r="V24" i="44" s="1"/>
  <c r="AA23" i="44"/>
  <c r="T23" i="44"/>
  <c r="S23" i="44"/>
  <c r="V23" i="44" s="1"/>
  <c r="AA22" i="44"/>
  <c r="T22" i="44"/>
  <c r="S22" i="44"/>
  <c r="V22" i="44" s="1"/>
  <c r="AA21" i="44"/>
  <c r="T21" i="44"/>
  <c r="S21" i="44"/>
  <c r="V21" i="44" s="1"/>
  <c r="AA20" i="44"/>
  <c r="T20" i="44"/>
  <c r="S20" i="44"/>
  <c r="V20" i="44" s="1"/>
  <c r="AA19" i="44"/>
  <c r="T19" i="44"/>
  <c r="S19" i="44"/>
  <c r="V19" i="44" s="1"/>
  <c r="AA18" i="44"/>
  <c r="T18" i="44"/>
  <c r="S18" i="44"/>
  <c r="V18" i="44" s="1"/>
  <c r="AA17" i="44"/>
  <c r="T17" i="44"/>
  <c r="S17" i="44"/>
  <c r="V17" i="44" s="1"/>
  <c r="AA16" i="44"/>
  <c r="T16" i="44"/>
  <c r="S16" i="44"/>
  <c r="V16" i="44" s="1"/>
  <c r="A16" i="44"/>
  <c r="A17" i="44" s="1"/>
  <c r="AA15" i="44"/>
  <c r="T15" i="44"/>
  <c r="S15" i="44"/>
  <c r="V15" i="44" s="1"/>
  <c r="O15" i="44"/>
  <c r="AB15" i="44" s="1"/>
  <c r="F10" i="44"/>
  <c r="I18" i="51" l="1"/>
  <c r="D66" i="49"/>
  <c r="E18" i="51"/>
  <c r="M66" i="49"/>
  <c r="A31" i="53"/>
  <c r="O30" i="53"/>
  <c r="AB30" i="53" s="1"/>
  <c r="A31" i="52"/>
  <c r="O30" i="52"/>
  <c r="AB30" i="52" s="1"/>
  <c r="B66" i="49"/>
  <c r="F66" i="49"/>
  <c r="E16" i="51"/>
  <c r="W8" i="48"/>
  <c r="M66" i="44"/>
  <c r="E66" i="50"/>
  <c r="M66" i="48"/>
  <c r="W8" i="49"/>
  <c r="C66" i="49"/>
  <c r="E15" i="51"/>
  <c r="K66" i="48"/>
  <c r="W8" i="50"/>
  <c r="C66" i="50"/>
  <c r="W8" i="44"/>
  <c r="D66" i="48"/>
  <c r="D66" i="44"/>
  <c r="E17" i="51"/>
  <c r="F66" i="48"/>
  <c r="B66" i="44"/>
  <c r="G66" i="48"/>
  <c r="L66" i="48"/>
  <c r="I66" i="50"/>
  <c r="K66" i="49"/>
  <c r="L66" i="50"/>
  <c r="H66" i="48"/>
  <c r="E66" i="48"/>
  <c r="I66" i="48"/>
  <c r="C66" i="48"/>
  <c r="B66" i="48"/>
  <c r="E66" i="44"/>
  <c r="F66" i="44"/>
  <c r="S65" i="49"/>
  <c r="L66" i="49"/>
  <c r="I66" i="49"/>
  <c r="H66" i="50"/>
  <c r="D66" i="50"/>
  <c r="M66" i="50"/>
  <c r="S65" i="50"/>
  <c r="B66" i="50"/>
  <c r="O17" i="50"/>
  <c r="AB17" i="50" s="1"/>
  <c r="A18" i="50"/>
  <c r="G66" i="50"/>
  <c r="O16" i="50"/>
  <c r="AB16" i="50" s="1"/>
  <c r="A18" i="49"/>
  <c r="O17" i="49"/>
  <c r="AB17" i="49" s="1"/>
  <c r="O16" i="49"/>
  <c r="AB16" i="49" s="1"/>
  <c r="O15" i="48"/>
  <c r="AB15" i="48" s="1"/>
  <c r="S64" i="48"/>
  <c r="A16" i="48"/>
  <c r="S65" i="48"/>
  <c r="G66" i="44"/>
  <c r="S65" i="44"/>
  <c r="L66" i="44"/>
  <c r="K66" i="44"/>
  <c r="A18" i="44"/>
  <c r="O17" i="44"/>
  <c r="AB17" i="44" s="1"/>
  <c r="C66" i="44"/>
  <c r="O16" i="44"/>
  <c r="AB16" i="44" s="1"/>
  <c r="A32" i="53" l="1"/>
  <c r="O31" i="53"/>
  <c r="AB31" i="53" s="1"/>
  <c r="A32" i="52"/>
  <c r="O31" i="52"/>
  <c r="AB31" i="52" s="1"/>
  <c r="S66" i="48"/>
  <c r="Q12" i="48"/>
  <c r="O18" i="50"/>
  <c r="AB18" i="50" s="1"/>
  <c r="A19" i="50"/>
  <c r="O18" i="49"/>
  <c r="AB18" i="49" s="1"/>
  <c r="A19" i="49"/>
  <c r="A17" i="48"/>
  <c r="O16" i="48"/>
  <c r="AB16" i="48" s="1"/>
  <c r="O18" i="44"/>
  <c r="AB18" i="44" s="1"/>
  <c r="A19" i="44"/>
  <c r="A33" i="53" l="1"/>
  <c r="O32" i="53"/>
  <c r="AB32" i="53" s="1"/>
  <c r="O32" i="52"/>
  <c r="AB32" i="52" s="1"/>
  <c r="A33" i="52"/>
  <c r="O19" i="50"/>
  <c r="AB19" i="50" s="1"/>
  <c r="A20" i="50"/>
  <c r="O19" i="49"/>
  <c r="AB19" i="49" s="1"/>
  <c r="A20" i="49"/>
  <c r="A18" i="48"/>
  <c r="O17" i="48"/>
  <c r="AB17" i="48" s="1"/>
  <c r="A20" i="44"/>
  <c r="O19" i="44"/>
  <c r="AB19" i="44" s="1"/>
  <c r="O33" i="53" l="1"/>
  <c r="AB33" i="53" s="1"/>
  <c r="A34" i="53"/>
  <c r="O33" i="52"/>
  <c r="AB33" i="52" s="1"/>
  <c r="A34" i="52"/>
  <c r="A21" i="50"/>
  <c r="O20" i="50"/>
  <c r="AB20" i="50" s="1"/>
  <c r="A21" i="49"/>
  <c r="O20" i="49"/>
  <c r="AB20" i="49" s="1"/>
  <c r="O18" i="48"/>
  <c r="AB18" i="48" s="1"/>
  <c r="A19" i="48"/>
  <c r="A21" i="44"/>
  <c r="O20" i="44"/>
  <c r="AB20" i="44" s="1"/>
  <c r="A35" i="53" l="1"/>
  <c r="O34" i="53"/>
  <c r="AB34" i="53" s="1"/>
  <c r="A35" i="52"/>
  <c r="O34" i="52"/>
  <c r="AB34" i="52" s="1"/>
  <c r="O21" i="50"/>
  <c r="AB21" i="50" s="1"/>
  <c r="A22" i="50"/>
  <c r="A22" i="49"/>
  <c r="O21" i="49"/>
  <c r="AB21" i="49" s="1"/>
  <c r="O19" i="48"/>
  <c r="AB19" i="48" s="1"/>
  <c r="A20" i="48"/>
  <c r="A22" i="44"/>
  <c r="O21" i="44"/>
  <c r="AB21" i="44" s="1"/>
  <c r="A36" i="53" l="1"/>
  <c r="O35" i="53"/>
  <c r="AB35" i="53" s="1"/>
  <c r="A36" i="52"/>
  <c r="O35" i="52"/>
  <c r="AB35" i="52" s="1"/>
  <c r="O22" i="50"/>
  <c r="AB22" i="50" s="1"/>
  <c r="A23" i="50"/>
  <c r="O22" i="49"/>
  <c r="AB22" i="49" s="1"/>
  <c r="A23" i="49"/>
  <c r="A21" i="48"/>
  <c r="O20" i="48"/>
  <c r="AB20" i="48" s="1"/>
  <c r="O22" i="44"/>
  <c r="AB22" i="44" s="1"/>
  <c r="A23" i="44"/>
  <c r="O36" i="53" l="1"/>
  <c r="AB36" i="53" s="1"/>
  <c r="A37" i="53"/>
  <c r="O36" i="52"/>
  <c r="AB36" i="52" s="1"/>
  <c r="A37" i="52"/>
  <c r="O23" i="50"/>
  <c r="AB23" i="50" s="1"/>
  <c r="A24" i="50"/>
  <c r="O23" i="49"/>
  <c r="AB23" i="49" s="1"/>
  <c r="A24" i="49"/>
  <c r="A22" i="48"/>
  <c r="O21" i="48"/>
  <c r="AB21" i="48" s="1"/>
  <c r="O23" i="44"/>
  <c r="AB23" i="44" s="1"/>
  <c r="A24" i="44"/>
  <c r="O37" i="53" l="1"/>
  <c r="AB37" i="53" s="1"/>
  <c r="A38" i="53"/>
  <c r="O37" i="52"/>
  <c r="AB37" i="52" s="1"/>
  <c r="A38" i="52"/>
  <c r="A25" i="50"/>
  <c r="O24" i="50"/>
  <c r="AB24" i="50" s="1"/>
  <c r="A25" i="49"/>
  <c r="O24" i="49"/>
  <c r="AB24" i="49" s="1"/>
  <c r="O22" i="48"/>
  <c r="AB22" i="48" s="1"/>
  <c r="A23" i="48"/>
  <c r="A25" i="44"/>
  <c r="O24" i="44"/>
  <c r="AB24" i="44" s="1"/>
  <c r="A39" i="53" l="1"/>
  <c r="O38" i="53"/>
  <c r="AB38" i="53" s="1"/>
  <c r="A39" i="52"/>
  <c r="O38" i="52"/>
  <c r="AB38" i="52" s="1"/>
  <c r="O25" i="50"/>
  <c r="AB25" i="50" s="1"/>
  <c r="A26" i="50"/>
  <c r="O25" i="49"/>
  <c r="AB25" i="49" s="1"/>
  <c r="A26" i="49"/>
  <c r="O23" i="48"/>
  <c r="AB23" i="48" s="1"/>
  <c r="A24" i="48"/>
  <c r="A26" i="44"/>
  <c r="O25" i="44"/>
  <c r="AB25" i="44" s="1"/>
  <c r="A40" i="53" l="1"/>
  <c r="O39" i="53"/>
  <c r="AB39" i="53" s="1"/>
  <c r="A40" i="52"/>
  <c r="O39" i="52"/>
  <c r="AB39" i="52" s="1"/>
  <c r="O26" i="50"/>
  <c r="AB26" i="50" s="1"/>
  <c r="A27" i="50"/>
  <c r="O26" i="49"/>
  <c r="AB26" i="49" s="1"/>
  <c r="A27" i="49"/>
  <c r="A25" i="48"/>
  <c r="O24" i="48"/>
  <c r="AB24" i="48" s="1"/>
  <c r="O26" i="44"/>
  <c r="AB26" i="44" s="1"/>
  <c r="A27" i="44"/>
  <c r="O40" i="53" l="1"/>
  <c r="AB40" i="53" s="1"/>
  <c r="A41" i="53"/>
  <c r="O40" i="52"/>
  <c r="AB40" i="52" s="1"/>
  <c r="A41" i="52"/>
  <c r="O27" i="50"/>
  <c r="AB27" i="50" s="1"/>
  <c r="A28" i="50"/>
  <c r="O27" i="49"/>
  <c r="AB27" i="49" s="1"/>
  <c r="A28" i="49"/>
  <c r="A26" i="48"/>
  <c r="O25" i="48"/>
  <c r="AB25" i="48" s="1"/>
  <c r="O27" i="44"/>
  <c r="AB27" i="44" s="1"/>
  <c r="A28" i="44"/>
  <c r="O41" i="53" l="1"/>
  <c r="AB41" i="53" s="1"/>
  <c r="A42" i="53"/>
  <c r="O41" i="52"/>
  <c r="AB41" i="52" s="1"/>
  <c r="A42" i="52"/>
  <c r="A29" i="50"/>
  <c r="O28" i="50"/>
  <c r="AB28" i="50" s="1"/>
  <c r="A29" i="49"/>
  <c r="O28" i="49"/>
  <c r="AB28" i="49" s="1"/>
  <c r="O26" i="48"/>
  <c r="AB26" i="48" s="1"/>
  <c r="A27" i="48"/>
  <c r="A29" i="44"/>
  <c r="O28" i="44"/>
  <c r="AB28" i="44" s="1"/>
  <c r="A43" i="53" l="1"/>
  <c r="O42" i="53"/>
  <c r="AB42" i="53" s="1"/>
  <c r="A43" i="52"/>
  <c r="O42" i="52"/>
  <c r="AB42" i="52" s="1"/>
  <c r="O29" i="50"/>
  <c r="AB29" i="50" s="1"/>
  <c r="A30" i="50"/>
  <c r="O29" i="49"/>
  <c r="AB29" i="49" s="1"/>
  <c r="A30" i="49"/>
  <c r="O27" i="48"/>
  <c r="AB27" i="48" s="1"/>
  <c r="A28" i="48"/>
  <c r="A30" i="44"/>
  <c r="O29" i="44"/>
  <c r="AB29" i="44" s="1"/>
  <c r="A44" i="53" l="1"/>
  <c r="O43" i="53"/>
  <c r="AB43" i="53" s="1"/>
  <c r="A44" i="52"/>
  <c r="O43" i="52"/>
  <c r="AB43" i="52" s="1"/>
  <c r="O30" i="50"/>
  <c r="AB30" i="50" s="1"/>
  <c r="A31" i="50"/>
  <c r="O31" i="50" s="1"/>
  <c r="O30" i="49"/>
  <c r="AB30" i="49" s="1"/>
  <c r="A31" i="49"/>
  <c r="A29" i="48"/>
  <c r="O28" i="48"/>
  <c r="AB28" i="48" s="1"/>
  <c r="O30" i="44"/>
  <c r="AB30" i="44" s="1"/>
  <c r="A31" i="44"/>
  <c r="A45" i="53" l="1"/>
  <c r="O44" i="53"/>
  <c r="AB44" i="53" s="1"/>
  <c r="O44" i="52"/>
  <c r="AB44" i="52" s="1"/>
  <c r="A45" i="52"/>
  <c r="AB31" i="50"/>
  <c r="A32" i="50"/>
  <c r="O31" i="49"/>
  <c r="AB31" i="49" s="1"/>
  <c r="A32" i="49"/>
  <c r="A30" i="48"/>
  <c r="O29" i="48"/>
  <c r="AB29" i="48" s="1"/>
  <c r="A32" i="44"/>
  <c r="O31" i="44"/>
  <c r="AB31" i="44" s="1"/>
  <c r="O45" i="53" l="1"/>
  <c r="AB45" i="53" s="1"/>
  <c r="A46" i="53"/>
  <c r="A46" i="52"/>
  <c r="O45" i="52"/>
  <c r="AB45" i="52" s="1"/>
  <c r="A33" i="50"/>
  <c r="O32" i="50"/>
  <c r="AB32" i="50" s="1"/>
  <c r="A33" i="49"/>
  <c r="O32" i="49"/>
  <c r="AB32" i="49" s="1"/>
  <c r="O30" i="48"/>
  <c r="AB30" i="48" s="1"/>
  <c r="A31" i="48"/>
  <c r="A33" i="44"/>
  <c r="O32" i="44"/>
  <c r="AB32" i="44" s="1"/>
  <c r="O46" i="53" l="1"/>
  <c r="AB46" i="53" s="1"/>
  <c r="A47" i="53"/>
  <c r="A47" i="52"/>
  <c r="O46" i="52"/>
  <c r="AB46" i="52" s="1"/>
  <c r="A34" i="50"/>
  <c r="O33" i="50"/>
  <c r="AB33" i="50" s="1"/>
  <c r="O33" i="49"/>
  <c r="AB33" i="49" s="1"/>
  <c r="A34" i="49"/>
  <c r="O31" i="48"/>
  <c r="AB31" i="48" s="1"/>
  <c r="A32" i="48"/>
  <c r="A34" i="44"/>
  <c r="O33" i="44"/>
  <c r="AB33" i="44" s="1"/>
  <c r="A48" i="53" l="1"/>
  <c r="O47" i="53"/>
  <c r="AB47" i="53" s="1"/>
  <c r="A48" i="52"/>
  <c r="O47" i="52"/>
  <c r="AB47" i="52" s="1"/>
  <c r="O34" i="50"/>
  <c r="AB34" i="50" s="1"/>
  <c r="A35" i="50"/>
  <c r="O34" i="49"/>
  <c r="AB34" i="49" s="1"/>
  <c r="A35" i="49"/>
  <c r="A33" i="48"/>
  <c r="O32" i="48"/>
  <c r="AB32" i="48" s="1"/>
  <c r="O34" i="44"/>
  <c r="AB34" i="44" s="1"/>
  <c r="A35" i="44"/>
  <c r="O48" i="53" l="1"/>
  <c r="AB48" i="53" s="1"/>
  <c r="A49" i="53"/>
  <c r="O48" i="52"/>
  <c r="AB48" i="52" s="1"/>
  <c r="A49" i="52"/>
  <c r="O35" i="50"/>
  <c r="AB35" i="50" s="1"/>
  <c r="A36" i="50"/>
  <c r="A36" i="49"/>
  <c r="O35" i="49"/>
  <c r="AB35" i="49" s="1"/>
  <c r="A34" i="48"/>
  <c r="O33" i="48"/>
  <c r="AB33" i="48" s="1"/>
  <c r="O35" i="44"/>
  <c r="AB35" i="44" s="1"/>
  <c r="A36" i="44"/>
  <c r="A50" i="53" l="1"/>
  <c r="O49" i="53"/>
  <c r="AB49" i="53" s="1"/>
  <c r="O49" i="52"/>
  <c r="AB49" i="52" s="1"/>
  <c r="A50" i="52"/>
  <c r="A37" i="50"/>
  <c r="O36" i="50"/>
  <c r="AB36" i="50" s="1"/>
  <c r="A37" i="49"/>
  <c r="O36" i="49"/>
  <c r="AB36" i="49" s="1"/>
  <c r="O34" i="48"/>
  <c r="AB34" i="48" s="1"/>
  <c r="A35" i="48"/>
  <c r="A37" i="44"/>
  <c r="O36" i="44"/>
  <c r="AB36" i="44" s="1"/>
  <c r="A51" i="53" l="1"/>
  <c r="O50" i="53"/>
  <c r="AB50" i="53" s="1"/>
  <c r="A51" i="52"/>
  <c r="O50" i="52"/>
  <c r="AB50" i="52" s="1"/>
  <c r="O37" i="50"/>
  <c r="AB37" i="50" s="1"/>
  <c r="A38" i="50"/>
  <c r="A38" i="49"/>
  <c r="O37" i="49"/>
  <c r="AB37" i="49" s="1"/>
  <c r="O35" i="48"/>
  <c r="AB35" i="48" s="1"/>
  <c r="A36" i="48"/>
  <c r="A38" i="44"/>
  <c r="O37" i="44"/>
  <c r="AB37" i="44" s="1"/>
  <c r="O51" i="53" l="1"/>
  <c r="AB51" i="53" s="1"/>
  <c r="A52" i="53"/>
  <c r="A52" i="52"/>
  <c r="O51" i="52"/>
  <c r="AB51" i="52" s="1"/>
  <c r="O38" i="50"/>
  <c r="AB38" i="50" s="1"/>
  <c r="A39" i="50"/>
  <c r="O38" i="49"/>
  <c r="AB38" i="49" s="1"/>
  <c r="A39" i="49"/>
  <c r="A37" i="48"/>
  <c r="O36" i="48"/>
  <c r="AB36" i="48" s="1"/>
  <c r="O38" i="44"/>
  <c r="AB38" i="44" s="1"/>
  <c r="A39" i="44"/>
  <c r="O52" i="53" l="1"/>
  <c r="AB52" i="53" s="1"/>
  <c r="A53" i="53"/>
  <c r="O52" i="52"/>
  <c r="AB52" i="52" s="1"/>
  <c r="A53" i="52"/>
  <c r="A40" i="50"/>
  <c r="O39" i="50"/>
  <c r="AB39" i="50" s="1"/>
  <c r="O39" i="49"/>
  <c r="AB39" i="49" s="1"/>
  <c r="A40" i="49"/>
  <c r="A38" i="48"/>
  <c r="O37" i="48"/>
  <c r="AB37" i="48" s="1"/>
  <c r="O39" i="44"/>
  <c r="AB39" i="44" s="1"/>
  <c r="A40" i="44"/>
  <c r="O53" i="53" l="1"/>
  <c r="AB53" i="53" s="1"/>
  <c r="A54" i="53"/>
  <c r="O53" i="52"/>
  <c r="AB53" i="52" s="1"/>
  <c r="A54" i="52"/>
  <c r="A41" i="50"/>
  <c r="O40" i="50"/>
  <c r="AB40" i="50" s="1"/>
  <c r="A41" i="49"/>
  <c r="O40" i="49"/>
  <c r="AB40" i="49" s="1"/>
  <c r="O38" i="48"/>
  <c r="AB38" i="48" s="1"/>
  <c r="A39" i="48"/>
  <c r="A41" i="44"/>
  <c r="O40" i="44"/>
  <c r="AB40" i="44" s="1"/>
  <c r="A55" i="53" l="1"/>
  <c r="O54" i="53"/>
  <c r="AB54" i="53" s="1"/>
  <c r="A55" i="52"/>
  <c r="O54" i="52"/>
  <c r="AB54" i="52" s="1"/>
  <c r="A42" i="50"/>
  <c r="O41" i="50"/>
  <c r="AB41" i="50" s="1"/>
  <c r="A42" i="49"/>
  <c r="O41" i="49"/>
  <c r="AB41" i="49" s="1"/>
  <c r="O39" i="48"/>
  <c r="AB39" i="48" s="1"/>
  <c r="A40" i="48"/>
  <c r="A42" i="44"/>
  <c r="O41" i="44"/>
  <c r="AB41" i="44" s="1"/>
  <c r="O55" i="53" l="1"/>
  <c r="AB55" i="53" s="1"/>
  <c r="A56" i="53"/>
  <c r="A56" i="52"/>
  <c r="O55" i="52"/>
  <c r="AB55" i="52" s="1"/>
  <c r="O42" i="50"/>
  <c r="AB42" i="50" s="1"/>
  <c r="A43" i="50"/>
  <c r="O42" i="49"/>
  <c r="AB42" i="49" s="1"/>
  <c r="A43" i="49"/>
  <c r="A41" i="48"/>
  <c r="O40" i="48"/>
  <c r="AB40" i="48" s="1"/>
  <c r="O42" i="44"/>
  <c r="AB42" i="44" s="1"/>
  <c r="A43" i="44"/>
  <c r="O56" i="53" l="1"/>
  <c r="AB56" i="53" s="1"/>
  <c r="A57" i="53"/>
  <c r="O56" i="52"/>
  <c r="AB56" i="52" s="1"/>
  <c r="A57" i="52"/>
  <c r="A44" i="50"/>
  <c r="O43" i="50"/>
  <c r="AB43" i="50" s="1"/>
  <c r="O43" i="49"/>
  <c r="AB43" i="49" s="1"/>
  <c r="A44" i="49"/>
  <c r="A42" i="48"/>
  <c r="O41" i="48"/>
  <c r="AB41" i="48" s="1"/>
  <c r="O43" i="44"/>
  <c r="AB43" i="44" s="1"/>
  <c r="A44" i="44"/>
  <c r="A58" i="53" l="1"/>
  <c r="O57" i="53"/>
  <c r="AB57" i="53" s="1"/>
  <c r="A58" i="52"/>
  <c r="O57" i="52"/>
  <c r="AB57" i="52" s="1"/>
  <c r="A45" i="50"/>
  <c r="O44" i="50"/>
  <c r="AB44" i="50" s="1"/>
  <c r="A45" i="49"/>
  <c r="O44" i="49"/>
  <c r="AB44" i="49" s="1"/>
  <c r="O42" i="48"/>
  <c r="AB42" i="48" s="1"/>
  <c r="A43" i="48"/>
  <c r="A45" i="44"/>
  <c r="O44" i="44"/>
  <c r="AB44" i="44" s="1"/>
  <c r="A59" i="53" l="1"/>
  <c r="O58" i="53"/>
  <c r="AB58" i="53" s="1"/>
  <c r="A59" i="52"/>
  <c r="O58" i="52"/>
  <c r="AB58" i="52" s="1"/>
  <c r="O45" i="50"/>
  <c r="AB45" i="50" s="1"/>
  <c r="A46" i="50"/>
  <c r="A46" i="49"/>
  <c r="O45" i="49"/>
  <c r="AB45" i="49" s="1"/>
  <c r="O43" i="48"/>
  <c r="AB43" i="48" s="1"/>
  <c r="A44" i="48"/>
  <c r="A46" i="44"/>
  <c r="O45" i="44"/>
  <c r="AB45" i="44" s="1"/>
  <c r="O59" i="53" l="1"/>
  <c r="AB59" i="53" s="1"/>
  <c r="A60" i="53"/>
  <c r="A60" i="52"/>
  <c r="O59" i="52"/>
  <c r="AB59" i="52" s="1"/>
  <c r="O46" i="50"/>
  <c r="AB46" i="50" s="1"/>
  <c r="A47" i="50"/>
  <c r="O46" i="49"/>
  <c r="AB46" i="49" s="1"/>
  <c r="A47" i="49"/>
  <c r="A45" i="48"/>
  <c r="O44" i="48"/>
  <c r="AB44" i="48" s="1"/>
  <c r="O46" i="44"/>
  <c r="AB46" i="44" s="1"/>
  <c r="A47" i="44"/>
  <c r="O60" i="53" l="1"/>
  <c r="AB60" i="53" s="1"/>
  <c r="A61" i="53"/>
  <c r="O60" i="52"/>
  <c r="AB60" i="52" s="1"/>
  <c r="A61" i="52"/>
  <c r="O47" i="50"/>
  <c r="AB47" i="50" s="1"/>
  <c r="A48" i="50"/>
  <c r="O47" i="49"/>
  <c r="AB47" i="49" s="1"/>
  <c r="A48" i="49"/>
  <c r="A46" i="48"/>
  <c r="O45" i="48"/>
  <c r="AB45" i="48" s="1"/>
  <c r="A48" i="44"/>
  <c r="O47" i="44"/>
  <c r="AB47" i="44" s="1"/>
  <c r="A62" i="53" l="1"/>
  <c r="O61" i="53"/>
  <c r="AB61" i="53" s="1"/>
  <c r="O61" i="52"/>
  <c r="AB61" i="52" s="1"/>
  <c r="A62" i="52"/>
  <c r="A49" i="50"/>
  <c r="O48" i="50"/>
  <c r="AB48" i="50" s="1"/>
  <c r="A49" i="49"/>
  <c r="O48" i="49"/>
  <c r="AB48" i="49" s="1"/>
  <c r="O46" i="48"/>
  <c r="AB46" i="48" s="1"/>
  <c r="A47" i="48"/>
  <c r="A49" i="44"/>
  <c r="O48" i="44"/>
  <c r="AB48" i="44" s="1"/>
  <c r="A63" i="53" l="1"/>
  <c r="O62" i="53"/>
  <c r="AB62" i="53" s="1"/>
  <c r="A63" i="52"/>
  <c r="O62" i="52"/>
  <c r="AB62" i="52" s="1"/>
  <c r="O49" i="50"/>
  <c r="AB49" i="50" s="1"/>
  <c r="A50" i="50"/>
  <c r="A50" i="49"/>
  <c r="O49" i="49"/>
  <c r="AB49" i="49" s="1"/>
  <c r="O47" i="48"/>
  <c r="AB47" i="48" s="1"/>
  <c r="A48" i="48"/>
  <c r="O49" i="44"/>
  <c r="AB49" i="44" s="1"/>
  <c r="A50" i="44"/>
  <c r="O63" i="53" l="1"/>
  <c r="AB63" i="53" s="1"/>
  <c r="AB64" i="53" s="1"/>
  <c r="S6" i="53" s="1"/>
  <c r="W6" i="53" s="1"/>
  <c r="S3" i="53"/>
  <c r="W3" i="53" s="1"/>
  <c r="W9" i="53" s="1"/>
  <c r="S3" i="52"/>
  <c r="W3" i="52" s="1"/>
  <c r="O63" i="52"/>
  <c r="AB63" i="52" s="1"/>
  <c r="AB64" i="52" s="1"/>
  <c r="S6" i="52" s="1"/>
  <c r="W6" i="52" s="1"/>
  <c r="O50" i="50"/>
  <c r="AB50" i="50" s="1"/>
  <c r="A51" i="50"/>
  <c r="O50" i="49"/>
  <c r="AB50" i="49" s="1"/>
  <c r="A51" i="49"/>
  <c r="A49" i="48"/>
  <c r="O48" i="48"/>
  <c r="AB48" i="48" s="1"/>
  <c r="O50" i="44"/>
  <c r="AB50" i="44" s="1"/>
  <c r="A51" i="44"/>
  <c r="W9" i="52" l="1"/>
  <c r="O51" i="50"/>
  <c r="AB51" i="50" s="1"/>
  <c r="A52" i="50"/>
  <c r="A52" i="49"/>
  <c r="O51" i="49"/>
  <c r="AB51" i="49" s="1"/>
  <c r="A50" i="48"/>
  <c r="O49" i="48"/>
  <c r="AB49" i="48" s="1"/>
  <c r="A52" i="44"/>
  <c r="O51" i="44"/>
  <c r="AB51" i="44" s="1"/>
  <c r="A53" i="50" l="1"/>
  <c r="O52" i="50"/>
  <c r="AB52" i="50" s="1"/>
  <c r="A53" i="49"/>
  <c r="O52" i="49"/>
  <c r="AB52" i="49" s="1"/>
  <c r="O50" i="48"/>
  <c r="AB50" i="48" s="1"/>
  <c r="A51" i="48"/>
  <c r="A53" i="44"/>
  <c r="O52" i="44"/>
  <c r="AB52" i="44" s="1"/>
  <c r="A54" i="50" l="1"/>
  <c r="O53" i="50"/>
  <c r="AB53" i="50" s="1"/>
  <c r="A54" i="49"/>
  <c r="O53" i="49"/>
  <c r="AB53" i="49" s="1"/>
  <c r="O51" i="48"/>
  <c r="AB51" i="48" s="1"/>
  <c r="A52" i="48"/>
  <c r="O53" i="44"/>
  <c r="AB53" i="44" s="1"/>
  <c r="A54" i="44"/>
  <c r="O54" i="50" l="1"/>
  <c r="AB54" i="50" s="1"/>
  <c r="A55" i="50"/>
  <c r="O54" i="49"/>
  <c r="AB54" i="49" s="1"/>
  <c r="A55" i="49"/>
  <c r="A53" i="48"/>
  <c r="O52" i="48"/>
  <c r="AB52" i="48" s="1"/>
  <c r="O54" i="44"/>
  <c r="AB54" i="44" s="1"/>
  <c r="A55" i="44"/>
  <c r="O55" i="50" l="1"/>
  <c r="AB55" i="50" s="1"/>
  <c r="A56" i="50"/>
  <c r="O55" i="49"/>
  <c r="AB55" i="49" s="1"/>
  <c r="A56" i="49"/>
  <c r="A54" i="48"/>
  <c r="O53" i="48"/>
  <c r="AB53" i="48" s="1"/>
  <c r="A56" i="44"/>
  <c r="O55" i="44"/>
  <c r="AB55" i="44" s="1"/>
  <c r="A57" i="50" l="1"/>
  <c r="O56" i="50"/>
  <c r="AB56" i="50" s="1"/>
  <c r="A57" i="49"/>
  <c r="O56" i="49"/>
  <c r="AB56" i="49" s="1"/>
  <c r="O54" i="48"/>
  <c r="AB54" i="48" s="1"/>
  <c r="A55" i="48"/>
  <c r="A57" i="44"/>
  <c r="O56" i="44"/>
  <c r="AB56" i="44" s="1"/>
  <c r="A58" i="50" l="1"/>
  <c r="O57" i="50"/>
  <c r="AB57" i="50" s="1"/>
  <c r="A58" i="49"/>
  <c r="O57" i="49"/>
  <c r="AB57" i="49" s="1"/>
  <c r="O55" i="48"/>
  <c r="AB55" i="48" s="1"/>
  <c r="A56" i="48"/>
  <c r="O57" i="44"/>
  <c r="AB57" i="44" s="1"/>
  <c r="A58" i="44"/>
  <c r="O58" i="50" l="1"/>
  <c r="AB58" i="50" s="1"/>
  <c r="A59" i="50"/>
  <c r="O58" i="49"/>
  <c r="AB58" i="49" s="1"/>
  <c r="A59" i="49"/>
  <c r="A57" i="48"/>
  <c r="O56" i="48"/>
  <c r="AB56" i="48" s="1"/>
  <c r="O58" i="44"/>
  <c r="AB58" i="44" s="1"/>
  <c r="A59" i="44"/>
  <c r="O59" i="50" l="1"/>
  <c r="AB59" i="50" s="1"/>
  <c r="A60" i="50"/>
  <c r="O59" i="49"/>
  <c r="AB59" i="49" s="1"/>
  <c r="A60" i="49"/>
  <c r="A58" i="48"/>
  <c r="O57" i="48"/>
  <c r="AB57" i="48" s="1"/>
  <c r="O59" i="44"/>
  <c r="AB59" i="44" s="1"/>
  <c r="A60" i="44"/>
  <c r="A61" i="50" l="1"/>
  <c r="O60" i="50"/>
  <c r="AB60" i="50" s="1"/>
  <c r="A61" i="49"/>
  <c r="O60" i="49"/>
  <c r="AB60" i="49" s="1"/>
  <c r="O58" i="48"/>
  <c r="AB58" i="48" s="1"/>
  <c r="A59" i="48"/>
  <c r="A61" i="44"/>
  <c r="O60" i="44"/>
  <c r="AB60" i="44" s="1"/>
  <c r="A62" i="50" l="1"/>
  <c r="O61" i="50"/>
  <c r="AB61" i="50" s="1"/>
  <c r="A62" i="49"/>
  <c r="O61" i="49"/>
  <c r="AB61" i="49" s="1"/>
  <c r="O59" i="48"/>
  <c r="AB59" i="48" s="1"/>
  <c r="A60" i="48"/>
  <c r="A62" i="44"/>
  <c r="O61" i="44"/>
  <c r="AB61" i="44" s="1"/>
  <c r="O62" i="50" l="1"/>
  <c r="AB62" i="50" s="1"/>
  <c r="A63" i="50"/>
  <c r="O62" i="49"/>
  <c r="AB62" i="49" s="1"/>
  <c r="A63" i="49"/>
  <c r="A61" i="48"/>
  <c r="O60" i="48"/>
  <c r="AB60" i="48" s="1"/>
  <c r="O62" i="44"/>
  <c r="AB62" i="44" s="1"/>
  <c r="A63" i="44"/>
  <c r="G64" i="49" l="1"/>
  <c r="K64" i="50"/>
  <c r="I15" i="51" s="1"/>
  <c r="O63" i="50"/>
  <c r="AB63" i="50" s="1"/>
  <c r="AB64" i="50" s="1"/>
  <c r="S6" i="50" s="1"/>
  <c r="W6" i="50" s="1"/>
  <c r="O63" i="49"/>
  <c r="AB63" i="49" s="1"/>
  <c r="AB64" i="49" s="1"/>
  <c r="S6" i="49" s="1"/>
  <c r="W6" i="49" s="1"/>
  <c r="A62" i="48"/>
  <c r="O61" i="48"/>
  <c r="AB61" i="48" s="1"/>
  <c r="O63" i="44"/>
  <c r="AB63" i="44" s="1"/>
  <c r="AB64" i="44" s="1"/>
  <c r="S6" i="44" s="1"/>
  <c r="W6" i="44" s="1"/>
  <c r="I64" i="44"/>
  <c r="I17" i="51" s="1"/>
  <c r="S64" i="49" l="1"/>
  <c r="G66" i="49"/>
  <c r="K66" i="50"/>
  <c r="S66" i="50" s="1"/>
  <c r="S64" i="50"/>
  <c r="O62" i="48"/>
  <c r="AB62" i="48" s="1"/>
  <c r="A63" i="48"/>
  <c r="I66" i="44"/>
  <c r="S66" i="44" s="1"/>
  <c r="S64" i="44"/>
  <c r="S3" i="44" s="1"/>
  <c r="S66" i="49" l="1"/>
  <c r="Q12" i="49"/>
  <c r="S3" i="49"/>
  <c r="W3" i="49" s="1"/>
  <c r="W9" i="49" s="1"/>
  <c r="Q12" i="50"/>
  <c r="S3" i="50"/>
  <c r="W3" i="50" s="1"/>
  <c r="W9" i="50" s="1"/>
  <c r="O63" i="48"/>
  <c r="AB63" i="48" s="1"/>
  <c r="AB64" i="48" s="1"/>
  <c r="S6" i="48" s="1"/>
  <c r="W6" i="48" s="1"/>
  <c r="Q12" i="44"/>
  <c r="W3" i="44"/>
  <c r="W9" i="44" s="1"/>
  <c r="S3" i="48" l="1"/>
  <c r="W3" i="48" s="1"/>
  <c r="W9" i="48" s="1"/>
  <c r="C64" i="35"/>
  <c r="C65" i="35"/>
  <c r="B44" i="11" s="1"/>
  <c r="B65" i="35"/>
  <c r="B43" i="11" s="1"/>
  <c r="C66" i="35" l="1"/>
  <c r="B10" i="11" s="1"/>
  <c r="M65" i="35" l="1"/>
  <c r="L65" i="35"/>
  <c r="K65" i="35"/>
  <c r="I65" i="35"/>
  <c r="H65" i="35"/>
  <c r="G65" i="35"/>
  <c r="F65" i="35"/>
  <c r="E65" i="35"/>
  <c r="B46" i="11" s="1"/>
  <c r="D65" i="35"/>
  <c r="B45" i="11" s="1"/>
  <c r="X64" i="35"/>
  <c r="N64" i="35"/>
  <c r="M64" i="35"/>
  <c r="L64" i="35"/>
  <c r="H14" i="51" s="1"/>
  <c r="K64" i="35"/>
  <c r="I64" i="35"/>
  <c r="H64" i="35"/>
  <c r="F64" i="35"/>
  <c r="E64" i="35"/>
  <c r="D64" i="35"/>
  <c r="B64" i="35"/>
  <c r="AA63" i="35"/>
  <c r="T63" i="35"/>
  <c r="S63" i="35"/>
  <c r="V63" i="35" s="1"/>
  <c r="AA62" i="35"/>
  <c r="T62" i="35"/>
  <c r="S62" i="35"/>
  <c r="V62" i="35" s="1"/>
  <c r="AA61" i="35"/>
  <c r="T61" i="35"/>
  <c r="S61" i="35"/>
  <c r="V61" i="35" s="1"/>
  <c r="AA60" i="35"/>
  <c r="T60" i="35"/>
  <c r="S60" i="35"/>
  <c r="V60" i="35" s="1"/>
  <c r="AA59" i="35"/>
  <c r="T59" i="35"/>
  <c r="S59" i="35"/>
  <c r="V59" i="35" s="1"/>
  <c r="AA58" i="35"/>
  <c r="T58" i="35"/>
  <c r="S58" i="35"/>
  <c r="AA57" i="35"/>
  <c r="T57" i="35"/>
  <c r="S57" i="35"/>
  <c r="V57" i="35" s="1"/>
  <c r="AA56" i="35"/>
  <c r="T56" i="35"/>
  <c r="V56" i="35"/>
  <c r="AA55" i="35"/>
  <c r="T55" i="35"/>
  <c r="S55" i="35"/>
  <c r="V55" i="35" s="1"/>
  <c r="AA54" i="35"/>
  <c r="T54" i="35"/>
  <c r="S54" i="35"/>
  <c r="V54" i="35" s="1"/>
  <c r="AA53" i="35"/>
  <c r="T53" i="35"/>
  <c r="S53" i="35"/>
  <c r="V53" i="35" s="1"/>
  <c r="AA52" i="35"/>
  <c r="T52" i="35"/>
  <c r="S52" i="35"/>
  <c r="V52" i="35" s="1"/>
  <c r="AA51" i="35"/>
  <c r="T51" i="35"/>
  <c r="S51" i="35"/>
  <c r="AA50" i="35"/>
  <c r="T50" i="35"/>
  <c r="S50" i="35"/>
  <c r="V50" i="35" s="1"/>
  <c r="AA49" i="35"/>
  <c r="T49" i="35"/>
  <c r="S49" i="35"/>
  <c r="V49" i="35" s="1"/>
  <c r="AA48" i="35"/>
  <c r="T48" i="35"/>
  <c r="S48" i="35"/>
  <c r="V48" i="35" s="1"/>
  <c r="AA47" i="35"/>
  <c r="T47" i="35"/>
  <c r="S47" i="35"/>
  <c r="AA46" i="35"/>
  <c r="T46" i="35"/>
  <c r="S46" i="35"/>
  <c r="V46" i="35" s="1"/>
  <c r="AA45" i="35"/>
  <c r="T45" i="35"/>
  <c r="S45" i="35"/>
  <c r="V45" i="35" s="1"/>
  <c r="AA44" i="35"/>
  <c r="T44" i="35"/>
  <c r="S44" i="35"/>
  <c r="V44" i="35" s="1"/>
  <c r="AA43" i="35"/>
  <c r="T43" i="35"/>
  <c r="S43" i="35"/>
  <c r="V43" i="35" s="1"/>
  <c r="AA42" i="35"/>
  <c r="T42" i="35"/>
  <c r="S42" i="35"/>
  <c r="V42" i="35" s="1"/>
  <c r="AA41" i="35"/>
  <c r="T41" i="35"/>
  <c r="S41" i="35"/>
  <c r="V41" i="35" s="1"/>
  <c r="AA40" i="35"/>
  <c r="T40" i="35"/>
  <c r="S40" i="35"/>
  <c r="V40" i="35" s="1"/>
  <c r="AA39" i="35"/>
  <c r="T39" i="35"/>
  <c r="S39" i="35"/>
  <c r="V39" i="35" s="1"/>
  <c r="AA38" i="35"/>
  <c r="T38" i="35"/>
  <c r="S38" i="35"/>
  <c r="V38" i="35" s="1"/>
  <c r="AA37" i="35"/>
  <c r="T37" i="35"/>
  <c r="S37" i="35"/>
  <c r="V37" i="35" s="1"/>
  <c r="AA36" i="35"/>
  <c r="T36" i="35"/>
  <c r="S36" i="35"/>
  <c r="V36" i="35" s="1"/>
  <c r="AA35" i="35"/>
  <c r="T35" i="35"/>
  <c r="S35" i="35"/>
  <c r="V35" i="35" s="1"/>
  <c r="AA34" i="35"/>
  <c r="T34" i="35"/>
  <c r="S34" i="35"/>
  <c r="V34" i="35" s="1"/>
  <c r="AA33" i="35"/>
  <c r="T33" i="35"/>
  <c r="S33" i="35"/>
  <c r="V33" i="35" s="1"/>
  <c r="AA32" i="35"/>
  <c r="T32" i="35"/>
  <c r="S32" i="35"/>
  <c r="V32" i="35" s="1"/>
  <c r="AA31" i="35"/>
  <c r="T31" i="35"/>
  <c r="S31" i="35"/>
  <c r="V31" i="35" s="1"/>
  <c r="AA30" i="35"/>
  <c r="T30" i="35"/>
  <c r="S30" i="35"/>
  <c r="V30" i="35" s="1"/>
  <c r="AA29" i="35"/>
  <c r="T29" i="35"/>
  <c r="S29" i="35"/>
  <c r="V29" i="35" s="1"/>
  <c r="AA28" i="35"/>
  <c r="T28" i="35"/>
  <c r="S28" i="35"/>
  <c r="V28" i="35" s="1"/>
  <c r="AA27" i="35"/>
  <c r="T27" i="35"/>
  <c r="S27" i="35"/>
  <c r="V27" i="35" s="1"/>
  <c r="AA26" i="35"/>
  <c r="T26" i="35"/>
  <c r="S26" i="35"/>
  <c r="V26" i="35" s="1"/>
  <c r="AA25" i="35"/>
  <c r="T25" i="35"/>
  <c r="S25" i="35"/>
  <c r="V25" i="35" s="1"/>
  <c r="AA24" i="35"/>
  <c r="T24" i="35"/>
  <c r="S24" i="35"/>
  <c r="V24" i="35" s="1"/>
  <c r="AA23" i="35"/>
  <c r="T23" i="35"/>
  <c r="S23" i="35"/>
  <c r="V23" i="35" s="1"/>
  <c r="AA22" i="35"/>
  <c r="T22" i="35"/>
  <c r="S22" i="35"/>
  <c r="V22" i="35" s="1"/>
  <c r="AA21" i="35"/>
  <c r="T21" i="35"/>
  <c r="S21" i="35"/>
  <c r="V21" i="35" s="1"/>
  <c r="AA20" i="35"/>
  <c r="T20" i="35"/>
  <c r="S20" i="35"/>
  <c r="V20" i="35" s="1"/>
  <c r="AA19" i="35"/>
  <c r="T19" i="35"/>
  <c r="S19" i="35"/>
  <c r="V19" i="35" s="1"/>
  <c r="AA18" i="35"/>
  <c r="T18" i="35"/>
  <c r="S18" i="35"/>
  <c r="V18" i="35" s="1"/>
  <c r="AA17" i="35"/>
  <c r="T17" i="35"/>
  <c r="S17" i="35"/>
  <c r="V17" i="35" s="1"/>
  <c r="AA16" i="35"/>
  <c r="T16" i="35"/>
  <c r="S16" i="35"/>
  <c r="V16" i="35" s="1"/>
  <c r="AA15" i="35"/>
  <c r="T15" i="35"/>
  <c r="S15" i="35"/>
  <c r="A16" i="35"/>
  <c r="F10" i="35"/>
  <c r="C47" i="11" l="1"/>
  <c r="B47" i="11"/>
  <c r="F14" i="51"/>
  <c r="F21" i="51" s="1"/>
  <c r="B50" i="11"/>
  <c r="B48" i="11"/>
  <c r="I14" i="51"/>
  <c r="I21" i="51" s="1"/>
  <c r="V47" i="35"/>
  <c r="W8" i="35"/>
  <c r="E14" i="51"/>
  <c r="E21" i="51" s="1"/>
  <c r="H21" i="51"/>
  <c r="V15" i="35"/>
  <c r="V51" i="35"/>
  <c r="V58" i="35"/>
  <c r="O15" i="35"/>
  <c r="AB15" i="35" s="1"/>
  <c r="D66" i="35"/>
  <c r="B11" i="11" s="1"/>
  <c r="S65" i="35"/>
  <c r="G66" i="35"/>
  <c r="B15" i="11" s="1"/>
  <c r="M66" i="35"/>
  <c r="B21" i="11" s="1"/>
  <c r="L66" i="35"/>
  <c r="B36" i="11" s="1"/>
  <c r="K66" i="35"/>
  <c r="B35" i="11" s="1"/>
  <c r="F66" i="35"/>
  <c r="E66" i="35"/>
  <c r="B12" i="11" s="1"/>
  <c r="B66" i="35"/>
  <c r="B9" i="11" s="1"/>
  <c r="I66" i="35"/>
  <c r="B33" i="11" s="1"/>
  <c r="H66" i="35"/>
  <c r="B17" i="11" s="1"/>
  <c r="O16" i="35"/>
  <c r="AB16" i="35" s="1"/>
  <c r="A17" i="35"/>
  <c r="S64" i="35"/>
  <c r="B37" i="11" l="1"/>
  <c r="C9" i="11"/>
  <c r="C18" i="51"/>
  <c r="C17" i="51"/>
  <c r="B18" i="11"/>
  <c r="B19" i="11"/>
  <c r="B13" i="11"/>
  <c r="C20" i="51" s="1"/>
  <c r="C14" i="51"/>
  <c r="D19" i="51"/>
  <c r="D18" i="51"/>
  <c r="D16" i="51"/>
  <c r="Q12" i="35"/>
  <c r="S66" i="35"/>
  <c r="A18" i="35"/>
  <c r="O17" i="35"/>
  <c r="AB17" i="35" s="1"/>
  <c r="G18" i="51" l="1"/>
  <c r="K18" i="51" s="1"/>
  <c r="B22" i="11"/>
  <c r="B28" i="11" s="1"/>
  <c r="C19" i="51"/>
  <c r="G19" i="51" s="1"/>
  <c r="K19" i="51" s="1"/>
  <c r="D20" i="51"/>
  <c r="G20" i="51" s="1"/>
  <c r="K20" i="51" s="1"/>
  <c r="C13" i="11"/>
  <c r="B23" i="11"/>
  <c r="B30" i="11" s="1"/>
  <c r="O18" i="35"/>
  <c r="AB18" i="35" s="1"/>
  <c r="A19" i="35"/>
  <c r="O19" i="35" l="1"/>
  <c r="AB19" i="35" s="1"/>
  <c r="A20" i="35"/>
  <c r="O20" i="35" l="1"/>
  <c r="AB20" i="35" s="1"/>
  <c r="A21" i="35"/>
  <c r="A22" i="35" l="1"/>
  <c r="O21" i="35"/>
  <c r="AB21" i="35" s="1"/>
  <c r="A23" i="35" l="1"/>
  <c r="O22" i="35"/>
  <c r="AB22" i="35" s="1"/>
  <c r="O23" i="35" l="1"/>
  <c r="AB23" i="35" s="1"/>
  <c r="A24" i="35"/>
  <c r="A25" i="35" l="1"/>
  <c r="O24" i="35"/>
  <c r="AB24" i="35" s="1"/>
  <c r="A26" i="35" l="1"/>
  <c r="O25" i="35"/>
  <c r="AB25" i="35" s="1"/>
  <c r="C44" i="11"/>
  <c r="C50" i="11" l="1"/>
  <c r="C46" i="11"/>
  <c r="C45" i="11"/>
  <c r="C52" i="11"/>
  <c r="O26" i="35"/>
  <c r="AB26" i="35" s="1"/>
  <c r="A27" i="35"/>
  <c r="C48" i="11" l="1"/>
  <c r="C43" i="11"/>
  <c r="O27" i="35"/>
  <c r="AB27" i="35" s="1"/>
  <c r="A28" i="35"/>
  <c r="O28" i="35" l="1"/>
  <c r="AB28" i="35" s="1"/>
  <c r="A29" i="35"/>
  <c r="A30" i="35" l="1"/>
  <c r="O29" i="35"/>
  <c r="AB29" i="35" s="1"/>
  <c r="A31" i="35" l="1"/>
  <c r="O30" i="35"/>
  <c r="AB30" i="35" s="1"/>
  <c r="O31" i="35" l="1"/>
  <c r="AB31" i="35" s="1"/>
  <c r="A32" i="35"/>
  <c r="C36" i="11"/>
  <c r="C35" i="11" l="1"/>
  <c r="A33" i="35"/>
  <c r="O32" i="35"/>
  <c r="AB32" i="35" s="1"/>
  <c r="A34" i="35" l="1"/>
  <c r="O33" i="35"/>
  <c r="AB33" i="35" s="1"/>
  <c r="O34" i="35" l="1"/>
  <c r="AB34" i="35" s="1"/>
  <c r="A35" i="35"/>
  <c r="C21" i="11"/>
  <c r="C10" i="11" l="1"/>
  <c r="C33" i="11"/>
  <c r="C17" i="11"/>
  <c r="C12" i="11"/>
  <c r="C39" i="11"/>
  <c r="O35" i="35"/>
  <c r="AB35" i="35" s="1"/>
  <c r="A36" i="35"/>
  <c r="C18" i="11" l="1"/>
  <c r="C22" i="11"/>
  <c r="D14" i="51"/>
  <c r="C23" i="11"/>
  <c r="D15" i="51"/>
  <c r="C15" i="51"/>
  <c r="C16" i="51"/>
  <c r="D17" i="51"/>
  <c r="G17" i="51" s="1"/>
  <c r="C11" i="11"/>
  <c r="C37" i="11"/>
  <c r="O36" i="35"/>
  <c r="AB36" i="35" s="1"/>
  <c r="A37" i="35"/>
  <c r="G16" i="51" l="1"/>
  <c r="K16" i="51" s="1"/>
  <c r="D21" i="51"/>
  <c r="C21" i="51"/>
  <c r="K17" i="51"/>
  <c r="G15" i="51"/>
  <c r="K15" i="51" s="1"/>
  <c r="G14" i="51"/>
  <c r="C28" i="11"/>
  <c r="A38" i="35"/>
  <c r="O37" i="35"/>
  <c r="AB37" i="35" s="1"/>
  <c r="K14" i="51" l="1"/>
  <c r="K21" i="51" s="1"/>
  <c r="G21" i="51"/>
  <c r="C22" i="51" s="1"/>
  <c r="O38" i="35"/>
  <c r="AB38" i="35" s="1"/>
  <c r="A39" i="35"/>
  <c r="D22" i="51" l="1"/>
  <c r="J22" i="51"/>
  <c r="I22" i="51"/>
  <c r="G22" i="51"/>
  <c r="O39" i="35"/>
  <c r="AB39" i="35" s="1"/>
  <c r="A40" i="35"/>
  <c r="K22" i="51" l="1"/>
  <c r="O40" i="35"/>
  <c r="AB40" i="35" s="1"/>
  <c r="A41" i="35"/>
  <c r="A42" i="35" l="1"/>
  <c r="O41" i="35"/>
  <c r="AB41" i="35" s="1"/>
  <c r="O42" i="35" l="1"/>
  <c r="AB42" i="35" s="1"/>
  <c r="A43" i="35"/>
  <c r="O43" i="35" l="1"/>
  <c r="AB43" i="35" s="1"/>
  <c r="A44" i="35"/>
  <c r="O44" i="35" l="1"/>
  <c r="AB44" i="35" s="1"/>
  <c r="A45" i="35"/>
  <c r="A46" i="35" l="1"/>
  <c r="O45" i="35"/>
  <c r="AB45" i="35" s="1"/>
  <c r="O46" i="35" l="1"/>
  <c r="AB46" i="35" s="1"/>
  <c r="A47" i="35"/>
  <c r="O47" i="35" l="1"/>
  <c r="AB47" i="35" s="1"/>
  <c r="A48" i="35"/>
  <c r="O48" i="35" l="1"/>
  <c r="AB48" i="35" s="1"/>
  <c r="A49" i="35"/>
  <c r="A50" i="35" l="1"/>
  <c r="O49" i="35"/>
  <c r="AB49" i="35" s="1"/>
  <c r="A51" i="35" l="1"/>
  <c r="O50" i="35"/>
  <c r="AB50" i="35" s="1"/>
  <c r="O51" i="35" l="1"/>
  <c r="AB51" i="35" s="1"/>
  <c r="A52" i="35"/>
  <c r="O52" i="35" l="1"/>
  <c r="AB52" i="35" s="1"/>
  <c r="A53" i="35"/>
  <c r="A54" i="35" l="1"/>
  <c r="O53" i="35"/>
  <c r="AB53" i="35" s="1"/>
  <c r="A55" i="35" l="1"/>
  <c r="O54" i="35"/>
  <c r="AB54" i="35" s="1"/>
  <c r="O55" i="35" l="1"/>
  <c r="AB55" i="35" s="1"/>
  <c r="A56" i="35"/>
  <c r="O56" i="35" l="1"/>
  <c r="AB56" i="35" s="1"/>
  <c r="A57" i="35"/>
  <c r="A58" i="35" l="1"/>
  <c r="O57" i="35"/>
  <c r="AB57" i="35" s="1"/>
  <c r="A59" i="35" l="1"/>
  <c r="O58" i="35"/>
  <c r="AB58" i="35" s="1"/>
  <c r="O59" i="35" l="1"/>
  <c r="AB59" i="35" s="1"/>
  <c r="A60" i="35"/>
  <c r="O60" i="35" l="1"/>
  <c r="AB60" i="35" s="1"/>
  <c r="A61" i="35"/>
  <c r="A62" i="35" l="1"/>
  <c r="O61" i="35"/>
  <c r="AB61" i="35" s="1"/>
  <c r="A63" i="35" l="1"/>
  <c r="O62" i="35"/>
  <c r="AB62" i="35" s="1"/>
  <c r="S3" i="35" l="1"/>
  <c r="W3" i="35" s="1"/>
  <c r="O63" i="35"/>
  <c r="AB63" i="35" s="1"/>
  <c r="AB64" i="35" s="1"/>
  <c r="S6" i="35" s="1"/>
  <c r="W6" i="35" s="1"/>
  <c r="W9" i="35" l="1"/>
  <c r="I3" i="51" s="1"/>
  <c r="A25" i="51" s="1"/>
  <c r="C15" i="11" l="1"/>
  <c r="C30" i="11" l="1"/>
  <c r="C19" i="11"/>
</calcChain>
</file>

<file path=xl/sharedStrings.xml><?xml version="1.0" encoding="utf-8"?>
<sst xmlns="http://schemas.openxmlformats.org/spreadsheetml/2006/main" count="957" uniqueCount="179">
  <si>
    <t>TIME</t>
  </si>
  <si>
    <t>Sick</t>
  </si>
  <si>
    <t>Notes</t>
  </si>
  <si>
    <t>Non IV-D Services</t>
  </si>
  <si>
    <t>A</t>
  </si>
  <si>
    <t>Time Off</t>
  </si>
  <si>
    <t>Breaks</t>
  </si>
  <si>
    <t>Signature</t>
  </si>
  <si>
    <t>Date</t>
  </si>
  <si>
    <t>YES</t>
  </si>
  <si>
    <t>NO</t>
  </si>
  <si>
    <t>Validation</t>
  </si>
  <si>
    <t>TOTAL Minutes</t>
  </si>
  <si>
    <t>WEEKLY SUMMARY</t>
  </si>
  <si>
    <t xml:space="preserve">Total Time Spent in Minutes </t>
  </si>
  <si>
    <t>Total Time Spent</t>
  </si>
  <si>
    <t>Title IV-D Services</t>
  </si>
  <si>
    <t>Yes</t>
  </si>
  <si>
    <t>Child Support Commissioner</t>
  </si>
  <si>
    <t>Family Law Facilitator</t>
  </si>
  <si>
    <t>Full Time</t>
  </si>
  <si>
    <t>Part Time</t>
  </si>
  <si>
    <t>Alameda</t>
  </si>
  <si>
    <t xml:space="preserve">Alpine </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</si>
  <si>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</si>
  <si>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</si>
  <si>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</si>
  <si>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</si>
  <si>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</si>
  <si>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</si>
  <si>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</si>
  <si>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</si>
  <si>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</si>
  <si>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</si>
  <si>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</si>
  <si>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</si>
  <si>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</si>
  <si>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</si>
  <si>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</si>
  <si>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</si>
  <si>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</si>
  <si>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</si>
  <si>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</si>
  <si>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</si>
  <si>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</si>
  <si>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</si>
  <si>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</si>
  <si>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</si>
  <si>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</si>
  <si>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</si>
  <si>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</si>
  <si>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</si>
  <si>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</si>
  <si>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</si>
  <si>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</si>
  <si>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</si>
  <si>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</si>
  <si>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</si>
  <si>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</si>
  <si>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</si>
  <si>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</si>
  <si>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Mateo</t>
  </si>
  <si>
    <t>Santa Barbara</t>
  </si>
  <si>
    <t>Santa Clara</t>
  </si>
  <si>
    <t>Santa Cruz</t>
  </si>
  <si>
    <t>Shasta</t>
  </si>
  <si>
    <t>Sierra</t>
  </si>
  <si>
    <t>Siskiyou</t>
  </si>
  <si>
    <t>Solano</t>
  </si>
  <si>
    <t>Sonoma</t>
  </si>
  <si>
    <t>Stanislaus</t>
  </si>
  <si>
    <t>Sutter</t>
  </si>
  <si>
    <t>Tehama</t>
  </si>
  <si>
    <t xml:space="preserve">Trinity </t>
  </si>
  <si>
    <t>Tulare</t>
  </si>
  <si>
    <t>Tuolumne</t>
  </si>
  <si>
    <t>Ventura</t>
  </si>
  <si>
    <t>Yolo</t>
  </si>
  <si>
    <t>Yuba</t>
  </si>
  <si>
    <t>Employee Name</t>
  </si>
  <si>
    <t>County</t>
  </si>
  <si>
    <t>Full/Part Time</t>
  </si>
  <si>
    <t>Start Time</t>
  </si>
  <si>
    <t>End Time</t>
  </si>
  <si>
    <t>San Luis Obispo</t>
  </si>
  <si>
    <t>PTO</t>
  </si>
  <si>
    <t>VTO</t>
  </si>
  <si>
    <t>All-Day PTO</t>
  </si>
  <si>
    <t>All-Day Sick</t>
  </si>
  <si>
    <t>All-Day VTO</t>
  </si>
  <si>
    <t xml:space="preserve"> </t>
  </si>
  <si>
    <t>All-Day Non IV-D Services</t>
  </si>
  <si>
    <t>OT</t>
  </si>
  <si>
    <t>Select All-Day Activity if applicable</t>
  </si>
  <si>
    <t>G</t>
  </si>
  <si>
    <t>Attorney</t>
  </si>
  <si>
    <t>Clerk</t>
  </si>
  <si>
    <t>Lunch Start</t>
  </si>
  <si>
    <t>Lunch End</t>
  </si>
  <si>
    <t>Total Hours</t>
  </si>
  <si>
    <t>EMPLOYEE VERIFICATION: I HEREBY CERTIFY under penalty of PERJURY that this time reporting accurately represents actual time worked.</t>
  </si>
  <si>
    <t>Job Classification</t>
  </si>
  <si>
    <t xml:space="preserve">  TIME REPORTING </t>
  </si>
  <si>
    <t xml:space="preserve">Federal regulations require that all hours worked must be accounted for, regardless of whether or not it is reimbursable by the AB 1058 grant. </t>
  </si>
  <si>
    <t>Other (please specify below)</t>
  </si>
  <si>
    <t>Judicial Secretary</t>
  </si>
  <si>
    <t>Manager/Supervisor</t>
  </si>
  <si>
    <t>Court Reporter</t>
  </si>
  <si>
    <t>Court Interpreter</t>
  </si>
  <si>
    <t>Courtroom Bailiff</t>
  </si>
  <si>
    <r>
      <t xml:space="preserve">Rolling Time Study (RTS) </t>
    </r>
    <r>
      <rPr>
        <b/>
        <sz val="16"/>
        <color theme="1"/>
        <rFont val="Calibri"/>
        <family val="2"/>
      </rPr>
      <t>–</t>
    </r>
    <r>
      <rPr>
        <b/>
        <sz val="13.6"/>
        <color theme="1"/>
        <rFont val="Arial"/>
        <family val="2"/>
      </rPr>
      <t xml:space="preserve"> </t>
    </r>
    <r>
      <rPr>
        <b/>
        <sz val="16"/>
        <color theme="1"/>
        <rFont val="Arial"/>
        <family val="2"/>
        <scheme val="minor"/>
      </rPr>
      <t>Child Support Commissioner Program</t>
    </r>
  </si>
  <si>
    <t>H</t>
  </si>
  <si>
    <t>T</t>
  </si>
  <si>
    <r>
      <rPr>
        <b/>
        <sz val="9"/>
        <color theme="1"/>
        <rFont val="Arial"/>
        <family val="2"/>
        <scheme val="minor"/>
      </rPr>
      <t xml:space="preserve">H - </t>
    </r>
    <r>
      <rPr>
        <sz val="9"/>
        <color theme="1"/>
        <rFont val="Arial"/>
        <family val="2"/>
        <scheme val="minor"/>
      </rPr>
      <t>IV-D Hearing</t>
    </r>
  </si>
  <si>
    <r>
      <rPr>
        <b/>
        <sz val="9"/>
        <color theme="1"/>
        <rFont val="Arial"/>
        <family val="2"/>
        <scheme val="minor"/>
      </rPr>
      <t>A -</t>
    </r>
    <r>
      <rPr>
        <sz val="9"/>
        <color theme="1"/>
        <rFont val="Arial"/>
        <family val="2"/>
        <scheme val="minor"/>
      </rPr>
      <t xml:space="preserve"> IV-D Admin</t>
    </r>
  </si>
  <si>
    <r>
      <rPr>
        <b/>
        <sz val="9"/>
        <color theme="1"/>
        <rFont val="Arial"/>
        <family val="2"/>
        <scheme val="minor"/>
      </rPr>
      <t>T -</t>
    </r>
    <r>
      <rPr>
        <sz val="9"/>
        <color theme="1"/>
        <rFont val="Arial"/>
        <family val="2"/>
        <scheme val="minor"/>
      </rPr>
      <t xml:space="preserve"> Training</t>
    </r>
  </si>
  <si>
    <r>
      <rPr>
        <b/>
        <sz val="9"/>
        <color theme="1"/>
        <rFont val="Arial"/>
        <family val="2"/>
        <scheme val="minor"/>
      </rPr>
      <t xml:space="preserve">PTO - </t>
    </r>
    <r>
      <rPr>
        <sz val="9"/>
        <color theme="1"/>
        <rFont val="Arial"/>
        <family val="2"/>
        <scheme val="minor"/>
      </rPr>
      <t>Paid Time Off</t>
    </r>
  </si>
  <si>
    <r>
      <rPr>
        <b/>
        <sz val="9"/>
        <color theme="1"/>
        <rFont val="Arial"/>
        <family val="2"/>
        <scheme val="minor"/>
      </rPr>
      <t>S -</t>
    </r>
    <r>
      <rPr>
        <sz val="9"/>
        <color theme="1"/>
        <rFont val="Arial"/>
        <family val="2"/>
        <scheme val="minor"/>
      </rPr>
      <t xml:space="preserve"> Sick</t>
    </r>
  </si>
  <si>
    <r>
      <t xml:space="preserve">VTO - </t>
    </r>
    <r>
      <rPr>
        <sz val="9"/>
        <color theme="1"/>
        <rFont val="Arial"/>
        <family val="2"/>
        <scheme val="minor"/>
      </rPr>
      <t>Voluntary Time Off</t>
    </r>
  </si>
  <si>
    <t>G - General Administrative Work</t>
  </si>
  <si>
    <t>Total Regular Work Hours</t>
  </si>
  <si>
    <t>Total IV-D Services</t>
  </si>
  <si>
    <t>REGULAR WORK HOURS</t>
  </si>
  <si>
    <t>OVERTIME WORK HOURS</t>
  </si>
  <si>
    <t>Total Overtime Work Hours</t>
  </si>
  <si>
    <t>Prorated IV-D Services</t>
  </si>
  <si>
    <t>Prorated Non IV-D Services</t>
  </si>
  <si>
    <t>Total Non IV-D Services</t>
  </si>
  <si>
    <t>Total Time Off</t>
  </si>
  <si>
    <t>Prorated IV-D Break Time</t>
  </si>
  <si>
    <t>Prorated Non IV-D Break Time</t>
  </si>
  <si>
    <t>Error Messages</t>
  </si>
  <si>
    <t>Pre</t>
  </si>
  <si>
    <t>Post</t>
  </si>
  <si>
    <r>
      <rPr>
        <b/>
        <sz val="10"/>
        <rFont val="Arial"/>
        <family val="2"/>
        <scheme val="minor"/>
      </rPr>
      <t>General Type Key</t>
    </r>
    <r>
      <rPr>
        <sz val="10"/>
        <rFont val="Arial"/>
        <family val="2"/>
        <scheme val="minor"/>
      </rPr>
      <t xml:space="preserve"> =  </t>
    </r>
    <r>
      <rPr>
        <b/>
        <sz val="10"/>
        <rFont val="Arial"/>
        <family val="2"/>
        <scheme val="minor"/>
      </rPr>
      <t xml:space="preserve">G </t>
    </r>
    <r>
      <rPr>
        <sz val="10"/>
        <rFont val="Arial"/>
        <family val="2"/>
        <scheme val="minor"/>
      </rPr>
      <t xml:space="preserve">- General Administrative Work; </t>
    </r>
    <r>
      <rPr>
        <b/>
        <sz val="10"/>
        <rFont val="Arial"/>
        <family val="2"/>
        <scheme val="minor"/>
      </rPr>
      <t>PTO -</t>
    </r>
    <r>
      <rPr>
        <sz val="10"/>
        <rFont val="Arial"/>
        <family val="2"/>
        <scheme val="minor"/>
      </rPr>
      <t xml:space="preserve">  Paid Time Off; </t>
    </r>
    <r>
      <rPr>
        <b/>
        <sz val="10"/>
        <rFont val="Arial"/>
        <family val="2"/>
        <scheme val="minor"/>
      </rPr>
      <t xml:space="preserve">VTO - </t>
    </r>
    <r>
      <rPr>
        <sz val="10"/>
        <rFont val="Arial"/>
        <family val="2"/>
        <scheme val="minor"/>
      </rPr>
      <t xml:space="preserve">Voluntary Time Off; </t>
    </r>
    <r>
      <rPr>
        <b/>
        <sz val="10"/>
        <rFont val="Arial"/>
        <family val="2"/>
        <scheme val="minor"/>
      </rPr>
      <t xml:space="preserve">OT </t>
    </r>
    <r>
      <rPr>
        <sz val="10"/>
        <rFont val="Arial"/>
        <family val="2"/>
        <scheme val="minor"/>
      </rPr>
      <t>- Overtime</t>
    </r>
  </si>
  <si>
    <r>
      <rPr>
        <b/>
        <sz val="10"/>
        <rFont val="Arial"/>
        <family val="2"/>
        <scheme val="minor"/>
      </rPr>
      <t>IV-D Type Key</t>
    </r>
    <r>
      <rPr>
        <sz val="10"/>
        <rFont val="Arial"/>
        <family val="2"/>
        <scheme val="minor"/>
      </rPr>
      <t xml:space="preserve"> =  </t>
    </r>
    <r>
      <rPr>
        <b/>
        <sz val="10"/>
        <rFont val="Arial"/>
        <family val="2"/>
        <scheme val="minor"/>
      </rPr>
      <t>Pre</t>
    </r>
    <r>
      <rPr>
        <sz val="10"/>
        <rFont val="Arial"/>
        <family val="2"/>
        <scheme val="minor"/>
      </rPr>
      <t xml:space="preserve"> - IV-D Pre-Hearing; </t>
    </r>
    <r>
      <rPr>
        <b/>
        <sz val="10"/>
        <rFont val="Arial"/>
        <family val="2"/>
        <scheme val="minor"/>
      </rPr>
      <t>H</t>
    </r>
    <r>
      <rPr>
        <sz val="10"/>
        <rFont val="Arial"/>
        <family val="2"/>
        <scheme val="minor"/>
      </rPr>
      <t xml:space="preserve"> - IV-D Hearing; </t>
    </r>
    <r>
      <rPr>
        <b/>
        <sz val="10"/>
        <rFont val="Arial"/>
        <family val="2"/>
        <scheme val="minor"/>
      </rPr>
      <t>Post</t>
    </r>
    <r>
      <rPr>
        <sz val="10"/>
        <rFont val="Arial"/>
        <family val="2"/>
        <scheme val="minor"/>
      </rPr>
      <t xml:space="preserve"> - IV-D Post-Hearing;  </t>
    </r>
    <r>
      <rPr>
        <b/>
        <sz val="10"/>
        <rFont val="Arial"/>
        <family val="2"/>
        <scheme val="minor"/>
      </rPr>
      <t>A</t>
    </r>
    <r>
      <rPr>
        <sz val="10"/>
        <rFont val="Arial"/>
        <family val="2"/>
        <scheme val="minor"/>
      </rPr>
      <t xml:space="preserve"> - IV-D Admin; </t>
    </r>
    <r>
      <rPr>
        <b/>
        <sz val="10"/>
        <rFont val="Arial"/>
        <family val="2"/>
        <scheme val="minor"/>
      </rPr>
      <t>T</t>
    </r>
    <r>
      <rPr>
        <sz val="10"/>
        <rFont val="Arial"/>
        <family val="2"/>
        <scheme val="minor"/>
      </rPr>
      <t xml:space="preserve"> - Training</t>
    </r>
  </si>
  <si>
    <t xml:space="preserve">    </t>
  </si>
  <si>
    <t xml:space="preserve">             *This is not an exhaustive list of all IV-D reimbursable activities.</t>
  </si>
  <si>
    <t xml:space="preserve">             *This is not an exhaustive list of all types of time off.</t>
  </si>
  <si>
    <r>
      <rPr>
        <b/>
        <sz val="9"/>
        <color theme="1"/>
        <rFont val="Arial"/>
        <family val="2"/>
        <scheme val="minor"/>
      </rPr>
      <t xml:space="preserve">Pre - </t>
    </r>
    <r>
      <rPr>
        <sz val="9"/>
        <color theme="1"/>
        <rFont val="Arial"/>
        <family val="2"/>
        <scheme val="minor"/>
      </rPr>
      <t>IV-D Pre-Hearing</t>
    </r>
  </si>
  <si>
    <r>
      <rPr>
        <b/>
        <sz val="9"/>
        <color theme="1"/>
        <rFont val="Arial"/>
        <family val="2"/>
        <scheme val="minor"/>
      </rPr>
      <t xml:space="preserve">Pre - </t>
    </r>
    <r>
      <rPr>
        <sz val="9"/>
        <color theme="1"/>
        <rFont val="Arial"/>
        <family val="2"/>
        <scheme val="minor"/>
      </rPr>
      <t>IV-D Post-Hearing</t>
    </r>
  </si>
  <si>
    <t>STATE OF CALIFORNIA</t>
  </si>
  <si>
    <t>JUDICIAL COUNCIL OF CALIFORNIA</t>
  </si>
  <si>
    <t xml:space="preserve">SUPERIOR COURT OF CALIFORNIA, COUNTY OF </t>
  </si>
  <si>
    <t>EMPLOYEE NAME:</t>
  </si>
  <si>
    <t>REPORTING PERIOD START:</t>
  </si>
  <si>
    <t>REPORTING PERIOD END:</t>
  </si>
  <si>
    <t>EMPLOYEE STATUS:</t>
  </si>
  <si>
    <t>B</t>
  </si>
  <si>
    <t>C</t>
  </si>
  <si>
    <t>D</t>
  </si>
  <si>
    <t>E</t>
  </si>
  <si>
    <t>F=(B+C)</t>
  </si>
  <si>
    <t>IV-D Regular Hours</t>
  </si>
  <si>
    <t>Non IV-D Regular Hours</t>
  </si>
  <si>
    <t>IV-D Overtime Hours</t>
  </si>
  <si>
    <t>Non IV-D Overtime Hours</t>
  </si>
  <si>
    <t>Total Regular Hours Worked</t>
  </si>
  <si>
    <t>Unpaid Leave Time</t>
  </si>
  <si>
    <t xml:space="preserve">Total PTO Used </t>
  </si>
  <si>
    <t>Percentage</t>
  </si>
  <si>
    <t>JOB CLASSIFICATION</t>
  </si>
  <si>
    <t>JOB CLASSIFICATION:</t>
  </si>
  <si>
    <t>EMPLOYEE NAME</t>
  </si>
  <si>
    <t>COUNTY</t>
  </si>
  <si>
    <t>SUPERVISOR VERIFICATION: I HEREBY CERTIFY under penalty of PERJURY that I have reviewed the above timesheet and I believe that it accurately represents actual time worked by the employee.</t>
  </si>
  <si>
    <t>Hours</t>
  </si>
  <si>
    <t>ATO</t>
  </si>
  <si>
    <t>All-Day ATO</t>
  </si>
  <si>
    <t>I</t>
  </si>
  <si>
    <t xml:space="preserve">Total ATO Used </t>
  </si>
  <si>
    <t>J=(F+H+I)</t>
  </si>
  <si>
    <t>Total Hours Including PTO and ATO</t>
  </si>
  <si>
    <r>
      <t xml:space="preserve">ATO </t>
    </r>
    <r>
      <rPr>
        <sz val="9"/>
        <color theme="1"/>
        <rFont val="Arial"/>
        <family val="2"/>
        <scheme val="minor"/>
      </rPr>
      <t>- Administrative Time Off</t>
    </r>
  </si>
  <si>
    <t xml:space="preserve">  </t>
  </si>
  <si>
    <t xml:space="preserve">            *This is not an exhaustive list of all IV-D reimbursable activities.</t>
  </si>
  <si>
    <t>Non-Work Day</t>
  </si>
  <si>
    <t>[Rev. 06/29/21]</t>
  </si>
  <si>
    <t>(This document may be signed using an electronic signature, as defined in CRC, rule 2.257(a). By typing your name into the signature line and entering the date,
you are attesting to signing this document under the penalty of perjury under CRC, rule 2.257(b).)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</si>
</sst>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_(* \(#,##0.00\);_(* &quot;-&quot;??_);_(@_)"/>
    <numFmt numFmtId="164" formatCode="[$-409]h:mm\ AM/PM;@"/>
    <numFmt numFmtId="165" formatCode=";;;@"/>
    <numFmt numFmtId="166" formatCode="mm/dd/yy;@"/>
    <numFmt numFmtId="167" formatCode="0;[Red]0"/>
    <numFmt numFmtId="168" formatCode="0.00;[Red]0.00"/>
  </numFmts>
  <fonts count="72" x14ac:knownFonts="1">
    <font>
      <sz val="11"/>
      <color theme="1" tint="0.34998626667073579"/>
      <name val="Arial"/>
      <family val="2"/>
      <scheme val="minor"/>
    </font>
    <font>
      <sz val="11"/>
      <color theme="1"/>
      <name val="Arial"/>
      <family val="2"/>
      <scheme val="minor"/>
    </font>
    <font>
      <sz val="11"/>
      <color theme="1"/>
      <name val="Arial"/>
      <family val="2"/>
      <scheme val="minor"/>
    </font>
    <font>
      <b/>
      <sz val="26"/>
      <color theme="0"/>
      <name val="Arial"/>
      <family val="2"/>
      <scheme val="major"/>
    </font>
    <font>
      <sz val="14"/>
      <color theme="5" tint="0.79998168889431442"/>
      <name val="Arial"/>
      <family val="2"/>
      <scheme val="major"/>
    </font>
    <font>
      <sz val="11"/>
      <color theme="1" tint="0.34998626667073579"/>
      <name val="Arial"/>
      <family val="2"/>
      <scheme val="minor"/>
    </font>
    <font>
      <b/>
      <sz val="11"/>
      <color theme="0"/>
      <name val="Arial"/>
      <family val="2"/>
      <scheme val="major"/>
    </font>
    <font>
      <b/>
      <u/>
      <sz val="11"/>
      <color theme="5" tint="0.79998168889431442"/>
      <name val="Arial"/>
      <family val="2"/>
      <scheme val="minor"/>
    </font>
    <font>
      <b/>
      <sz val="12"/>
      <color theme="5" tint="0.79976805932798245"/>
      <name val="Arial"/>
      <family val="2"/>
      <scheme val="minor"/>
    </font>
    <font>
      <sz val="10"/>
      <color theme="1"/>
      <name val="Arial"/>
      <family val="2"/>
      <scheme val="minor"/>
    </font>
    <font>
      <b/>
      <sz val="9"/>
      <color theme="1" tint="0.34998626667073579"/>
      <name val="Arial"/>
      <family val="2"/>
      <scheme val="minor"/>
    </font>
    <font>
      <sz val="9"/>
      <color theme="1"/>
      <name val="Arial"/>
      <family val="2"/>
      <scheme val="minor"/>
    </font>
    <font>
      <b/>
      <sz val="8"/>
      <color theme="1" tint="0.34998626667073579"/>
      <name val="Arial"/>
      <family val="2"/>
      <scheme val="minor"/>
    </font>
    <font>
      <sz val="7"/>
      <name val="Arial"/>
      <family val="2"/>
      <scheme val="minor"/>
    </font>
    <font>
      <b/>
      <sz val="11"/>
      <color theme="1"/>
      <name val="Arial"/>
      <family val="2"/>
      <scheme val="minor"/>
    </font>
    <font>
      <sz val="11"/>
      <color theme="0"/>
      <name val="Arial"/>
      <family val="2"/>
      <scheme val="minor"/>
    </font>
    <font>
      <sz val="9"/>
      <color theme="1" tint="0.34998626667073579"/>
      <name val="Arial"/>
      <family val="2"/>
      <scheme val="minor"/>
    </font>
    <font>
      <u/>
      <sz val="11"/>
      <color theme="1" tint="0.34998626667073579"/>
      <name val="Arial"/>
      <family val="2"/>
      <scheme val="minor"/>
    </font>
    <font>
      <b/>
      <sz val="8.5"/>
      <color theme="1" tint="0.34998626667073579"/>
      <name val="Arial"/>
      <family val="2"/>
      <scheme val="minor"/>
    </font>
    <font>
      <sz val="8.5"/>
      <color theme="1" tint="0.34998626667073579"/>
      <name val="Arial"/>
      <family val="2"/>
      <scheme val="minor"/>
    </font>
    <font>
      <b/>
      <sz val="8.5"/>
      <name val="Arial"/>
      <family val="2"/>
      <scheme val="minor"/>
    </font>
    <font>
      <sz val="8.5"/>
      <name val="Arial"/>
      <family val="2"/>
      <scheme val="minor"/>
    </font>
    <font>
      <b/>
      <sz val="8.5"/>
      <color theme="0"/>
      <name val="Arial"/>
      <family val="2"/>
      <scheme val="minor"/>
    </font>
    <font>
      <b/>
      <sz val="16"/>
      <color theme="6"/>
      <name val="Arial"/>
      <family val="2"/>
      <scheme val="major"/>
    </font>
    <font>
      <b/>
      <sz val="16"/>
      <color theme="1"/>
      <name val="Arial"/>
      <family val="2"/>
      <scheme val="minor"/>
    </font>
    <font>
      <sz val="11"/>
      <name val="Arial"/>
      <family val="2"/>
      <scheme val="minor"/>
    </font>
    <font>
      <sz val="8.5"/>
      <color theme="0"/>
      <name val="Arial"/>
      <family val="2"/>
      <scheme val="minor"/>
    </font>
    <font>
      <sz val="10"/>
      <color theme="0"/>
      <name val="Arial"/>
      <family val="2"/>
      <scheme val="minor"/>
    </font>
    <font>
      <sz val="7"/>
      <color theme="0"/>
      <name val="Arial"/>
      <family val="2"/>
      <scheme val="minor"/>
    </font>
    <font>
      <b/>
      <sz val="8.5"/>
      <color theme="6"/>
      <name val="Arial"/>
      <family val="2"/>
      <scheme val="minor"/>
    </font>
    <font>
      <b/>
      <sz val="9"/>
      <color theme="1"/>
      <name val="Arial"/>
      <family val="2"/>
      <scheme val="minor"/>
    </font>
    <font>
      <b/>
      <sz val="9"/>
      <name val="Arial"/>
      <family val="2"/>
      <scheme val="minor"/>
    </font>
    <font>
      <sz val="8"/>
      <color theme="1" tint="0.34998626667073579"/>
      <name val="Arial"/>
      <family val="2"/>
      <scheme val="minor"/>
    </font>
    <font>
      <b/>
      <sz val="8.5"/>
      <color theme="0" tint="-0.14999847407452621"/>
      <name val="Arial"/>
      <family val="2"/>
      <scheme val="minor"/>
    </font>
    <font>
      <sz val="11"/>
      <color rgb="FFFF0000"/>
      <name val="Arial"/>
      <family val="2"/>
      <scheme val="minor"/>
    </font>
    <font>
      <sz val="8"/>
      <color theme="0"/>
      <name val="Arial"/>
      <family val="2"/>
      <scheme val="minor"/>
    </font>
    <font>
      <b/>
      <sz val="11"/>
      <color theme="0"/>
      <name val="Arial"/>
      <family val="2"/>
      <scheme val="minor"/>
    </font>
    <font>
      <b/>
      <sz val="11"/>
      <name val="Arial"/>
      <family val="2"/>
      <scheme val="minor"/>
    </font>
    <font>
      <sz val="11"/>
      <color theme="4"/>
      <name val="Arial"/>
      <family val="2"/>
      <scheme val="minor"/>
    </font>
    <font>
      <i/>
      <sz val="11"/>
      <name val="Arial"/>
      <family val="2"/>
      <scheme val="minor"/>
    </font>
    <font>
      <b/>
      <sz val="10"/>
      <name val="Arial"/>
      <family val="2"/>
      <scheme val="minor"/>
    </font>
    <font>
      <sz val="10"/>
      <color theme="0" tint="-4.9989318521683403E-2"/>
      <name val="Arial"/>
      <family val="2"/>
      <scheme val="minor"/>
    </font>
    <font>
      <b/>
      <sz val="9"/>
      <color rgb="FFFF0000"/>
      <name val="Arial"/>
      <family val="2"/>
      <scheme val="minor"/>
    </font>
    <font>
      <b/>
      <sz val="16"/>
      <color theme="1"/>
      <name val="Calibri"/>
      <family val="2"/>
    </font>
    <font>
      <b/>
      <sz val="13.6"/>
      <color theme="1"/>
      <name val="Arial"/>
      <family val="2"/>
    </font>
    <font>
      <sz val="11"/>
      <color theme="1" tint="0.34998626667073579"/>
      <name val="Symbol"/>
      <family val="1"/>
      <charset val="2"/>
    </font>
    <font>
      <sz val="10"/>
      <name val="Arial"/>
      <family val="2"/>
      <scheme val="minor"/>
    </font>
    <font>
      <i/>
      <sz val="11"/>
      <color theme="1"/>
      <name val="Arial"/>
      <family val="2"/>
      <scheme val="minor"/>
    </font>
    <font>
      <b/>
      <sz val="10"/>
      <color rgb="FFFF0000"/>
      <name val="Arial"/>
      <family val="2"/>
      <scheme val="minor"/>
    </font>
    <font>
      <b/>
      <sz val="9"/>
      <color rgb="FF0000CC"/>
      <name val="Arial"/>
      <family val="2"/>
      <scheme val="minor"/>
    </font>
    <font>
      <sz val="8"/>
      <color rgb="FFFF0000"/>
      <name val="Arial"/>
      <family val="2"/>
      <scheme val="minor"/>
    </font>
    <font>
      <i/>
      <sz val="9"/>
      <name val="Arial"/>
      <family val="2"/>
      <scheme val="minor"/>
    </font>
    <font>
      <b/>
      <sz val="12"/>
      <name val="Arial"/>
      <family val="2"/>
      <scheme val="minor"/>
    </font>
    <font>
      <sz val="9"/>
      <color rgb="FFFF0000"/>
      <name val="Arial"/>
      <family val="2"/>
      <scheme val="minor"/>
    </font>
    <font>
      <b/>
      <sz val="16"/>
      <color rgb="FFFF0000"/>
      <name val="Arial"/>
      <family val="2"/>
      <scheme val="minor"/>
    </font>
    <font>
      <i/>
      <sz val="11"/>
      <color theme="1" tint="0.34998626667073579"/>
      <name val="Arial"/>
      <family val="2"/>
      <scheme val="minor"/>
    </font>
    <font>
      <b/>
      <sz val="10"/>
      <color theme="1"/>
      <name val="Calibri"/>
      <family val="2"/>
    </font>
    <font>
      <sz val="11"/>
      <color theme="1"/>
      <name val="Calibri"/>
      <family val="2"/>
    </font>
    <font>
      <b/>
      <sz val="11"/>
      <color theme="1"/>
      <name val="Calibri"/>
      <family val="2"/>
    </font>
    <font>
      <b/>
      <sz val="9"/>
      <color theme="1"/>
      <name val="Calibri"/>
      <family val="2"/>
    </font>
    <font>
      <sz val="9"/>
      <color theme="1"/>
      <name val="Calibri"/>
      <family val="2"/>
    </font>
    <font>
      <b/>
      <sz val="9"/>
      <name val="Calibri"/>
      <family val="2"/>
    </font>
    <font>
      <sz val="9"/>
      <name val="Calibri"/>
      <family val="2"/>
    </font>
    <font>
      <sz val="10"/>
      <color theme="1"/>
      <name val="Calibri"/>
      <family val="2"/>
    </font>
    <font>
      <sz val="10"/>
      <name val="Calibri"/>
      <family val="2"/>
    </font>
    <font>
      <sz val="8"/>
      <name val="Calibri"/>
      <family val="2"/>
    </font>
    <font>
      <sz val="8"/>
      <color theme="1"/>
      <name val="Calibri"/>
      <family val="2"/>
    </font>
    <font>
      <b/>
      <sz val="8"/>
      <name val="Arial"/>
      <family val="2"/>
      <scheme val="minor"/>
    </font>
    <font>
      <b/>
      <sz val="8"/>
      <color theme="1"/>
      <name val="Arial"/>
      <family val="2"/>
      <scheme val="minor"/>
    </font>
    <font>
      <sz val="9"/>
      <color theme="0"/>
      <name val="Calibri"/>
      <family val="2"/>
    </font>
    <font>
      <sz val="14"/>
      <name val="Arial"/>
      <family val="2"/>
      <scheme val="minor"/>
    </font>
    <font>
      <sz val="14"/>
      <color theme="1"/>
      <name val="Arial"/>
      <family val="2"/>
    </font>
  </fonts>
  <fills count="14">
    <fill>
      <patternFill patternType="none"/>
    </fill>
    <fill>
      <patternFill patternType="gray125"/>
    </fill>
    <fill>
      <patternFill patternType="solid">
        <fgColor theme="1" tint="0.24994659260841701"/>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2"/>
        <bgColor indexed="64"/>
      </patternFill>
    </fill>
    <fill>
      <patternFill patternType="solid">
        <fgColor theme="6" tint="0.79998168889431442"/>
        <bgColor indexed="64"/>
      </patternFill>
    </fill>
    <fill>
      <patternFill patternType="solid">
        <fgColor theme="6"/>
        <bgColor indexed="64"/>
      </patternFill>
    </fill>
    <fill>
      <patternFill patternType="solid">
        <fgColor theme="2" tint="-0.49998474074526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indexed="42"/>
        <bgColor indexed="64"/>
      </patternFill>
    </fill>
    <fill>
      <patternFill patternType="solid">
        <fgColor rgb="FF92D050"/>
        <bgColor indexed="64"/>
      </patternFill>
    </fill>
  </fills>
  <borders count="83">
    <border>
      <left/>
      <right/>
      <top/>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theme="0"/>
      </right>
      <top style="thin">
        <color indexed="64"/>
      </top>
      <bottom style="thin">
        <color indexed="64"/>
      </bottom>
      <diagonal/>
    </border>
    <border>
      <left style="medium">
        <color theme="0"/>
      </left>
      <right style="medium">
        <color theme="0"/>
      </right>
      <top style="thin">
        <color indexed="64"/>
      </top>
      <bottom style="thin">
        <color indexed="64"/>
      </bottom>
      <diagonal/>
    </border>
    <border>
      <left style="medium">
        <color theme="0"/>
      </left>
      <right style="medium">
        <color theme="0"/>
      </right>
      <top/>
      <bottom style="thin">
        <color indexed="64"/>
      </bottom>
      <diagonal/>
    </border>
    <border>
      <left style="medium">
        <color theme="0"/>
      </left>
      <right style="medium">
        <color indexed="64"/>
      </right>
      <top/>
      <bottom style="thin">
        <color indexed="64"/>
      </bottom>
      <diagonal/>
    </border>
    <border>
      <left style="medium">
        <color indexed="64"/>
      </left>
      <right style="medium">
        <color theme="0"/>
      </right>
      <top style="medium">
        <color theme="0"/>
      </top>
      <bottom style="thin">
        <color indexed="64"/>
      </bottom>
      <diagonal/>
    </border>
    <border>
      <left style="medium">
        <color theme="0"/>
      </left>
      <right style="medium">
        <color theme="0"/>
      </right>
      <top style="medium">
        <color theme="0"/>
      </top>
      <bottom/>
      <diagonal/>
    </border>
    <border>
      <left style="medium">
        <color theme="0"/>
      </left>
      <right style="medium">
        <color indexed="64"/>
      </right>
      <top style="medium">
        <color theme="0"/>
      </top>
      <bottom/>
      <diagonal/>
    </border>
    <border>
      <left style="thin">
        <color indexed="64"/>
      </left>
      <right style="medium">
        <color indexed="64"/>
      </right>
      <top style="thin">
        <color indexed="64"/>
      </top>
      <bottom style="thin">
        <color indexed="64"/>
      </bottom>
      <diagonal/>
    </border>
    <border>
      <left style="medium">
        <color theme="0"/>
      </left>
      <right/>
      <top/>
      <bottom style="thin">
        <color indexed="64"/>
      </bottom>
      <diagonal/>
    </border>
    <border>
      <left/>
      <right style="medium">
        <color theme="0"/>
      </right>
      <top style="medium">
        <color theme="0"/>
      </top>
      <bottom/>
      <diagonal/>
    </border>
    <border>
      <left style="thin">
        <color indexed="64"/>
      </left>
      <right/>
      <top/>
      <bottom style="medium">
        <color theme="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medium">
        <color indexed="64"/>
      </right>
      <top style="thin">
        <color indexed="64"/>
      </top>
      <bottom/>
      <diagonal/>
    </border>
    <border>
      <left/>
      <right style="medium">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theme="0"/>
      </top>
      <bottom style="thin">
        <color indexed="64"/>
      </bottom>
      <diagonal/>
    </border>
    <border>
      <left/>
      <right/>
      <top style="medium">
        <color indexed="64"/>
      </top>
      <bottom/>
      <diagonal/>
    </border>
    <border>
      <left/>
      <right style="medium">
        <color theme="0"/>
      </right>
      <top style="medium">
        <color theme="0"/>
      </top>
      <bottom style="thin">
        <color indexed="64"/>
      </bottom>
      <diagonal/>
    </border>
    <border>
      <left/>
      <right style="medium">
        <color theme="0"/>
      </right>
      <top/>
      <bottom style="thin">
        <color indexed="64"/>
      </bottom>
      <diagonal/>
    </border>
    <border>
      <left/>
      <right style="medium">
        <color theme="0"/>
      </right>
      <top style="thin">
        <color indexed="64"/>
      </top>
      <bottom style="thin">
        <color indexed="64"/>
      </bottom>
      <diagonal/>
    </border>
    <border>
      <left style="thin">
        <color auto="1"/>
      </left>
      <right style="thin">
        <color indexed="64"/>
      </right>
      <top style="thin">
        <color indexed="64"/>
      </top>
      <bottom style="medium">
        <color theme="0"/>
      </bottom>
      <diagonal/>
    </border>
    <border>
      <left/>
      <right style="medium">
        <color indexed="64"/>
      </right>
      <top style="medium">
        <color theme="0"/>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theme="0"/>
      </bottom>
      <diagonal/>
    </border>
    <border>
      <left/>
      <right/>
      <top/>
      <bottom style="medium">
        <color theme="0"/>
      </bottom>
      <diagonal/>
    </border>
    <border>
      <left/>
      <right style="thin">
        <color indexed="64"/>
      </right>
      <top style="medium">
        <color indexed="64"/>
      </top>
      <bottom style="thin">
        <color indexed="64"/>
      </bottom>
      <diagonal/>
    </border>
    <border>
      <left/>
      <right style="thin">
        <color indexed="64"/>
      </right>
      <top style="thin">
        <color indexed="64"/>
      </top>
      <bottom style="medium">
        <color theme="0"/>
      </bottom>
      <diagonal/>
    </border>
    <border>
      <left/>
      <right style="medium">
        <color theme="0"/>
      </right>
      <top/>
      <bottom/>
      <diagonal/>
    </border>
    <border>
      <left style="medium">
        <color theme="0"/>
      </left>
      <right/>
      <top style="medium">
        <color theme="0"/>
      </top>
      <bottom/>
      <diagonal/>
    </border>
    <border>
      <left style="thin">
        <color auto="1"/>
      </left>
      <right/>
      <top style="thin">
        <color indexed="64"/>
      </top>
      <bottom style="medium">
        <color theme="0"/>
      </bottom>
      <diagonal/>
    </border>
    <border>
      <left style="thin">
        <color indexed="64"/>
      </left>
      <right/>
      <top style="medium">
        <color indexed="64"/>
      </top>
      <bottom style="thin">
        <color indexed="64"/>
      </bottom>
      <diagonal/>
    </border>
    <border>
      <left/>
      <right/>
      <top style="medium">
        <color theme="0"/>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theme="0"/>
      </left>
      <right/>
      <top style="medium">
        <color theme="0"/>
      </top>
      <bottom style="thin">
        <color indexed="64"/>
      </bottom>
      <diagonal/>
    </border>
    <border>
      <left/>
      <right style="medium">
        <color indexed="64"/>
      </right>
      <top/>
      <bottom style="medium">
        <color theme="0"/>
      </bottom>
      <diagonal/>
    </border>
    <border>
      <left/>
      <right style="medium">
        <color indexed="64"/>
      </right>
      <top style="medium">
        <color indexed="64"/>
      </top>
      <bottom style="thin">
        <color indexed="64"/>
      </bottom>
      <diagonal/>
    </border>
    <border>
      <left style="medium">
        <color theme="0"/>
      </left>
      <right style="medium">
        <color theme="0"/>
      </right>
      <top/>
      <bottom/>
      <diagonal/>
    </border>
    <border>
      <left/>
      <right/>
      <top/>
      <bottom style="medium">
        <color indexed="64"/>
      </bottom>
      <diagonal/>
    </border>
    <border>
      <left style="medium">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diagonal/>
    </border>
    <border>
      <left/>
      <right style="thin">
        <color auto="1"/>
      </right>
      <top/>
      <bottom style="medium">
        <color theme="0"/>
      </bottom>
      <diagonal/>
    </border>
  </borders>
  <cellStyleXfs count="12">
    <xf numFmtId="0" fontId="0" fillId="0" borderId="0"/>
    <xf numFmtId="0" fontId="3" fillId="2" borderId="1" applyNumberFormat="0" applyProtection="0">
      <alignment horizontal="left" vertical="center" indent="1"/>
    </xf>
    <xf numFmtId="0" fontId="6" fillId="2" borderId="0" applyNumberFormat="0" applyBorder="0" applyProtection="0">
      <alignment horizontal="center" vertical="center"/>
    </xf>
    <xf numFmtId="0" fontId="6" fillId="2" borderId="2" applyProtection="0">
      <alignment horizontal="center"/>
    </xf>
    <xf numFmtId="18" fontId="4" fillId="2" borderId="2" applyAlignment="0" applyProtection="0"/>
    <xf numFmtId="164" fontId="5" fillId="0" borderId="0">
      <alignment horizontal="center" vertical="center"/>
    </xf>
    <xf numFmtId="165" fontId="5" fillId="0" borderId="0">
      <alignment horizontal="center" vertical="center" wrapText="1"/>
    </xf>
    <xf numFmtId="0" fontId="8" fillId="2" borderId="2" applyNumberFormat="0" applyProtection="0">
      <alignment horizontal="right" vertical="center" indent="1"/>
    </xf>
    <xf numFmtId="0" fontId="7" fillId="0" borderId="0" applyNumberFormat="0" applyFill="0" applyBorder="0" applyAlignment="0" applyProtection="0"/>
    <xf numFmtId="0" fontId="2" fillId="0" borderId="0"/>
    <xf numFmtId="43" fontId="2" fillId="0" borderId="0" applyFont="0" applyFill="0" applyBorder="0" applyAlignment="0" applyProtection="0"/>
    <xf numFmtId="0" fontId="1" fillId="0" borderId="0"/>
  </cellStyleXfs>
  <cellXfs count="440">
    <xf numFmtId="0" fontId="0" fillId="0" borderId="0" xfId="0"/>
    <xf numFmtId="0" fontId="0" fillId="0" borderId="0" xfId="0" applyBorder="1" applyAlignment="1">
      <alignment horizontal="left" vertical="center"/>
    </xf>
    <xf numFmtId="0" fontId="11" fillId="0" borderId="0" xfId="0" applyFont="1" applyFill="1"/>
    <xf numFmtId="0" fontId="11" fillId="0" borderId="0" xfId="0" applyFont="1" applyFill="1" applyAlignment="1">
      <alignment horizontal="right"/>
    </xf>
    <xf numFmtId="0" fontId="16" fillId="0" borderId="0" xfId="0" applyFont="1" applyAlignment="1">
      <alignment horizontal="center"/>
    </xf>
    <xf numFmtId="0" fontId="10" fillId="0" borderId="0" xfId="0" applyFont="1" applyAlignment="1">
      <alignment horizontal="center"/>
    </xf>
    <xf numFmtId="0" fontId="30" fillId="6" borderId="3" xfId="0" applyFont="1" applyFill="1" applyBorder="1" applyAlignment="1">
      <alignment horizontal="right"/>
    </xf>
    <xf numFmtId="0" fontId="30" fillId="0" borderId="0" xfId="0" applyFont="1" applyFill="1" applyBorder="1" applyAlignment="1">
      <alignment horizontal="right"/>
    </xf>
    <xf numFmtId="168" fontId="16" fillId="0" borderId="0" xfId="0" applyNumberFormat="1" applyFont="1" applyAlignment="1">
      <alignment horizontal="center"/>
    </xf>
    <xf numFmtId="0" fontId="10" fillId="7" borderId="3" xfId="0" applyFont="1" applyFill="1" applyBorder="1" applyAlignment="1">
      <alignment horizontal="center" wrapText="1"/>
    </xf>
    <xf numFmtId="0" fontId="10" fillId="7" borderId="3" xfId="0" applyFont="1" applyFill="1" applyBorder="1" applyAlignment="1">
      <alignment horizontal="center" vertical="center" wrapText="1"/>
    </xf>
    <xf numFmtId="0" fontId="0" fillId="4" borderId="26" xfId="0" applyFill="1" applyBorder="1" applyAlignment="1" applyProtection="1">
      <alignment horizontal="left" vertical="center"/>
    </xf>
    <xf numFmtId="0" fontId="0" fillId="4" borderId="27" xfId="0" applyFill="1" applyBorder="1" applyAlignment="1" applyProtection="1">
      <alignment horizontal="left" vertical="center"/>
    </xf>
    <xf numFmtId="0" fontId="0" fillId="0" borderId="0" xfId="0"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6" fillId="0" borderId="0" xfId="0" applyFont="1" applyBorder="1" applyAlignment="1" applyProtection="1">
      <alignment horizontal="left" vertical="center"/>
      <protection locked="0"/>
    </xf>
    <xf numFmtId="0" fontId="9" fillId="0" borderId="0" xfId="0" applyFont="1" applyProtection="1">
      <protection locked="0"/>
    </xf>
    <xf numFmtId="0" fontId="27" fillId="0" borderId="0" xfId="0" applyFont="1" applyBorder="1" applyProtection="1">
      <protection locked="0"/>
    </xf>
    <xf numFmtId="0" fontId="26" fillId="0" borderId="0" xfId="0" applyFont="1" applyBorder="1" applyProtection="1">
      <protection locked="0"/>
    </xf>
    <xf numFmtId="0" fontId="9" fillId="0" borderId="0" xfId="0" applyFont="1" applyBorder="1" applyProtection="1">
      <protection locked="0"/>
    </xf>
    <xf numFmtId="0" fontId="0" fillId="0" borderId="0" xfId="0" applyFill="1" applyAlignment="1" applyProtection="1">
      <alignment horizontal="left" vertical="center"/>
      <protection locked="0"/>
    </xf>
    <xf numFmtId="0" fontId="0" fillId="0" borderId="0" xfId="0" applyFill="1" applyBorder="1" applyAlignment="1" applyProtection="1">
      <alignment horizontal="left" vertical="center"/>
      <protection locked="0"/>
    </xf>
    <xf numFmtId="0" fontId="15" fillId="0" borderId="0" xfId="0" applyFont="1" applyFill="1" applyBorder="1" applyAlignment="1" applyProtection="1">
      <alignment horizontal="left" vertical="center"/>
      <protection locked="0"/>
    </xf>
    <xf numFmtId="0" fontId="13" fillId="0" borderId="0" xfId="0" applyFont="1" applyAlignment="1" applyProtection="1">
      <alignment horizontal="left" vertical="center"/>
      <protection locked="0"/>
    </xf>
    <xf numFmtId="0" fontId="13" fillId="0" borderId="0" xfId="0" applyFont="1" applyBorder="1" applyAlignment="1" applyProtection="1">
      <alignment horizontal="left" vertical="center"/>
      <protection locked="0"/>
    </xf>
    <xf numFmtId="0" fontId="28" fillId="0" borderId="0" xfId="0" applyFont="1" applyBorder="1" applyAlignment="1" applyProtection="1">
      <alignment horizontal="left" vertical="center"/>
      <protection locked="0"/>
    </xf>
    <xf numFmtId="167" fontId="20" fillId="5" borderId="8" xfId="0" applyNumberFormat="1" applyFont="1" applyFill="1" applyBorder="1" applyAlignment="1" applyProtection="1">
      <alignment horizontal="center" vertical="center" wrapText="1"/>
      <protection locked="0"/>
    </xf>
    <xf numFmtId="167" fontId="20" fillId="5" borderId="3" xfId="0" applyNumberFormat="1" applyFont="1" applyFill="1" applyBorder="1" applyAlignment="1" applyProtection="1">
      <alignment horizontal="center" vertical="center" wrapText="1"/>
      <protection locked="0"/>
    </xf>
    <xf numFmtId="167" fontId="20" fillId="5" borderId="3" xfId="6" applyNumberFormat="1" applyFont="1" applyFill="1" applyBorder="1" applyAlignment="1" applyProtection="1">
      <alignment horizontal="center" vertical="center" wrapText="1"/>
      <protection locked="0"/>
    </xf>
    <xf numFmtId="167" fontId="20" fillId="5" borderId="7" xfId="6" applyNumberFormat="1" applyFont="1" applyFill="1" applyBorder="1" applyAlignment="1" applyProtection="1">
      <alignment horizontal="center" vertical="center" wrapText="1"/>
      <protection locked="0"/>
    </xf>
    <xf numFmtId="167" fontId="20" fillId="5" borderId="6" xfId="6" applyNumberFormat="1" applyFont="1" applyFill="1" applyBorder="1" applyAlignment="1" applyProtection="1">
      <alignment horizontal="center" vertical="center" wrapText="1"/>
      <protection locked="0"/>
    </xf>
    <xf numFmtId="0" fontId="0" fillId="0" borderId="0" xfId="0" applyAlignment="1" applyProtection="1">
      <alignment horizontal="center" vertical="center"/>
      <protection locked="0"/>
    </xf>
    <xf numFmtId="1" fontId="0" fillId="0" borderId="0" xfId="0" applyNumberFormat="1" applyBorder="1" applyAlignment="1" applyProtection="1">
      <alignment horizontal="left" vertical="center"/>
      <protection locked="0"/>
    </xf>
    <xf numFmtId="0" fontId="0" fillId="0" borderId="0" xfId="0" applyBorder="1" applyAlignment="1" applyProtection="1">
      <alignment horizontal="center" vertical="center"/>
      <protection locked="0"/>
    </xf>
    <xf numFmtId="0" fontId="0" fillId="0" borderId="7" xfId="0" applyBorder="1" applyAlignment="1" applyProtection="1">
      <alignment horizontal="left" vertical="center"/>
      <protection locked="0"/>
    </xf>
    <xf numFmtId="0" fontId="0" fillId="0" borderId="0" xfId="0" applyBorder="1" applyAlignment="1"/>
    <xf numFmtId="0" fontId="30" fillId="7" borderId="29" xfId="0" applyFont="1" applyFill="1" applyBorder="1" applyAlignment="1">
      <alignment horizontal="center" vertical="center" wrapText="1"/>
    </xf>
    <xf numFmtId="0" fontId="35" fillId="0" borderId="0" xfId="0" applyFont="1" applyBorder="1" applyAlignment="1" applyProtection="1">
      <alignment horizontal="left" vertical="center"/>
      <protection locked="0"/>
    </xf>
    <xf numFmtId="0" fontId="32" fillId="0" borderId="0" xfId="0" applyFont="1" applyAlignment="1" applyProtection="1">
      <alignment horizontal="left" vertical="center"/>
      <protection locked="0"/>
    </xf>
    <xf numFmtId="0" fontId="15" fillId="0" borderId="0" xfId="0" applyFont="1" applyAlignment="1" applyProtection="1">
      <alignment horizontal="left" vertical="center"/>
      <protection locked="0"/>
    </xf>
    <xf numFmtId="0" fontId="35" fillId="0" borderId="0" xfId="0" applyFont="1" applyAlignment="1" applyProtection="1">
      <alignment horizontal="left" vertical="center"/>
      <protection locked="0"/>
    </xf>
    <xf numFmtId="165" fontId="37" fillId="3" borderId="35" xfId="6" applyFont="1" applyFill="1" applyBorder="1" applyProtection="1">
      <alignment horizontal="center" vertical="center" wrapText="1"/>
    </xf>
    <xf numFmtId="165" fontId="37" fillId="3" borderId="13" xfId="6" applyFont="1" applyFill="1" applyBorder="1" applyProtection="1">
      <alignment horizontal="center" vertical="center" wrapText="1"/>
    </xf>
    <xf numFmtId="0" fontId="34" fillId="0" borderId="0" xfId="0" quotePrefix="1" applyFont="1" applyBorder="1" applyAlignment="1" applyProtection="1">
      <alignment horizontal="left" vertical="center"/>
      <protection locked="0"/>
    </xf>
    <xf numFmtId="0" fontId="34" fillId="0" borderId="0" xfId="0" applyFont="1" applyBorder="1" applyAlignment="1" applyProtection="1">
      <alignment horizontal="left" vertical="center"/>
      <protection locked="0"/>
    </xf>
    <xf numFmtId="166" fontId="15" fillId="0" borderId="0" xfId="0" applyNumberFormat="1" applyFont="1" applyFill="1" applyBorder="1" applyAlignment="1" applyProtection="1">
      <alignment horizontal="left" wrapText="1"/>
      <protection locked="0"/>
    </xf>
    <xf numFmtId="0" fontId="15" fillId="0" borderId="0" xfId="0" applyFont="1" applyFill="1" applyBorder="1" applyAlignment="1" applyProtection="1">
      <alignment horizontal="left" wrapText="1"/>
      <protection locked="0"/>
    </xf>
    <xf numFmtId="0" fontId="38" fillId="0" borderId="0" xfId="0" applyFont="1" applyBorder="1" applyAlignment="1" applyProtection="1">
      <alignment horizontal="left" vertical="center"/>
      <protection locked="0"/>
    </xf>
    <xf numFmtId="0" fontId="39" fillId="0" borderId="0" xfId="0" applyFont="1"/>
    <xf numFmtId="0" fontId="22" fillId="4" borderId="37" xfId="0" applyFont="1" applyFill="1" applyBorder="1" applyAlignment="1" applyProtection="1">
      <alignment horizontal="left" vertical="center"/>
    </xf>
    <xf numFmtId="0" fontId="0" fillId="4" borderId="38" xfId="0" applyFill="1" applyBorder="1" applyAlignment="1" applyProtection="1">
      <alignment horizontal="left" vertical="center"/>
    </xf>
    <xf numFmtId="0" fontId="33" fillId="0" borderId="39" xfId="0" quotePrefix="1" applyFont="1" applyFill="1" applyBorder="1" applyAlignment="1" applyProtection="1">
      <alignment horizontal="center" vertical="center"/>
      <protection locked="0"/>
    </xf>
    <xf numFmtId="0" fontId="18" fillId="0" borderId="40" xfId="0" quotePrefix="1" applyFont="1" applyFill="1" applyBorder="1" applyAlignment="1" applyProtection="1">
      <alignment horizontal="center" vertical="center"/>
      <protection locked="0"/>
    </xf>
    <xf numFmtId="0" fontId="36" fillId="4" borderId="46" xfId="0" applyFont="1" applyFill="1" applyBorder="1" applyAlignment="1" applyProtection="1">
      <alignment horizontal="center" vertical="center"/>
    </xf>
    <xf numFmtId="167" fontId="20" fillId="5" borderId="6" xfId="0" applyNumberFormat="1" applyFont="1" applyFill="1" applyBorder="1" applyAlignment="1" applyProtection="1">
      <alignment horizontal="center" vertical="center" wrapText="1"/>
      <protection locked="0"/>
    </xf>
    <xf numFmtId="0" fontId="0" fillId="0" borderId="0" xfId="0" applyBorder="1" applyAlignment="1" applyProtection="1">
      <alignment vertical="center"/>
      <protection locked="0"/>
    </xf>
    <xf numFmtId="0" fontId="0" fillId="0" borderId="0" xfId="0" applyBorder="1" applyAlignment="1">
      <alignment horizontal="center"/>
    </xf>
    <xf numFmtId="165" fontId="40" fillId="3" borderId="35" xfId="6" applyFont="1" applyFill="1" applyBorder="1" applyProtection="1">
      <alignment horizontal="center" vertical="center" wrapText="1"/>
    </xf>
    <xf numFmtId="0" fontId="0" fillId="0" borderId="0" xfId="0" applyBorder="1" applyAlignment="1" applyProtection="1">
      <alignment horizontal="left" vertical="center" wrapText="1"/>
      <protection locked="0"/>
    </xf>
    <xf numFmtId="0" fontId="0" fillId="4" borderId="31" xfId="0" applyFont="1" applyFill="1" applyBorder="1" applyAlignment="1" applyProtection="1">
      <alignment horizontal="center" vertical="center" wrapText="1" readingOrder="1"/>
    </xf>
    <xf numFmtId="0" fontId="0" fillId="0" borderId="0" xfId="0" applyAlignment="1" applyProtection="1">
      <alignment vertical="center"/>
      <protection locked="0"/>
    </xf>
    <xf numFmtId="0" fontId="0" fillId="0" borderId="0" xfId="0" applyAlignment="1" applyProtection="1">
      <alignment horizontal="left" vertical="center"/>
      <protection locked="0"/>
    </xf>
    <xf numFmtId="0" fontId="41" fillId="8" borderId="11" xfId="0" applyFont="1" applyFill="1" applyBorder="1" applyAlignment="1" applyProtection="1">
      <alignment horizontal="center" vertical="center" wrapText="1"/>
    </xf>
    <xf numFmtId="0" fontId="41" fillId="8" borderId="36" xfId="0" applyFont="1" applyFill="1" applyBorder="1" applyAlignment="1" applyProtection="1">
      <alignment horizontal="center" vertical="center" wrapText="1"/>
    </xf>
    <xf numFmtId="164" fontId="29" fillId="8" borderId="11" xfId="0" applyNumberFormat="1" applyFont="1" applyFill="1" applyBorder="1" applyAlignment="1" applyProtection="1">
      <alignment horizontal="center" vertical="center"/>
      <protection locked="0"/>
    </xf>
    <xf numFmtId="164" fontId="29" fillId="8" borderId="36" xfId="0" quotePrefix="1" applyNumberFormat="1" applyFont="1" applyFill="1" applyBorder="1" applyAlignment="1" applyProtection="1">
      <alignment horizontal="center" vertical="center"/>
      <protection locked="0"/>
    </xf>
    <xf numFmtId="0" fontId="0" fillId="4" borderId="34" xfId="6" applyNumberFormat="1" applyFont="1" applyFill="1" applyBorder="1" applyAlignment="1" applyProtection="1">
      <alignment horizontal="center" vertical="center" wrapText="1"/>
    </xf>
    <xf numFmtId="0" fontId="45" fillId="0" borderId="0" xfId="0" applyFont="1" applyAlignment="1">
      <alignment horizontal="left" vertical="center" indent="2"/>
    </xf>
    <xf numFmtId="0" fontId="40" fillId="0" borderId="0" xfId="0" applyFont="1" applyFill="1" applyAlignment="1" applyProtection="1">
      <alignment horizontal="left" vertical="center" wrapText="1"/>
      <protection locked="0"/>
    </xf>
    <xf numFmtId="0" fontId="0" fillId="0" borderId="0" xfId="0" applyBorder="1" applyAlignment="1">
      <alignment horizontal="center" vertical="top" wrapText="1"/>
    </xf>
    <xf numFmtId="0" fontId="47" fillId="0" borderId="0" xfId="0" applyFont="1"/>
    <xf numFmtId="0" fontId="17" fillId="0" borderId="0" xfId="0" applyFont="1" applyBorder="1" applyAlignment="1" applyProtection="1">
      <alignment horizontal="left" vertical="center"/>
      <protection locked="0"/>
    </xf>
    <xf numFmtId="0" fontId="31" fillId="6" borderId="7" xfId="0" applyFont="1" applyFill="1" applyBorder="1" applyAlignment="1">
      <alignment horizontal="right"/>
    </xf>
    <xf numFmtId="0" fontId="49" fillId="0" borderId="29" xfId="0" applyFont="1" applyBorder="1" applyAlignment="1">
      <alignment horizontal="center"/>
    </xf>
    <xf numFmtId="168" fontId="49" fillId="0" borderId="29" xfId="0" applyNumberFormat="1" applyFont="1" applyBorder="1" applyAlignment="1">
      <alignment horizontal="center"/>
    </xf>
    <xf numFmtId="0" fontId="10" fillId="9" borderId="0" xfId="0" applyFont="1" applyFill="1" applyBorder="1" applyAlignment="1">
      <alignment horizontal="center" wrapText="1"/>
    </xf>
    <xf numFmtId="0" fontId="10" fillId="9" borderId="0" xfId="0" applyFont="1" applyFill="1" applyBorder="1" applyAlignment="1">
      <alignment horizontal="center" vertical="center" wrapText="1"/>
    </xf>
    <xf numFmtId="0" fontId="30" fillId="10" borderId="0" xfId="0" applyFont="1" applyFill="1" applyAlignment="1">
      <alignment horizontal="center"/>
    </xf>
    <xf numFmtId="0" fontId="49" fillId="0" borderId="0" xfId="0" applyFont="1" applyBorder="1" applyAlignment="1">
      <alignment horizontal="center"/>
    </xf>
    <xf numFmtId="168" fontId="49" fillId="0" borderId="0" xfId="0" applyNumberFormat="1" applyFont="1" applyBorder="1" applyAlignment="1">
      <alignment horizontal="center"/>
    </xf>
    <xf numFmtId="0" fontId="31" fillId="9" borderId="0" xfId="0" applyFont="1" applyFill="1" applyBorder="1" applyAlignment="1">
      <alignment horizontal="right"/>
    </xf>
    <xf numFmtId="168" fontId="10" fillId="0" borderId="0" xfId="0" applyNumberFormat="1" applyFont="1" applyAlignment="1">
      <alignment horizontal="center"/>
    </xf>
    <xf numFmtId="0" fontId="11" fillId="9" borderId="3" xfId="0" applyFont="1" applyFill="1" applyBorder="1" applyAlignment="1">
      <alignment horizontal="right"/>
    </xf>
    <xf numFmtId="2" fontId="16" fillId="0" borderId="0" xfId="0" applyNumberFormat="1" applyFont="1" applyAlignment="1">
      <alignment horizontal="center"/>
    </xf>
    <xf numFmtId="0" fontId="11" fillId="9" borderId="0" xfId="0" applyFont="1" applyFill="1" applyBorder="1" applyAlignment="1">
      <alignment horizontal="right"/>
    </xf>
    <xf numFmtId="2" fontId="10" fillId="0" borderId="0" xfId="0" applyNumberFormat="1" applyFont="1" applyAlignment="1">
      <alignment horizontal="center"/>
    </xf>
    <xf numFmtId="0" fontId="30" fillId="9" borderId="0" xfId="0" applyFont="1" applyFill="1" applyBorder="1" applyAlignment="1">
      <alignment horizontal="right"/>
    </xf>
    <xf numFmtId="2" fontId="16" fillId="0" borderId="0" xfId="0" applyNumberFormat="1" applyFont="1" applyBorder="1" applyAlignment="1">
      <alignment horizontal="center"/>
    </xf>
    <xf numFmtId="0" fontId="11" fillId="0" borderId="3" xfId="0" applyFont="1" applyFill="1" applyBorder="1" applyAlignment="1">
      <alignment horizontal="right"/>
    </xf>
    <xf numFmtId="0" fontId="11" fillId="9" borderId="28" xfId="0" applyFont="1" applyFill="1" applyBorder="1" applyAlignment="1">
      <alignment horizontal="right"/>
    </xf>
    <xf numFmtId="0" fontId="30" fillId="6" borderId="7" xfId="0" applyFont="1" applyFill="1" applyBorder="1" applyAlignment="1">
      <alignment horizontal="right"/>
    </xf>
    <xf numFmtId="0" fontId="0" fillId="0" borderId="0" xfId="0" applyBorder="1" applyAlignment="1">
      <alignment horizontal="center" vertical="top"/>
    </xf>
    <xf numFmtId="0" fontId="14" fillId="0" borderId="65" xfId="0" applyFont="1" applyBorder="1" applyAlignment="1" applyProtection="1">
      <alignment horizontal="center" vertical="center"/>
      <protection locked="0"/>
    </xf>
    <xf numFmtId="0" fontId="46" fillId="5" borderId="65" xfId="0" applyFont="1" applyFill="1" applyBorder="1" applyAlignment="1" applyProtection="1">
      <alignment horizontal="center" vertical="center" wrapText="1"/>
      <protection locked="0"/>
    </xf>
    <xf numFmtId="164" fontId="15" fillId="0" borderId="0" xfId="0" applyNumberFormat="1" applyFont="1" applyBorder="1" applyAlignment="1" applyProtection="1">
      <alignment horizontal="left" vertical="center"/>
      <protection locked="0"/>
    </xf>
    <xf numFmtId="164" fontId="27" fillId="0" borderId="0" xfId="0" applyNumberFormat="1" applyFont="1" applyBorder="1" applyProtection="1">
      <protection locked="0"/>
    </xf>
    <xf numFmtId="0" fontId="25" fillId="0" borderId="0" xfId="0" applyFont="1" applyBorder="1" applyAlignment="1" applyProtection="1">
      <alignment horizontal="left" vertical="center"/>
      <protection locked="0"/>
    </xf>
    <xf numFmtId="0" fontId="53" fillId="0" borderId="28" xfId="0" applyFont="1" applyBorder="1" applyAlignment="1" applyProtection="1">
      <alignment horizontal="left" vertical="top" wrapText="1"/>
      <protection locked="0"/>
    </xf>
    <xf numFmtId="1" fontId="20" fillId="5" borderId="24" xfId="6" applyNumberFormat="1" applyFont="1" applyFill="1" applyBorder="1" applyAlignment="1" applyProtection="1">
      <alignment horizontal="center" vertical="center" wrapText="1"/>
      <protection locked="0"/>
    </xf>
    <xf numFmtId="0" fontId="36" fillId="4" borderId="21" xfId="0" applyFont="1" applyFill="1" applyBorder="1" applyAlignment="1" applyProtection="1">
      <alignment horizontal="center" vertical="center" wrapText="1"/>
    </xf>
    <xf numFmtId="0" fontId="36" fillId="4" borderId="34" xfId="0" applyFont="1" applyFill="1" applyBorder="1" applyAlignment="1" applyProtection="1">
      <alignment horizontal="center" vertical="center" wrapText="1"/>
    </xf>
    <xf numFmtId="0" fontId="0" fillId="0" borderId="0" xfId="0" applyAlignment="1">
      <alignment vertical="center"/>
    </xf>
    <xf numFmtId="0" fontId="12" fillId="0" borderId="0" xfId="0" applyFont="1" applyBorder="1" applyAlignment="1" applyProtection="1">
      <alignment horizontal="center" vertical="top" wrapText="1"/>
      <protection locked="0"/>
    </xf>
    <xf numFmtId="0" fontId="53" fillId="0" borderId="28" xfId="0" applyFont="1" applyBorder="1" applyAlignment="1" applyProtection="1">
      <alignment horizontal="left" vertical="top" wrapText="1"/>
      <protection locked="0"/>
    </xf>
    <xf numFmtId="0" fontId="0" fillId="0" borderId="0" xfId="0" applyAlignment="1">
      <alignment horizontal="left" vertical="center"/>
    </xf>
    <xf numFmtId="0" fontId="51" fillId="0" borderId="0" xfId="0" applyFont="1" applyAlignment="1" applyProtection="1">
      <alignment horizontal="left" vertical="top" wrapText="1"/>
      <protection locked="0"/>
    </xf>
    <xf numFmtId="167" fontId="0" fillId="0" borderId="0" xfId="0" applyNumberFormat="1" applyAlignment="1" applyProtection="1">
      <alignment horizontal="center" vertical="center"/>
      <protection locked="0"/>
    </xf>
    <xf numFmtId="0" fontId="55" fillId="0" borderId="0" xfId="0" applyFont="1"/>
    <xf numFmtId="0" fontId="0" fillId="0" borderId="0" xfId="0" applyAlignment="1" applyProtection="1">
      <alignment horizontal="left" vertical="center"/>
    </xf>
    <xf numFmtId="0" fontId="0" fillId="0" borderId="0" xfId="0" applyBorder="1" applyAlignment="1" applyProtection="1">
      <alignment horizontal="left" vertical="center"/>
    </xf>
    <xf numFmtId="0" fontId="51" fillId="0" borderId="0" xfId="0" applyFont="1" applyAlignment="1" applyProtection="1">
      <alignment horizontal="left" vertical="top" wrapText="1"/>
    </xf>
    <xf numFmtId="0" fontId="14" fillId="0" borderId="65" xfId="0" applyFont="1" applyBorder="1" applyAlignment="1" applyProtection="1">
      <alignment horizontal="center" vertical="center"/>
    </xf>
    <xf numFmtId="0" fontId="15" fillId="0" borderId="0" xfId="0" applyFont="1" applyBorder="1" applyAlignment="1" applyProtection="1">
      <alignment horizontal="left" vertical="center"/>
    </xf>
    <xf numFmtId="0" fontId="25" fillId="0" borderId="0" xfId="0" applyFont="1" applyBorder="1" applyAlignment="1" applyProtection="1">
      <alignment horizontal="left" vertical="center"/>
    </xf>
    <xf numFmtId="164" fontId="15" fillId="0" borderId="0" xfId="0" applyNumberFormat="1" applyFont="1" applyBorder="1" applyAlignment="1" applyProtection="1">
      <alignment horizontal="left" vertical="center"/>
    </xf>
    <xf numFmtId="0" fontId="26" fillId="0" borderId="0" xfId="0" applyFont="1" applyBorder="1" applyAlignment="1" applyProtection="1">
      <alignment horizontal="left" vertical="center"/>
    </xf>
    <xf numFmtId="164" fontId="27" fillId="0" borderId="0" xfId="0" applyNumberFormat="1" applyFont="1" applyBorder="1" applyProtection="1"/>
    <xf numFmtId="0" fontId="27" fillId="0" borderId="0" xfId="0" applyFont="1" applyBorder="1" applyProtection="1"/>
    <xf numFmtId="0" fontId="26" fillId="0" borderId="0" xfId="0" applyFont="1" applyBorder="1" applyProtection="1"/>
    <xf numFmtId="0" fontId="9" fillId="0" borderId="0" xfId="0" applyFont="1" applyBorder="1" applyProtection="1"/>
    <xf numFmtId="0" fontId="9" fillId="0" borderId="0" xfId="0" applyFont="1" applyProtection="1"/>
    <xf numFmtId="14" fontId="11" fillId="0" borderId="0" xfId="0" applyNumberFormat="1" applyFont="1" applyFill="1" applyBorder="1" applyAlignment="1" applyProtection="1">
      <alignment horizontal="center"/>
    </xf>
    <xf numFmtId="0" fontId="0" fillId="0" borderId="0" xfId="0" applyFill="1" applyBorder="1" applyAlignment="1" applyProtection="1">
      <alignment wrapText="1"/>
    </xf>
    <xf numFmtId="0" fontId="11" fillId="0" borderId="0" xfId="0" applyFont="1" applyFill="1" applyBorder="1" applyAlignment="1" applyProtection="1">
      <alignment horizontal="center"/>
    </xf>
    <xf numFmtId="0" fontId="0" fillId="0" borderId="0" xfId="0" applyFill="1" applyAlignment="1" applyProtection="1">
      <alignment horizontal="left" vertical="center"/>
    </xf>
    <xf numFmtId="0" fontId="0" fillId="0" borderId="0" xfId="0" applyFont="1" applyFill="1" applyAlignment="1" applyProtection="1">
      <alignment horizontal="left" vertical="center"/>
    </xf>
    <xf numFmtId="0" fontId="50" fillId="0" borderId="0" xfId="0" applyFont="1" applyAlignment="1" applyProtection="1">
      <alignment horizontal="left" vertical="center" wrapText="1"/>
    </xf>
    <xf numFmtId="0" fontId="46" fillId="0" borderId="0" xfId="0" applyFont="1" applyAlignment="1" applyProtection="1">
      <alignment horizontal="left" vertical="center"/>
    </xf>
    <xf numFmtId="0" fontId="42" fillId="0" borderId="0" xfId="0" applyFont="1" applyAlignment="1" applyProtection="1">
      <alignment horizontal="left" vertical="center" wrapText="1"/>
    </xf>
    <xf numFmtId="0" fontId="46" fillId="0" borderId="0" xfId="0" applyFont="1" applyBorder="1" applyAlignment="1" applyProtection="1">
      <alignment horizontal="left" vertical="center"/>
    </xf>
    <xf numFmtId="0" fontId="21" fillId="0" borderId="0" xfId="0" applyFont="1" applyAlignment="1" applyProtection="1">
      <alignment horizontal="left" vertical="center"/>
    </xf>
    <xf numFmtId="0" fontId="48" fillId="0" borderId="0" xfId="0" applyFont="1" applyAlignment="1" applyProtection="1">
      <alignment horizontal="left" vertical="center"/>
    </xf>
    <xf numFmtId="0" fontId="42" fillId="0" borderId="57" xfId="0" applyFont="1" applyBorder="1" applyAlignment="1" applyProtection="1">
      <alignment horizontal="left" vertical="center" wrapText="1"/>
    </xf>
    <xf numFmtId="0" fontId="42" fillId="0" borderId="0" xfId="0" applyFont="1" applyBorder="1" applyAlignment="1" applyProtection="1">
      <alignment horizontal="left" vertical="center" wrapText="1"/>
    </xf>
    <xf numFmtId="1" fontId="15" fillId="0" borderId="0" xfId="0" applyNumberFormat="1" applyFont="1" applyAlignment="1" applyProtection="1">
      <alignment horizontal="center" vertical="center"/>
    </xf>
    <xf numFmtId="0" fontId="15" fillId="0" borderId="32" xfId="0" applyNumberFormat="1" applyFont="1" applyBorder="1" applyAlignment="1" applyProtection="1">
      <alignment horizontal="center" vertical="center"/>
    </xf>
    <xf numFmtId="1" fontId="0" fillId="0" borderId="0" xfId="0" applyNumberFormat="1" applyBorder="1" applyAlignment="1" applyProtection="1">
      <alignment horizontal="left" vertical="center"/>
    </xf>
    <xf numFmtId="0" fontId="15" fillId="0" borderId="0" xfId="0" applyNumberFormat="1" applyFont="1" applyBorder="1" applyAlignment="1" applyProtection="1">
      <alignment horizontal="center" vertical="center"/>
    </xf>
    <xf numFmtId="0" fontId="0" fillId="0" borderId="0" xfId="0" applyAlignment="1" applyProtection="1">
      <alignment vertical="center"/>
    </xf>
    <xf numFmtId="0" fontId="0" fillId="0" borderId="0" xfId="0" applyBorder="1" applyAlignment="1" applyProtection="1">
      <alignment horizontal="center"/>
    </xf>
    <xf numFmtId="0" fontId="0" fillId="0" borderId="0" xfId="0" applyBorder="1" applyAlignment="1" applyProtection="1">
      <alignment horizontal="center" vertical="top"/>
    </xf>
    <xf numFmtId="0" fontId="40" fillId="0" borderId="0" xfId="0" applyFont="1" applyFill="1" applyAlignment="1" applyProtection="1">
      <alignment horizontal="left" vertical="center" wrapText="1"/>
    </xf>
    <xf numFmtId="0" fontId="0" fillId="0" borderId="0" xfId="0" applyBorder="1" applyAlignment="1" applyProtection="1">
      <alignment horizontal="center" vertical="top" wrapText="1"/>
    </xf>
    <xf numFmtId="167" fontId="29" fillId="0" borderId="9" xfId="6" applyNumberFormat="1" applyFont="1" applyFill="1" applyBorder="1" applyAlignment="1" applyProtection="1">
      <alignment horizontal="center" vertical="center" wrapText="1"/>
    </xf>
    <xf numFmtId="167" fontId="29" fillId="0" borderId="9" xfId="0" applyNumberFormat="1" applyFont="1" applyFill="1" applyBorder="1" applyAlignment="1" applyProtection="1">
      <alignment horizontal="center" vertical="center" wrapText="1"/>
    </xf>
    <xf numFmtId="167" fontId="29" fillId="0" borderId="52" xfId="0" applyNumberFormat="1" applyFont="1" applyFill="1" applyBorder="1" applyAlignment="1" applyProtection="1">
      <alignment horizontal="center" vertical="center" wrapText="1"/>
    </xf>
    <xf numFmtId="167" fontId="29" fillId="0" borderId="19" xfId="0" applyNumberFormat="1" applyFont="1" applyFill="1" applyBorder="1" applyAlignment="1" applyProtection="1">
      <alignment horizontal="center" vertical="center"/>
    </xf>
    <xf numFmtId="167" fontId="29" fillId="0" borderId="30" xfId="0" applyNumberFormat="1" applyFont="1" applyFill="1" applyBorder="1" applyAlignment="1" applyProtection="1">
      <alignment horizontal="center" vertical="center"/>
    </xf>
    <xf numFmtId="164" fontId="19" fillId="3" borderId="10" xfId="5" applyFont="1" applyFill="1" applyBorder="1" applyProtection="1">
      <alignment horizontal="center" vertical="center"/>
    </xf>
    <xf numFmtId="164" fontId="19" fillId="3" borderId="4" xfId="5" applyFont="1" applyFill="1" applyBorder="1" applyProtection="1">
      <alignment horizontal="center" vertical="center"/>
    </xf>
    <xf numFmtId="164" fontId="18" fillId="3" borderId="5" xfId="0" applyNumberFormat="1" applyFont="1" applyFill="1" applyBorder="1" applyAlignment="1" applyProtection="1">
      <alignment horizontal="center" vertical="center" wrapText="1"/>
    </xf>
    <xf numFmtId="167" fontId="29" fillId="0" borderId="9" xfId="0" applyNumberFormat="1" applyFont="1" applyFill="1" applyBorder="1" applyAlignment="1" applyProtection="1">
      <alignment horizontal="center" vertical="center" wrapText="1"/>
    </xf>
    <xf numFmtId="0" fontId="36" fillId="4" borderId="17" xfId="0" applyFont="1" applyFill="1" applyBorder="1" applyAlignment="1" applyProtection="1">
      <alignment horizontal="center" vertical="center" wrapText="1" readingOrder="1"/>
    </xf>
    <xf numFmtId="0" fontId="36" fillId="4" borderId="14" xfId="0" applyFont="1" applyFill="1" applyBorder="1" applyAlignment="1" applyProtection="1">
      <alignment horizontal="center" vertical="center" wrapText="1" readingOrder="1"/>
    </xf>
    <xf numFmtId="0" fontId="11" fillId="0" borderId="0" xfId="0" applyFont="1" applyFill="1" applyBorder="1" applyAlignment="1" applyProtection="1">
      <alignment horizontal="center"/>
      <protection locked="0"/>
    </xf>
    <xf numFmtId="0" fontId="57" fillId="0" borderId="0" xfId="9" applyFont="1" applyProtection="1">
      <protection locked="0"/>
    </xf>
    <xf numFmtId="0" fontId="58" fillId="0" borderId="0" xfId="9" applyFont="1" applyAlignment="1" applyProtection="1">
      <protection locked="0"/>
    </xf>
    <xf numFmtId="0" fontId="60" fillId="0" borderId="0" xfId="9" applyFont="1" applyFill="1" applyBorder="1" applyProtection="1">
      <protection locked="0"/>
    </xf>
    <xf numFmtId="0" fontId="60" fillId="0" borderId="0" xfId="9" applyFont="1" applyFill="1" applyBorder="1" applyAlignment="1" applyProtection="1">
      <protection locked="0"/>
    </xf>
    <xf numFmtId="0" fontId="60" fillId="0" borderId="0" xfId="9" applyFont="1" applyFill="1" applyBorder="1" applyAlignment="1" applyProtection="1">
      <alignment horizontal="center"/>
      <protection locked="0"/>
    </xf>
    <xf numFmtId="0" fontId="62" fillId="0" borderId="0" xfId="9" applyFont="1" applyFill="1" applyBorder="1" applyAlignment="1" applyProtection="1">
      <alignment horizontal="center"/>
      <protection locked="0"/>
    </xf>
    <xf numFmtId="0" fontId="62" fillId="0" borderId="0" xfId="9" applyFont="1" applyFill="1" applyBorder="1" applyProtection="1">
      <protection locked="0"/>
    </xf>
    <xf numFmtId="14" fontId="62" fillId="0" borderId="0" xfId="9" applyNumberFormat="1" applyFont="1" applyFill="1" applyBorder="1" applyAlignment="1" applyProtection="1">
      <protection locked="0"/>
    </xf>
    <xf numFmtId="14" fontId="62" fillId="0" borderId="0" xfId="9" applyNumberFormat="1" applyFont="1" applyFill="1" applyBorder="1" applyAlignment="1" applyProtection="1">
      <alignment horizontal="center"/>
      <protection locked="0"/>
    </xf>
    <xf numFmtId="14" fontId="61" fillId="0" borderId="0" xfId="9" applyNumberFormat="1" applyFont="1" applyFill="1" applyBorder="1" applyAlignment="1" applyProtection="1">
      <alignment horizontal="left"/>
      <protection locked="0"/>
    </xf>
    <xf numFmtId="0" fontId="63" fillId="0" borderId="0" xfId="9" applyFont="1" applyFill="1" applyBorder="1" applyProtection="1">
      <protection locked="0"/>
    </xf>
    <xf numFmtId="0" fontId="63" fillId="0" borderId="0" xfId="9" applyFont="1" applyFill="1" applyBorder="1" applyAlignment="1" applyProtection="1">
      <alignment horizontal="center"/>
      <protection locked="0"/>
    </xf>
    <xf numFmtId="14" fontId="64" fillId="0" borderId="0" xfId="9" applyNumberFormat="1" applyFont="1" applyFill="1" applyBorder="1" applyAlignment="1" applyProtection="1">
      <alignment horizontal="center"/>
      <protection locked="0"/>
    </xf>
    <xf numFmtId="0" fontId="57" fillId="0" borderId="0" xfId="9" applyFont="1" applyFill="1" applyProtection="1">
      <protection locked="0"/>
    </xf>
    <xf numFmtId="0" fontId="60" fillId="0" borderId="0" xfId="9" applyFont="1" applyProtection="1">
      <protection locked="0"/>
    </xf>
    <xf numFmtId="43" fontId="66" fillId="12" borderId="79" xfId="10" applyFont="1" applyFill="1" applyBorder="1" applyProtection="1"/>
    <xf numFmtId="0" fontId="63" fillId="0" borderId="0" xfId="9" applyFont="1" applyFill="1" applyProtection="1">
      <protection locked="0"/>
    </xf>
    <xf numFmtId="0" fontId="63" fillId="0" borderId="0" xfId="9" applyFont="1" applyProtection="1">
      <protection locked="0"/>
    </xf>
    <xf numFmtId="0" fontId="57" fillId="0" borderId="0" xfId="9" applyFont="1" applyFill="1" applyAlignment="1" applyProtection="1">
      <protection locked="0"/>
    </xf>
    <xf numFmtId="0" fontId="58" fillId="0" borderId="0" xfId="9" applyFont="1" applyAlignment="1" applyProtection="1">
      <alignment horizontal="center"/>
      <protection locked="0"/>
    </xf>
    <xf numFmtId="0" fontId="67" fillId="0" borderId="0" xfId="0" applyFont="1" applyAlignment="1" applyProtection="1">
      <alignment vertical="center" wrapText="1"/>
      <protection locked="0"/>
    </xf>
    <xf numFmtId="43" fontId="66" fillId="9" borderId="3" xfId="10" applyFont="1" applyFill="1" applyBorder="1" applyProtection="1"/>
    <xf numFmtId="43" fontId="66" fillId="9" borderId="11" xfId="10" applyFont="1" applyFill="1" applyBorder="1" applyProtection="1"/>
    <xf numFmtId="43" fontId="66" fillId="9" borderId="19" xfId="10" applyFont="1" applyFill="1" applyBorder="1" applyProtection="1"/>
    <xf numFmtId="43" fontId="66" fillId="9" borderId="79" xfId="10" applyFont="1" applyFill="1" applyBorder="1" applyProtection="1"/>
    <xf numFmtId="10" fontId="66" fillId="9" borderId="79" xfId="10" applyNumberFormat="1" applyFont="1" applyFill="1" applyBorder="1" applyProtection="1"/>
    <xf numFmtId="10" fontId="65" fillId="9" borderId="29" xfId="10" applyNumberFormat="1" applyFont="1" applyFill="1" applyBorder="1" applyProtection="1"/>
    <xf numFmtId="10" fontId="66" fillId="9" borderId="0" xfId="10" applyNumberFormat="1" applyFont="1" applyFill="1" applyBorder="1" applyProtection="1"/>
    <xf numFmtId="10" fontId="65" fillId="9" borderId="0" xfId="10" applyNumberFormat="1" applyFont="1" applyFill="1" applyBorder="1" applyProtection="1"/>
    <xf numFmtId="0" fontId="12" fillId="0" borderId="0" xfId="0" applyFont="1" applyBorder="1" applyAlignment="1" applyProtection="1">
      <alignment horizontal="center" vertical="top" wrapText="1"/>
    </xf>
    <xf numFmtId="0" fontId="41" fillId="8" borderId="32" xfId="0" applyFont="1" applyFill="1" applyBorder="1" applyAlignment="1" applyProtection="1">
      <alignment horizontal="left" vertical="center" wrapText="1"/>
      <protection locked="0"/>
    </xf>
    <xf numFmtId="0" fontId="41" fillId="8" borderId="43" xfId="0" applyFont="1" applyFill="1" applyBorder="1" applyAlignment="1" applyProtection="1">
      <alignment horizontal="left" vertical="center" wrapText="1"/>
      <protection locked="0"/>
    </xf>
    <xf numFmtId="0" fontId="30" fillId="13" borderId="3" xfId="0" applyFont="1" applyFill="1" applyBorder="1" applyAlignment="1">
      <alignment horizontal="right"/>
    </xf>
    <xf numFmtId="168" fontId="10" fillId="13" borderId="0" xfId="0" applyNumberFormat="1" applyFont="1" applyFill="1" applyAlignment="1">
      <alignment horizontal="center"/>
    </xf>
    <xf numFmtId="0" fontId="54" fillId="0" borderId="0" xfId="0" applyFont="1" applyBorder="1" applyAlignment="1" applyProtection="1">
      <alignment horizontal="left" vertical="center"/>
      <protection locked="0"/>
    </xf>
    <xf numFmtId="0" fontId="0" fillId="0" borderId="0" xfId="0" applyBorder="1" applyAlignment="1" applyProtection="1">
      <alignment horizontal="center" vertical="center"/>
    </xf>
    <xf numFmtId="0" fontId="40" fillId="0" borderId="0" xfId="0" applyFont="1" applyFill="1" applyBorder="1" applyAlignment="1" applyProtection="1">
      <alignment horizontal="left" vertical="center" wrapText="1"/>
    </xf>
    <xf numFmtId="0" fontId="0" fillId="0" borderId="0" xfId="0" applyBorder="1" applyAlignment="1">
      <alignment vertical="center"/>
    </xf>
    <xf numFmtId="0" fontId="41" fillId="8" borderId="81" xfId="0" applyNumberFormat="1" applyFont="1" applyFill="1" applyBorder="1" applyAlignment="1" applyProtection="1">
      <alignment horizontal="left" vertical="center" wrapText="1"/>
      <protection locked="0"/>
    </xf>
    <xf numFmtId="0" fontId="41" fillId="8" borderId="82" xfId="0" applyNumberFormat="1" applyFont="1" applyFill="1" applyBorder="1" applyAlignment="1" applyProtection="1">
      <alignment horizontal="left" vertical="center" wrapText="1"/>
      <protection locked="0"/>
    </xf>
    <xf numFmtId="0" fontId="41" fillId="8" borderId="32" xfId="0" applyFont="1" applyFill="1" applyBorder="1" applyAlignment="1" applyProtection="1">
      <alignment horizontal="left" vertical="center" wrapText="1"/>
      <protection locked="0"/>
    </xf>
    <xf numFmtId="0" fontId="41" fillId="8" borderId="43" xfId="0" applyFont="1" applyFill="1" applyBorder="1" applyAlignment="1" applyProtection="1">
      <alignment horizontal="left" vertical="center" wrapText="1"/>
      <protection locked="0"/>
    </xf>
    <xf numFmtId="0" fontId="27" fillId="0" borderId="0" xfId="0" applyFont="1" applyBorder="1" applyAlignment="1" applyProtection="1">
      <alignment horizontal="left" vertical="center"/>
      <protection locked="0"/>
    </xf>
    <xf numFmtId="0" fontId="15" fillId="0" borderId="0" xfId="0" applyFont="1" applyAlignment="1" applyProtection="1">
      <alignment vertical="center"/>
      <protection locked="0"/>
    </xf>
    <xf numFmtId="0" fontId="41" fillId="8" borderId="32" xfId="0" applyFont="1" applyFill="1" applyBorder="1" applyAlignment="1" applyProtection="1">
      <alignment vertical="center" wrapText="1"/>
      <protection locked="0"/>
    </xf>
    <xf numFmtId="0" fontId="41" fillId="8" borderId="43" xfId="0" applyFont="1" applyFill="1" applyBorder="1" applyAlignment="1" applyProtection="1">
      <alignment vertical="center" wrapText="1"/>
      <protection locked="0"/>
    </xf>
    <xf numFmtId="0" fontId="0" fillId="0" borderId="0" xfId="0" applyAlignment="1" applyProtection="1">
      <alignment horizontal="left" vertical="center"/>
    </xf>
    <xf numFmtId="0" fontId="41" fillId="8" borderId="32" xfId="0" applyNumberFormat="1" applyFont="1" applyFill="1" applyBorder="1" applyAlignment="1" applyProtection="1">
      <alignment horizontal="left" vertical="center" wrapText="1"/>
      <protection locked="0"/>
    </xf>
    <xf numFmtId="0" fontId="41" fillId="8" borderId="43" xfId="0" applyNumberFormat="1" applyFont="1" applyFill="1" applyBorder="1" applyAlignment="1" applyProtection="1">
      <alignment horizontal="left" vertical="center" wrapText="1"/>
      <protection locked="0"/>
    </xf>
    <xf numFmtId="0" fontId="0" fillId="0" borderId="0" xfId="0" applyBorder="1" applyAlignment="1" applyProtection="1">
      <alignment horizontal="center" vertical="top" wrapText="1"/>
    </xf>
    <xf numFmtId="0" fontId="0" fillId="0" borderId="0" xfId="0" applyBorder="1" applyAlignment="1" applyProtection="1">
      <alignment horizontal="center" vertical="center"/>
      <protection locked="0"/>
    </xf>
    <xf numFmtId="0" fontId="41" fillId="8" borderId="32" xfId="0" applyFont="1" applyFill="1" applyBorder="1" applyAlignment="1" applyProtection="1">
      <alignment horizontal="left" vertical="center" wrapText="1"/>
      <protection locked="0"/>
    </xf>
    <xf numFmtId="0" fontId="41" fillId="8" borderId="43" xfId="0" applyFont="1" applyFill="1" applyBorder="1" applyAlignment="1" applyProtection="1">
      <alignment horizontal="left" vertical="center" wrapText="1"/>
      <protection locked="0"/>
    </xf>
    <xf numFmtId="43" fontId="65" fillId="9" borderId="3" xfId="10" applyFont="1" applyFill="1" applyBorder="1" applyProtection="1"/>
    <xf numFmtId="0" fontId="30" fillId="0" borderId="0" xfId="0" applyFont="1" applyFill="1" applyAlignment="1">
      <alignment horizontal="right"/>
    </xf>
    <xf numFmtId="0" fontId="67" fillId="0" borderId="0" xfId="0" applyFont="1" applyAlignment="1" applyProtection="1">
      <alignment horizontal="left" vertical="center" wrapText="1"/>
      <protection locked="0"/>
    </xf>
    <xf numFmtId="0" fontId="56" fillId="0" borderId="0" xfId="9" applyFont="1" applyAlignment="1" applyProtection="1">
      <alignment horizontal="left"/>
    </xf>
    <xf numFmtId="0" fontId="57" fillId="0" borderId="0" xfId="9" applyFont="1" applyProtection="1"/>
    <xf numFmtId="0" fontId="57" fillId="0" borderId="0" xfId="9" applyFont="1" applyAlignment="1" applyProtection="1">
      <alignment horizontal="left"/>
    </xf>
    <xf numFmtId="0" fontId="58" fillId="0" borderId="0" xfId="9" applyFont="1" applyAlignment="1" applyProtection="1">
      <alignment horizontal="center"/>
    </xf>
    <xf numFmtId="0" fontId="58" fillId="0" borderId="0" xfId="9" applyFont="1" applyAlignment="1" applyProtection="1"/>
    <xf numFmtId="0" fontId="59" fillId="0" borderId="0" xfId="9" applyFont="1" applyFill="1" applyBorder="1" applyProtection="1"/>
    <xf numFmtId="0" fontId="60" fillId="0" borderId="0" xfId="9" applyFont="1" applyFill="1" applyBorder="1" applyProtection="1"/>
    <xf numFmtId="0" fontId="60" fillId="0" borderId="0" xfId="9" applyFont="1" applyFill="1" applyBorder="1" applyAlignment="1" applyProtection="1"/>
    <xf numFmtId="0" fontId="60" fillId="0" borderId="7" xfId="9" applyFont="1" applyFill="1" applyBorder="1" applyAlignment="1" applyProtection="1"/>
    <xf numFmtId="0" fontId="60" fillId="0" borderId="23" xfId="9" applyFont="1" applyFill="1" applyBorder="1" applyAlignment="1" applyProtection="1"/>
    <xf numFmtId="0" fontId="60" fillId="0" borderId="24" xfId="9" applyFont="1" applyFill="1" applyBorder="1" applyAlignment="1" applyProtection="1"/>
    <xf numFmtId="0" fontId="69" fillId="0" borderId="0" xfId="9" applyFont="1" applyFill="1" applyBorder="1" applyAlignment="1" applyProtection="1"/>
    <xf numFmtId="0" fontId="61" fillId="0" borderId="0" xfId="9" applyFont="1" applyFill="1" applyBorder="1" applyAlignment="1" applyProtection="1"/>
    <xf numFmtId="0" fontId="62" fillId="0" borderId="0" xfId="9" applyFont="1" applyFill="1" applyBorder="1" applyAlignment="1" applyProtection="1">
      <alignment horizontal="center"/>
    </xf>
    <xf numFmtId="0" fontId="61" fillId="0" borderId="0" xfId="9" applyFont="1" applyFill="1" applyBorder="1" applyProtection="1"/>
    <xf numFmtId="0" fontId="62" fillId="0" borderId="0" xfId="9" applyFont="1" applyFill="1" applyBorder="1" applyProtection="1"/>
    <xf numFmtId="0" fontId="62" fillId="0" borderId="0" xfId="9" applyFont="1" applyFill="1" applyBorder="1" applyAlignment="1" applyProtection="1">
      <alignment horizontal="left"/>
    </xf>
    <xf numFmtId="14" fontId="62" fillId="0" borderId="7" xfId="9" applyNumberFormat="1" applyFont="1" applyFill="1" applyBorder="1" applyAlignment="1" applyProtection="1">
      <alignment horizontal="center"/>
    </xf>
    <xf numFmtId="14" fontId="62" fillId="0" borderId="24" xfId="9" applyNumberFormat="1" applyFont="1" applyFill="1" applyBorder="1" applyAlignment="1" applyProtection="1">
      <alignment horizontal="center"/>
    </xf>
    <xf numFmtId="0" fontId="60" fillId="0" borderId="0" xfId="9" applyFont="1" applyFill="1" applyBorder="1" applyAlignment="1" applyProtection="1">
      <alignment horizontal="center"/>
    </xf>
    <xf numFmtId="14" fontId="62" fillId="0" borderId="0" xfId="9" applyNumberFormat="1" applyFont="1" applyFill="1" applyBorder="1" applyAlignment="1" applyProtection="1">
      <alignment horizontal="center"/>
    </xf>
    <xf numFmtId="14" fontId="62" fillId="0" borderId="0" xfId="9" applyNumberFormat="1" applyFont="1" applyFill="1" applyBorder="1" applyAlignment="1" applyProtection="1"/>
    <xf numFmtId="0" fontId="61" fillId="0" borderId="0" xfId="9" applyFont="1" applyFill="1" applyBorder="1" applyAlignment="1" applyProtection="1">
      <alignment horizontal="left"/>
    </xf>
    <xf numFmtId="0" fontId="59" fillId="0" borderId="0" xfId="0" applyFont="1" applyBorder="1" applyAlignment="1" applyProtection="1">
      <alignment horizontal="left" vertical="center"/>
    </xf>
    <xf numFmtId="0" fontId="0" fillId="0" borderId="61" xfId="0" applyBorder="1" applyAlignment="1" applyProtection="1"/>
    <xf numFmtId="14" fontId="61" fillId="0" borderId="0" xfId="9" applyNumberFormat="1" applyFont="1" applyFill="1" applyBorder="1" applyAlignment="1" applyProtection="1"/>
    <xf numFmtId="0" fontId="63" fillId="0" borderId="0" xfId="9" applyFont="1" applyFill="1" applyBorder="1" applyProtection="1"/>
    <xf numFmtId="0" fontId="64" fillId="0" borderId="0" xfId="9" applyFont="1" applyFill="1" applyBorder="1" applyAlignment="1" applyProtection="1">
      <alignment horizontal="left"/>
    </xf>
    <xf numFmtId="0" fontId="64" fillId="0" borderId="0" xfId="9" applyFont="1" applyFill="1" applyBorder="1" applyAlignment="1" applyProtection="1">
      <alignment horizontal="center"/>
    </xf>
    <xf numFmtId="14" fontId="64" fillId="0" borderId="0" xfId="9" applyNumberFormat="1" applyFont="1" applyFill="1" applyBorder="1" applyAlignment="1" applyProtection="1"/>
    <xf numFmtId="49" fontId="65" fillId="9" borderId="44" xfId="9" applyNumberFormat="1" applyFont="1" applyFill="1" applyBorder="1" applyAlignment="1" applyProtection="1">
      <alignment horizontal="center" vertical="center"/>
    </xf>
    <xf numFmtId="49" fontId="65" fillId="9" borderId="11" xfId="9" applyNumberFormat="1" applyFont="1" applyFill="1" applyBorder="1" applyAlignment="1" applyProtection="1">
      <alignment horizontal="center" vertical="center"/>
    </xf>
    <xf numFmtId="49" fontId="65" fillId="9" borderId="11" xfId="9" applyNumberFormat="1" applyFont="1" applyFill="1" applyBorder="1" applyAlignment="1" applyProtection="1">
      <alignment horizontal="center" vertical="center" wrapText="1"/>
    </xf>
    <xf numFmtId="49" fontId="65" fillId="9" borderId="11" xfId="11" applyNumberFormat="1" applyFont="1" applyFill="1" applyBorder="1" applyAlignment="1" applyProtection="1">
      <alignment horizontal="center" vertical="center" wrapText="1"/>
    </xf>
    <xf numFmtId="49" fontId="65" fillId="9" borderId="11" xfId="11" applyNumberFormat="1" applyFont="1" applyFill="1" applyBorder="1" applyAlignment="1" applyProtection="1">
      <alignment horizontal="center" vertical="center"/>
    </xf>
    <xf numFmtId="49" fontId="65" fillId="9" borderId="49" xfId="11" applyNumberFormat="1" applyFont="1" applyFill="1" applyBorder="1" applyAlignment="1" applyProtection="1">
      <alignment horizontal="center" vertical="center"/>
    </xf>
    <xf numFmtId="49" fontId="65" fillId="9" borderId="67" xfId="11" applyNumberFormat="1" applyFont="1" applyFill="1" applyBorder="1" applyAlignment="1" applyProtection="1">
      <alignment horizontal="center" vertical="center"/>
    </xf>
    <xf numFmtId="0" fontId="60" fillId="0" borderId="76" xfId="9" applyFont="1" applyFill="1" applyBorder="1" applyAlignment="1" applyProtection="1">
      <alignment horizontal="center"/>
    </xf>
    <xf numFmtId="166" fontId="65" fillId="9" borderId="44" xfId="9" applyNumberFormat="1" applyFont="1" applyFill="1" applyBorder="1" applyAlignment="1" applyProtection="1">
      <alignment horizontal="center"/>
    </xf>
    <xf numFmtId="43" fontId="65" fillId="9" borderId="11" xfId="10" applyFont="1" applyFill="1" applyBorder="1" applyAlignment="1" applyProtection="1">
      <alignment horizontal="center"/>
    </xf>
    <xf numFmtId="43" fontId="65" fillId="9" borderId="8" xfId="10" applyFont="1" applyFill="1" applyBorder="1" applyAlignment="1" applyProtection="1">
      <alignment horizontal="center"/>
    </xf>
    <xf numFmtId="43" fontId="65" fillId="9" borderId="6" xfId="10" applyFont="1" applyFill="1" applyBorder="1" applyAlignment="1" applyProtection="1">
      <alignment horizontal="center"/>
    </xf>
    <xf numFmtId="0" fontId="60" fillId="0" borderId="4" xfId="9" applyFont="1" applyFill="1" applyBorder="1" applyAlignment="1" applyProtection="1">
      <alignment horizontal="center"/>
    </xf>
    <xf numFmtId="166" fontId="65" fillId="9" borderId="63" xfId="9" applyNumberFormat="1" applyFont="1" applyFill="1" applyBorder="1" applyAlignment="1" applyProtection="1">
      <alignment horizontal="center"/>
    </xf>
    <xf numFmtId="43" fontId="65" fillId="9" borderId="3" xfId="10" applyFont="1" applyFill="1" applyBorder="1" applyAlignment="1" applyProtection="1">
      <alignment horizontal="center"/>
    </xf>
    <xf numFmtId="43" fontId="65" fillId="9" borderId="7" xfId="10" applyFont="1" applyFill="1" applyBorder="1" applyAlignment="1" applyProtection="1">
      <alignment horizontal="center"/>
    </xf>
    <xf numFmtId="0" fontId="65" fillId="9" borderId="78" xfId="9" applyFont="1" applyFill="1" applyBorder="1" applyAlignment="1" applyProtection="1">
      <alignment horizontal="left"/>
    </xf>
    <xf numFmtId="0" fontId="65" fillId="9" borderId="80" xfId="9" applyFont="1" applyFill="1" applyBorder="1" applyAlignment="1" applyProtection="1">
      <alignment horizontal="left"/>
    </xf>
    <xf numFmtId="0" fontId="63" fillId="0" borderId="0" xfId="9" applyFont="1" applyFill="1" applyBorder="1" applyAlignment="1" applyProtection="1">
      <alignment horizontal="center"/>
    </xf>
    <xf numFmtId="0" fontId="65" fillId="9" borderId="0" xfId="9" applyFont="1" applyFill="1" applyBorder="1" applyAlignment="1" applyProtection="1">
      <alignment horizontal="left"/>
    </xf>
    <xf numFmtId="0" fontId="57" fillId="0" borderId="0" xfId="9" applyFont="1" applyFill="1" applyProtection="1"/>
    <xf numFmtId="0" fontId="67" fillId="0" borderId="0" xfId="0" applyFont="1" applyAlignment="1" applyProtection="1">
      <alignment horizontal="left" vertical="center" wrapText="1"/>
    </xf>
    <xf numFmtId="0" fontId="67" fillId="0" borderId="0" xfId="0" applyFont="1" applyAlignment="1" applyProtection="1">
      <alignment vertical="center" wrapText="1"/>
    </xf>
    <xf numFmtId="0" fontId="57" fillId="0" borderId="0" xfId="9" applyFont="1" applyFill="1" applyAlignment="1" applyProtection="1"/>
    <xf numFmtId="0" fontId="0" fillId="0" borderId="0" xfId="0" applyProtection="1"/>
    <xf numFmtId="0" fontId="46" fillId="9" borderId="0" xfId="0" applyFont="1" applyFill="1" applyBorder="1" applyAlignment="1" applyProtection="1">
      <alignment horizontal="center" vertical="center" wrapText="1"/>
    </xf>
    <xf numFmtId="0" fontId="61" fillId="9" borderId="0" xfId="9" applyFont="1" applyFill="1" applyBorder="1" applyProtection="1"/>
    <xf numFmtId="0" fontId="62" fillId="9" borderId="0" xfId="9" applyFont="1" applyFill="1" applyBorder="1" applyProtection="1"/>
    <xf numFmtId="0" fontId="0" fillId="9" borderId="0" xfId="0" applyFill="1" applyProtection="1"/>
    <xf numFmtId="0" fontId="60" fillId="9" borderId="0" xfId="9" applyFont="1" applyFill="1" applyBorder="1" applyAlignment="1" applyProtection="1">
      <alignment horizontal="center"/>
    </xf>
    <xf numFmtId="166" fontId="34" fillId="0" borderId="0" xfId="0" applyNumberFormat="1" applyFont="1" applyFill="1" applyBorder="1" applyAlignment="1" applyProtection="1">
      <alignment horizontal="left" wrapText="1"/>
      <protection locked="0"/>
    </xf>
    <xf numFmtId="0" fontId="34" fillId="0" borderId="0" xfId="0" applyFont="1" applyFill="1" applyBorder="1" applyAlignment="1" applyProtection="1">
      <alignment horizontal="left" wrapText="1"/>
      <protection locked="0"/>
    </xf>
    <xf numFmtId="0" fontId="0" fillId="0" borderId="0" xfId="0" applyAlignment="1" applyProtection="1">
      <alignment horizontal="left" vertical="center"/>
    </xf>
    <xf numFmtId="0" fontId="51" fillId="0" borderId="0" xfId="0" applyFont="1" applyAlignment="1" applyProtection="1">
      <alignment horizontal="left" vertical="top" wrapText="1"/>
    </xf>
    <xf numFmtId="0" fontId="36" fillId="4" borderId="17" xfId="0" applyFont="1" applyFill="1" applyBorder="1" applyAlignment="1" applyProtection="1">
      <alignment horizontal="center" vertical="center" wrapText="1" readingOrder="1"/>
    </xf>
    <xf numFmtId="0" fontId="36" fillId="4" borderId="14" xfId="0" applyFont="1" applyFill="1" applyBorder="1" applyAlignment="1" applyProtection="1">
      <alignment horizontal="center" vertical="center" wrapText="1" readingOrder="1"/>
    </xf>
    <xf numFmtId="0" fontId="12" fillId="0" borderId="0" xfId="0" applyFont="1" applyBorder="1" applyAlignment="1" applyProtection="1">
      <alignment horizontal="center" vertical="top" wrapText="1"/>
    </xf>
    <xf numFmtId="0" fontId="0" fillId="0" borderId="0" xfId="0" applyBorder="1" applyAlignment="1" applyProtection="1">
      <alignment horizontal="center" vertical="top" wrapText="1"/>
    </xf>
    <xf numFmtId="0" fontId="0" fillId="0" borderId="0" xfId="0" applyBorder="1" applyAlignment="1" applyProtection="1">
      <alignment horizontal="center" vertical="top"/>
    </xf>
    <xf numFmtId="167" fontId="29" fillId="0" borderId="9" xfId="0" applyNumberFormat="1" applyFont="1" applyFill="1" applyBorder="1" applyAlignment="1" applyProtection="1">
      <alignment horizontal="center" vertical="center" wrapText="1"/>
    </xf>
    <xf numFmtId="0" fontId="0" fillId="0" borderId="0" xfId="0" applyBorder="1" applyAlignment="1" applyProtection="1">
      <alignment horizontal="center" vertical="center"/>
      <protection locked="0"/>
    </xf>
    <xf numFmtId="0" fontId="41" fillId="8" borderId="32" xfId="0" applyFont="1" applyFill="1" applyBorder="1" applyAlignment="1" applyProtection="1">
      <alignment horizontal="left" vertical="center" wrapText="1"/>
      <protection locked="0"/>
    </xf>
    <xf numFmtId="0" fontId="41" fillId="8" borderId="43" xfId="0" applyFont="1" applyFill="1" applyBorder="1" applyAlignment="1" applyProtection="1">
      <alignment horizontal="left" vertical="center" wrapText="1"/>
      <protection locked="0"/>
    </xf>
    <xf numFmtId="43" fontId="65" fillId="9" borderId="7" xfId="10" applyFont="1" applyFill="1" applyBorder="1" applyProtection="1"/>
    <xf numFmtId="0" fontId="16" fillId="0" borderId="0" xfId="0" applyFont="1" applyAlignment="1" applyProtection="1">
      <alignment horizontal="left" vertical="center"/>
    </xf>
    <xf numFmtId="0" fontId="67" fillId="0" borderId="0" xfId="0" applyFont="1" applyAlignment="1" applyProtection="1">
      <alignment horizontal="left" vertical="center" wrapText="1"/>
    </xf>
    <xf numFmtId="0" fontId="67" fillId="0" borderId="0" xfId="0" applyFont="1" applyBorder="1" applyAlignment="1" applyProtection="1">
      <alignment horizontal="center" vertical="center" wrapText="1"/>
    </xf>
    <xf numFmtId="0" fontId="37" fillId="0" borderId="7" xfId="0" applyFont="1" applyBorder="1" applyAlignment="1" applyProtection="1">
      <alignment horizontal="center" vertical="center" wrapText="1"/>
    </xf>
    <xf numFmtId="0" fontId="37" fillId="0" borderId="23" xfId="0" applyFont="1" applyBorder="1" applyAlignment="1" applyProtection="1">
      <alignment horizontal="center" vertical="center" wrapText="1"/>
    </xf>
    <xf numFmtId="0" fontId="37" fillId="0" borderId="24" xfId="0" applyFont="1" applyBorder="1" applyAlignment="1" applyProtection="1">
      <alignment horizontal="center" vertical="center" wrapText="1"/>
    </xf>
    <xf numFmtId="14" fontId="9" fillId="5" borderId="7" xfId="0" applyNumberFormat="1" applyFont="1" applyFill="1" applyBorder="1" applyAlignment="1" applyProtection="1">
      <alignment horizontal="center" vertical="center" wrapText="1"/>
      <protection locked="0"/>
    </xf>
    <xf numFmtId="14" fontId="9" fillId="5" borderId="23" xfId="0" applyNumberFormat="1" applyFont="1" applyFill="1" applyBorder="1" applyAlignment="1" applyProtection="1">
      <alignment horizontal="center" vertical="center" wrapText="1"/>
      <protection locked="0"/>
    </xf>
    <xf numFmtId="14" fontId="9" fillId="5" borderId="24" xfId="0" applyNumberFormat="1" applyFont="1" applyFill="1" applyBorder="1" applyAlignment="1" applyProtection="1">
      <alignment horizontal="center" vertical="center" wrapText="1"/>
      <protection locked="0"/>
    </xf>
    <xf numFmtId="0" fontId="53" fillId="0" borderId="59" xfId="0" applyFont="1" applyBorder="1" applyAlignment="1" applyProtection="1">
      <alignment horizontal="left" vertical="center" wrapText="1"/>
    </xf>
    <xf numFmtId="0" fontId="53" fillId="0" borderId="28" xfId="0" applyFont="1" applyBorder="1" applyAlignment="1" applyProtection="1">
      <alignment horizontal="left" vertical="center" wrapText="1"/>
    </xf>
    <xf numFmtId="0" fontId="53" fillId="0" borderId="60" xfId="0" applyFont="1" applyBorder="1" applyAlignment="1" applyProtection="1">
      <alignment horizontal="left" vertical="center" wrapText="1"/>
    </xf>
    <xf numFmtId="0" fontId="53" fillId="0" borderId="6" xfId="0" applyFont="1" applyBorder="1" applyAlignment="1" applyProtection="1">
      <alignment horizontal="left" vertical="center" wrapText="1"/>
    </xf>
    <xf numFmtId="0" fontId="53" fillId="0" borderId="25" xfId="0" applyFont="1" applyBorder="1" applyAlignment="1" applyProtection="1">
      <alignment horizontal="left" vertical="center" wrapText="1"/>
    </xf>
    <xf numFmtId="0" fontId="53" fillId="0" borderId="63" xfId="0" applyFont="1" applyBorder="1" applyAlignment="1" applyProtection="1">
      <alignment horizontal="left" vertical="center" wrapText="1"/>
    </xf>
    <xf numFmtId="0" fontId="46" fillId="0" borderId="28" xfId="0" applyFont="1" applyFill="1" applyBorder="1" applyAlignment="1" applyProtection="1">
      <alignment horizontal="center" vertical="center"/>
      <protection locked="0"/>
    </xf>
    <xf numFmtId="0" fontId="24" fillId="0" borderId="0" xfId="0" applyFont="1" applyAlignment="1" applyProtection="1">
      <alignment horizontal="left" vertical="center" wrapText="1"/>
    </xf>
    <xf numFmtId="0" fontId="24" fillId="0" borderId="0" xfId="0" applyFont="1" applyAlignment="1" applyProtection="1">
      <alignment horizontal="left" vertical="center"/>
    </xf>
    <xf numFmtId="0" fontId="0" fillId="0" borderId="0" xfId="0" applyAlignment="1" applyProtection="1">
      <alignment horizontal="left" vertical="center"/>
    </xf>
    <xf numFmtId="0" fontId="52" fillId="11" borderId="7" xfId="0" applyFont="1" applyFill="1" applyBorder="1" applyAlignment="1" applyProtection="1">
      <alignment horizontal="center" vertical="center"/>
    </xf>
    <xf numFmtId="0" fontId="46" fillId="11" borderId="23" xfId="0" applyFont="1" applyFill="1" applyBorder="1" applyAlignment="1" applyProtection="1">
      <alignment horizontal="center" vertical="center"/>
    </xf>
    <xf numFmtId="0" fontId="46" fillId="11" borderId="24" xfId="0" applyFont="1" applyFill="1" applyBorder="1" applyAlignment="1" applyProtection="1">
      <alignment horizontal="center" vertical="center"/>
    </xf>
    <xf numFmtId="0" fontId="51" fillId="0" borderId="0" xfId="0" applyFont="1" applyAlignment="1" applyProtection="1">
      <alignment horizontal="left" vertical="top" wrapText="1"/>
    </xf>
    <xf numFmtId="0" fontId="53" fillId="0" borderId="61" xfId="0" applyFont="1" applyBorder="1" applyAlignment="1" applyProtection="1">
      <alignment horizontal="left" vertical="center" wrapText="1"/>
    </xf>
    <xf numFmtId="0" fontId="53" fillId="0" borderId="0" xfId="0" applyFont="1" applyBorder="1" applyAlignment="1" applyProtection="1">
      <alignment horizontal="left" vertical="center" wrapText="1"/>
    </xf>
    <xf numFmtId="0" fontId="53" fillId="0" borderId="62" xfId="0" applyFont="1" applyBorder="1" applyAlignment="1" applyProtection="1">
      <alignment horizontal="left" vertical="center" wrapText="1"/>
    </xf>
    <xf numFmtId="0" fontId="14" fillId="0" borderId="7" xfId="0" applyFont="1" applyBorder="1" applyAlignment="1" applyProtection="1">
      <alignment horizontal="center" vertical="center"/>
    </xf>
    <xf numFmtId="0" fontId="14" fillId="0" borderId="24" xfId="0" applyFont="1" applyBorder="1" applyAlignment="1" applyProtection="1">
      <alignment horizontal="center" vertical="center"/>
    </xf>
    <xf numFmtId="0" fontId="46" fillId="5" borderId="7" xfId="0" applyFont="1" applyFill="1" applyBorder="1" applyAlignment="1" applyProtection="1">
      <alignment horizontal="center" vertical="center" wrapText="1"/>
      <protection locked="0"/>
    </xf>
    <xf numFmtId="0" fontId="46" fillId="5" borderId="23" xfId="0" applyFont="1" applyFill="1" applyBorder="1" applyAlignment="1" applyProtection="1">
      <alignment horizontal="center" vertical="center" wrapText="1"/>
      <protection locked="0"/>
    </xf>
    <xf numFmtId="0" fontId="46" fillId="5" borderId="24" xfId="0" applyFont="1" applyFill="1" applyBorder="1" applyAlignment="1" applyProtection="1">
      <alignment horizontal="center" vertical="center" wrapText="1"/>
      <protection locked="0"/>
    </xf>
    <xf numFmtId="0" fontId="53" fillId="0" borderId="59" xfId="0" applyFont="1" applyBorder="1" applyAlignment="1" applyProtection="1">
      <alignment horizontal="left" vertical="top" wrapText="1"/>
    </xf>
    <xf numFmtId="0" fontId="53" fillId="0" borderId="28" xfId="0" applyFont="1" applyBorder="1" applyAlignment="1" applyProtection="1">
      <alignment horizontal="left" vertical="top" wrapText="1"/>
    </xf>
    <xf numFmtId="0" fontId="53" fillId="0" borderId="60" xfId="0" applyFont="1" applyBorder="1" applyAlignment="1" applyProtection="1">
      <alignment horizontal="left" vertical="top" wrapText="1"/>
    </xf>
    <xf numFmtId="0" fontId="53" fillId="0" borderId="6" xfId="0" applyFont="1" applyBorder="1" applyAlignment="1" applyProtection="1">
      <alignment horizontal="left" vertical="top" wrapText="1"/>
    </xf>
    <xf numFmtId="0" fontId="53" fillId="0" borderId="25" xfId="0" applyFont="1" applyBorder="1" applyAlignment="1" applyProtection="1">
      <alignment horizontal="left" vertical="top" wrapText="1"/>
    </xf>
    <xf numFmtId="0" fontId="53" fillId="0" borderId="63" xfId="0" applyFont="1" applyBorder="1" applyAlignment="1" applyProtection="1">
      <alignment horizontal="left" vertical="top" wrapText="1"/>
    </xf>
    <xf numFmtId="0" fontId="23" fillId="8" borderId="41" xfId="1" applyFont="1" applyFill="1" applyBorder="1" applyAlignment="1" applyProtection="1">
      <alignment horizontal="left" vertical="center" wrapText="1"/>
    </xf>
    <xf numFmtId="0" fontId="23" fillId="8" borderId="32" xfId="1" applyFont="1" applyFill="1" applyBorder="1" applyAlignment="1" applyProtection="1">
      <alignment horizontal="left" vertical="center" wrapText="1"/>
    </xf>
    <xf numFmtId="0" fontId="23" fillId="8" borderId="42" xfId="1" applyFont="1" applyFill="1" applyBorder="1" applyAlignment="1" applyProtection="1">
      <alignment horizontal="left" vertical="center" wrapText="1"/>
    </xf>
    <xf numFmtId="0" fontId="23" fillId="8" borderId="43" xfId="1" applyFont="1" applyFill="1" applyBorder="1" applyAlignment="1" applyProtection="1">
      <alignment horizontal="left" vertical="center" wrapText="1"/>
    </xf>
    <xf numFmtId="164" fontId="29" fillId="8" borderId="49" xfId="0" applyNumberFormat="1" applyFont="1" applyFill="1" applyBorder="1" applyAlignment="1" applyProtection="1">
      <alignment horizontal="center" vertical="center"/>
      <protection locked="0"/>
    </xf>
    <xf numFmtId="164" fontId="29" fillId="8" borderId="44" xfId="0" applyNumberFormat="1" applyFont="1" applyFill="1" applyBorder="1" applyAlignment="1" applyProtection="1">
      <alignment horizontal="center" vertical="center"/>
      <protection locked="0"/>
    </xf>
    <xf numFmtId="0" fontId="41" fillId="8" borderId="49" xfId="0" applyFont="1" applyFill="1" applyBorder="1" applyAlignment="1" applyProtection="1">
      <alignment horizontal="center" vertical="center" wrapText="1"/>
    </xf>
    <xf numFmtId="0" fontId="41" fillId="8" borderId="44" xfId="0" applyFont="1" applyFill="1" applyBorder="1" applyAlignment="1" applyProtection="1">
      <alignment horizontal="center" vertical="center" wrapText="1"/>
    </xf>
    <xf numFmtId="0" fontId="41" fillId="8" borderId="49" xfId="0" applyFont="1" applyFill="1" applyBorder="1" applyAlignment="1" applyProtection="1">
      <alignment horizontal="center" wrapText="1"/>
    </xf>
    <xf numFmtId="0" fontId="41" fillId="8" borderId="64" xfId="0" applyFont="1" applyFill="1" applyBorder="1" applyAlignment="1" applyProtection="1">
      <alignment horizontal="center" wrapText="1"/>
    </xf>
    <xf numFmtId="0" fontId="41" fillId="8" borderId="55" xfId="0" applyFont="1" applyFill="1" applyBorder="1" applyAlignment="1" applyProtection="1">
      <alignment horizontal="center" wrapText="1"/>
    </xf>
    <xf numFmtId="0" fontId="42" fillId="0" borderId="58" xfId="0" applyFont="1" applyBorder="1" applyAlignment="1" applyProtection="1">
      <alignment horizontal="left" vertical="center" wrapText="1"/>
      <protection locked="0"/>
    </xf>
    <xf numFmtId="0" fontId="42" fillId="0" borderId="0" xfId="0" applyFont="1" applyBorder="1" applyAlignment="1" applyProtection="1">
      <alignment horizontal="left" vertical="center" wrapText="1"/>
      <protection locked="0"/>
    </xf>
    <xf numFmtId="164" fontId="29" fillId="8" borderId="48" xfId="0" quotePrefix="1" applyNumberFormat="1" applyFont="1" applyFill="1" applyBorder="1" applyAlignment="1" applyProtection="1">
      <alignment horizontal="center" vertical="center"/>
      <protection locked="0"/>
    </xf>
    <xf numFmtId="164" fontId="29" fillId="8" borderId="45" xfId="0" quotePrefix="1" applyNumberFormat="1" applyFont="1" applyFill="1" applyBorder="1" applyAlignment="1" applyProtection="1">
      <alignment horizontal="center" vertical="center"/>
      <protection locked="0"/>
    </xf>
    <xf numFmtId="0" fontId="41" fillId="8" borderId="48" xfId="0" applyFont="1" applyFill="1" applyBorder="1" applyAlignment="1" applyProtection="1">
      <alignment horizontal="center" vertical="center" wrapText="1"/>
    </xf>
    <xf numFmtId="0" fontId="41" fillId="8" borderId="45" xfId="0" applyFont="1" applyFill="1" applyBorder="1" applyAlignment="1" applyProtection="1">
      <alignment horizontal="center" vertical="center" wrapText="1"/>
    </xf>
    <xf numFmtId="168" fontId="29" fillId="8" borderId="22" xfId="0" applyNumberFormat="1" applyFont="1" applyFill="1" applyBorder="1" applyAlignment="1" applyProtection="1">
      <alignment horizontal="center" vertical="center" wrapText="1"/>
    </xf>
    <xf numFmtId="168" fontId="29" fillId="8" borderId="43" xfId="0" applyNumberFormat="1" applyFont="1" applyFill="1" applyBorder="1" applyAlignment="1" applyProtection="1">
      <alignment horizontal="center" vertical="center" wrapText="1"/>
    </xf>
    <xf numFmtId="168" fontId="29" fillId="8" borderId="54" xfId="0" applyNumberFormat="1" applyFont="1" applyFill="1" applyBorder="1" applyAlignment="1" applyProtection="1">
      <alignment horizontal="center" vertical="center" wrapText="1"/>
    </xf>
    <xf numFmtId="0" fontId="36" fillId="4" borderId="18" xfId="0" applyFont="1" applyFill="1" applyBorder="1" applyAlignment="1" applyProtection="1">
      <alignment horizontal="center" vertical="center" wrapText="1"/>
    </xf>
    <xf numFmtId="0" fontId="0" fillId="0" borderId="15" xfId="0" applyFont="1" applyBorder="1" applyAlignment="1" applyProtection="1">
      <alignment horizontal="center" wrapText="1"/>
    </xf>
    <xf numFmtId="0" fontId="41" fillId="8" borderId="32" xfId="0" applyNumberFormat="1" applyFont="1" applyFill="1" applyBorder="1" applyAlignment="1" applyProtection="1">
      <alignment horizontal="left" vertical="center" wrapText="1"/>
      <protection locked="0"/>
    </xf>
    <xf numFmtId="0" fontId="41" fillId="8" borderId="43" xfId="0" applyNumberFormat="1" applyFont="1" applyFill="1" applyBorder="1" applyAlignment="1" applyProtection="1">
      <alignment horizontal="left" vertical="center" wrapText="1"/>
      <protection locked="0"/>
    </xf>
    <xf numFmtId="1" fontId="20" fillId="5" borderId="7" xfId="6" applyNumberFormat="1" applyFont="1" applyFill="1" applyBorder="1" applyAlignment="1" applyProtection="1">
      <alignment horizontal="center" vertical="center" wrapText="1"/>
      <protection locked="0"/>
    </xf>
    <xf numFmtId="1" fontId="20" fillId="5" borderId="23" xfId="6" applyNumberFormat="1" applyFont="1" applyFill="1" applyBorder="1" applyAlignment="1" applyProtection="1">
      <alignment horizontal="center" vertical="center" wrapText="1"/>
      <protection locked="0"/>
    </xf>
    <xf numFmtId="0" fontId="36" fillId="4" borderId="16" xfId="0" applyFont="1" applyFill="1" applyBorder="1" applyAlignment="1" applyProtection="1">
      <alignment horizontal="center" vertical="center"/>
    </xf>
    <xf numFmtId="0" fontId="0" fillId="0" borderId="12" xfId="0" applyFont="1" applyBorder="1" applyAlignment="1" applyProtection="1">
      <alignment horizontal="center" vertical="center"/>
    </xf>
    <xf numFmtId="0" fontId="36" fillId="4" borderId="53" xfId="0" applyFont="1" applyFill="1" applyBorder="1" applyAlignment="1" applyProtection="1">
      <alignment horizontal="center" vertical="center" wrapText="1" readingOrder="1"/>
    </xf>
    <xf numFmtId="0" fontId="36" fillId="4" borderId="31" xfId="0" applyFont="1" applyFill="1" applyBorder="1" applyAlignment="1" applyProtection="1">
      <alignment horizontal="center" vertical="center" wrapText="1" readingOrder="1"/>
    </xf>
    <xf numFmtId="0" fontId="36" fillId="4" borderId="17" xfId="0" applyFont="1" applyFill="1" applyBorder="1" applyAlignment="1" applyProtection="1">
      <alignment horizontal="center" vertical="center" wrapText="1" readingOrder="1"/>
    </xf>
    <xf numFmtId="0" fontId="36" fillId="4" borderId="14" xfId="0" applyFont="1" applyFill="1" applyBorder="1" applyAlignment="1" applyProtection="1">
      <alignment horizontal="center" vertical="center" wrapText="1" readingOrder="1"/>
    </xf>
    <xf numFmtId="0" fontId="36" fillId="4" borderId="33" xfId="0" applyFont="1" applyFill="1" applyBorder="1" applyAlignment="1" applyProtection="1">
      <alignment horizontal="center" vertical="center" wrapText="1" readingOrder="1"/>
    </xf>
    <xf numFmtId="0" fontId="36" fillId="4" borderId="56" xfId="0" applyFont="1" applyFill="1" applyBorder="1" applyAlignment="1" applyProtection="1">
      <alignment horizontal="center" vertical="center" wrapText="1" readingOrder="1"/>
    </xf>
    <xf numFmtId="0" fontId="36" fillId="4" borderId="47" xfId="0" applyFont="1" applyFill="1" applyBorder="1" applyAlignment="1" applyProtection="1">
      <alignment horizontal="center" vertical="center" wrapText="1"/>
    </xf>
    <xf numFmtId="0" fontId="36" fillId="4" borderId="50" xfId="0" applyFont="1" applyFill="1" applyBorder="1" applyAlignment="1" applyProtection="1">
      <alignment horizontal="center" vertical="center" wrapText="1"/>
    </xf>
    <xf numFmtId="0" fontId="36" fillId="4" borderId="20" xfId="0" applyFont="1" applyFill="1" applyBorder="1" applyAlignment="1" applyProtection="1">
      <alignment horizontal="center" vertical="center" wrapText="1"/>
    </xf>
    <xf numFmtId="0" fontId="36" fillId="4" borderId="25" xfId="0" applyFont="1" applyFill="1" applyBorder="1" applyAlignment="1" applyProtection="1">
      <alignment horizontal="center" vertical="center" wrapText="1"/>
    </xf>
    <xf numFmtId="0" fontId="12" fillId="0" borderId="0" xfId="0" applyFont="1" applyBorder="1" applyAlignment="1" applyProtection="1">
      <alignment horizontal="center" vertical="top" wrapText="1"/>
    </xf>
    <xf numFmtId="0" fontId="0" fillId="0" borderId="0" xfId="0" applyBorder="1" applyAlignment="1" applyProtection="1">
      <alignment horizontal="center" vertical="top" wrapText="1"/>
    </xf>
    <xf numFmtId="0" fontId="12" fillId="0" borderId="0" xfId="0" applyFont="1" applyBorder="1" applyAlignment="1" applyProtection="1">
      <alignment horizontal="center" vertical="top"/>
    </xf>
    <xf numFmtId="0" fontId="0" fillId="0" borderId="0" xfId="0" applyBorder="1" applyAlignment="1" applyProtection="1">
      <alignment horizontal="center" vertical="top"/>
    </xf>
    <xf numFmtId="167" fontId="29" fillId="0" borderId="9" xfId="0" applyNumberFormat="1" applyFont="1" applyFill="1" applyBorder="1" applyAlignment="1" applyProtection="1">
      <alignment horizontal="center" vertical="center" wrapText="1"/>
    </xf>
    <xf numFmtId="167" fontId="29" fillId="0" borderId="51" xfId="0" applyNumberFormat="1" applyFont="1" applyFill="1" applyBorder="1" applyAlignment="1" applyProtection="1">
      <alignment horizontal="center" vertical="center" wrapText="1"/>
    </xf>
    <xf numFmtId="0" fontId="40" fillId="0" borderId="0" xfId="0" applyFont="1" applyAlignment="1" applyProtection="1">
      <alignment horizontal="left" vertical="center" wrapText="1"/>
    </xf>
    <xf numFmtId="0" fontId="25" fillId="0" borderId="0" xfId="0" applyFont="1" applyAlignment="1" applyProtection="1">
      <alignment vertical="center" wrapText="1"/>
    </xf>
    <xf numFmtId="0" fontId="0" fillId="0" borderId="0" xfId="0" applyBorder="1" applyAlignment="1" applyProtection="1">
      <alignment horizontal="center" vertical="center"/>
      <protection locked="0"/>
    </xf>
    <xf numFmtId="0" fontId="40" fillId="0" borderId="0" xfId="0" applyFont="1" applyBorder="1" applyAlignment="1" applyProtection="1">
      <alignment horizontal="left" vertical="center" wrapText="1"/>
    </xf>
    <xf numFmtId="0" fontId="32" fillId="0" borderId="0" xfId="0" applyFont="1" applyBorder="1" applyAlignment="1" applyProtection="1">
      <alignment horizontal="center" vertical="top" wrapText="1"/>
    </xf>
    <xf numFmtId="0" fontId="46" fillId="0" borderId="28" xfId="0" applyFont="1" applyFill="1" applyBorder="1" applyAlignment="1" applyProtection="1">
      <alignment horizontal="center" vertical="center"/>
    </xf>
    <xf numFmtId="0" fontId="37" fillId="0" borderId="7" xfId="0" applyFont="1" applyBorder="1" applyAlignment="1" applyProtection="1">
      <alignment horizontal="center" vertical="center" wrapText="1"/>
      <protection locked="0"/>
    </xf>
    <xf numFmtId="0" fontId="37" fillId="0" borderId="23" xfId="0" applyFont="1" applyBorder="1" applyAlignment="1" applyProtection="1">
      <alignment horizontal="center" vertical="center" wrapText="1"/>
      <protection locked="0"/>
    </xf>
    <xf numFmtId="0" fontId="37" fillId="0" borderId="24" xfId="0" applyFont="1" applyBorder="1" applyAlignment="1" applyProtection="1">
      <alignment horizontal="center" vertical="center" wrapText="1"/>
      <protection locked="0"/>
    </xf>
    <xf numFmtId="0" fontId="37" fillId="0" borderId="7"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24"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14" fillId="0" borderId="24" xfId="0" applyFont="1" applyBorder="1" applyAlignment="1" applyProtection="1">
      <alignment horizontal="center" vertical="center"/>
      <protection locked="0"/>
    </xf>
    <xf numFmtId="14" fontId="9" fillId="5" borderId="7" xfId="0" applyNumberFormat="1" applyFont="1" applyFill="1" applyBorder="1" applyAlignment="1" applyProtection="1">
      <alignment horizontal="center" vertical="center" wrapText="1"/>
    </xf>
    <xf numFmtId="14" fontId="9" fillId="5" borderId="23" xfId="0" applyNumberFormat="1" applyFont="1" applyFill="1" applyBorder="1" applyAlignment="1" applyProtection="1">
      <alignment horizontal="center" vertical="center" wrapText="1"/>
    </xf>
    <xf numFmtId="14" fontId="9" fillId="5" borderId="24" xfId="0" applyNumberFormat="1" applyFont="1" applyFill="1" applyBorder="1" applyAlignment="1" applyProtection="1">
      <alignment horizontal="center" vertical="center" wrapText="1"/>
    </xf>
    <xf numFmtId="0" fontId="46" fillId="5" borderId="7" xfId="0" applyFont="1" applyFill="1" applyBorder="1" applyAlignment="1" applyProtection="1">
      <alignment horizontal="center" vertical="center" wrapText="1"/>
    </xf>
    <xf numFmtId="0" fontId="46" fillId="5" borderId="23"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1" fillId="8" borderId="32" xfId="0" applyFont="1" applyFill="1" applyBorder="1" applyAlignment="1" applyProtection="1">
      <alignment horizontal="left" vertical="center" wrapText="1"/>
      <protection locked="0"/>
    </xf>
    <xf numFmtId="0" fontId="41" fillId="8" borderId="43" xfId="0" applyFont="1" applyFill="1" applyBorder="1" applyAlignment="1" applyProtection="1">
      <alignment horizontal="left" vertical="center" wrapText="1"/>
      <protection locked="0"/>
    </xf>
    <xf numFmtId="0" fontId="12" fillId="0" borderId="0" xfId="0" applyFont="1" applyBorder="1" applyAlignment="1" applyProtection="1">
      <alignment horizontal="center" vertical="top"/>
      <protection locked="0"/>
    </xf>
    <xf numFmtId="0" fontId="12" fillId="0" borderId="0" xfId="0" applyFont="1" applyBorder="1" applyAlignment="1">
      <alignment horizontal="center" vertical="top"/>
    </xf>
    <xf numFmtId="0" fontId="0" fillId="0" borderId="0" xfId="0" applyBorder="1" applyAlignment="1">
      <alignment horizontal="center" vertical="top"/>
    </xf>
    <xf numFmtId="0" fontId="32" fillId="0" borderId="0" xfId="0" applyFont="1" applyBorder="1" applyAlignment="1" applyProtection="1">
      <alignment horizontal="center" vertical="top" wrapText="1"/>
      <protection locked="0"/>
    </xf>
    <xf numFmtId="0" fontId="25" fillId="0" borderId="0" xfId="0" applyFont="1" applyBorder="1" applyAlignment="1" applyProtection="1">
      <alignment vertical="center" wrapText="1"/>
    </xf>
    <xf numFmtId="0" fontId="67" fillId="0" borderId="0" xfId="0" applyFont="1" applyAlignment="1" applyProtection="1">
      <alignment horizontal="left" vertical="center" wrapText="1"/>
    </xf>
    <xf numFmtId="0" fontId="66" fillId="0" borderId="0" xfId="9" applyFont="1" applyFill="1" applyAlignment="1" applyProtection="1">
      <alignment horizontal="left" vertical="center" wrapText="1"/>
      <protection locked="0"/>
    </xf>
    <xf numFmtId="0" fontId="66" fillId="0" borderId="0" xfId="9" applyFont="1" applyFill="1" applyAlignment="1" applyProtection="1">
      <alignment horizontal="left" vertical="center"/>
      <protection locked="0"/>
    </xf>
    <xf numFmtId="0" fontId="70" fillId="0" borderId="0" xfId="9" applyFont="1" applyFill="1" applyAlignment="1" applyProtection="1">
      <alignment horizontal="center" vertical="center"/>
      <protection locked="0"/>
    </xf>
    <xf numFmtId="0" fontId="67" fillId="0" borderId="28" xfId="0" applyFont="1" applyBorder="1" applyAlignment="1" applyProtection="1">
      <alignment horizontal="center" vertical="center" wrapText="1"/>
    </xf>
    <xf numFmtId="0" fontId="62" fillId="9" borderId="7" xfId="0" applyFont="1" applyFill="1" applyBorder="1" applyAlignment="1" applyProtection="1">
      <alignment horizontal="center" vertical="center" wrapText="1"/>
    </xf>
    <xf numFmtId="0" fontId="62" fillId="9" borderId="24" xfId="0" applyFont="1" applyFill="1" applyBorder="1" applyAlignment="1" applyProtection="1">
      <alignment horizontal="center" vertical="center" wrapText="1"/>
    </xf>
    <xf numFmtId="14" fontId="62" fillId="0" borderId="0" xfId="9" applyNumberFormat="1" applyFont="1" applyFill="1" applyBorder="1" applyAlignment="1" applyProtection="1">
      <alignment horizontal="center"/>
      <protection locked="0"/>
    </xf>
    <xf numFmtId="0" fontId="57" fillId="0" borderId="66" xfId="9" applyFont="1" applyFill="1" applyBorder="1" applyAlignment="1" applyProtection="1">
      <alignment horizontal="center"/>
    </xf>
    <xf numFmtId="0" fontId="57" fillId="0" borderId="68" xfId="9" applyFont="1" applyFill="1" applyBorder="1" applyAlignment="1" applyProtection="1">
      <alignment horizontal="center"/>
    </xf>
    <xf numFmtId="0" fontId="57" fillId="0" borderId="71" xfId="9" applyFont="1" applyFill="1" applyBorder="1" applyAlignment="1" applyProtection="1">
      <alignment horizontal="center"/>
    </xf>
    <xf numFmtId="0" fontId="65" fillId="9" borderId="60" xfId="9" applyFont="1" applyFill="1" applyBorder="1" applyAlignment="1" applyProtection="1">
      <alignment horizontal="center" vertical="center"/>
    </xf>
    <xf numFmtId="0" fontId="65" fillId="9" borderId="72" xfId="9" applyFont="1" applyFill="1" applyBorder="1" applyAlignment="1" applyProtection="1">
      <alignment horizontal="center" vertical="center"/>
    </xf>
    <xf numFmtId="0" fontId="65" fillId="9" borderId="3" xfId="9" applyFont="1" applyFill="1" applyBorder="1" applyAlignment="1" applyProtection="1">
      <alignment horizontal="center" vertical="center" wrapText="1"/>
    </xf>
    <xf numFmtId="0" fontId="65" fillId="9" borderId="73" xfId="9" applyFont="1" applyFill="1" applyBorder="1" applyAlignment="1" applyProtection="1">
      <alignment horizontal="center" vertical="center" wrapText="1"/>
    </xf>
    <xf numFmtId="0" fontId="65" fillId="9" borderId="60" xfId="9" applyFont="1" applyFill="1" applyBorder="1" applyAlignment="1" applyProtection="1">
      <alignment horizontal="center" vertical="center" wrapText="1"/>
    </xf>
    <xf numFmtId="0" fontId="65" fillId="9" borderId="72" xfId="9" applyFont="1" applyFill="1" applyBorder="1" applyAlignment="1" applyProtection="1">
      <alignment horizontal="center" vertical="center" wrapText="1"/>
    </xf>
    <xf numFmtId="0" fontId="65" fillId="9" borderId="69" xfId="11" applyFont="1" applyFill="1" applyBorder="1" applyAlignment="1" applyProtection="1">
      <alignment horizontal="center" vertical="center" wrapText="1"/>
    </xf>
    <xf numFmtId="0" fontId="57" fillId="9" borderId="74" xfId="11" applyFont="1" applyFill="1" applyBorder="1" applyAlignment="1" applyProtection="1">
      <alignment horizontal="center" vertical="center"/>
    </xf>
    <xf numFmtId="0" fontId="70" fillId="0" borderId="25" xfId="0" applyFont="1" applyBorder="1" applyAlignment="1" applyProtection="1">
      <alignment horizontal="center" vertical="center"/>
      <protection locked="0"/>
    </xf>
    <xf numFmtId="0" fontId="71" fillId="0" borderId="25" xfId="9" applyFont="1" applyFill="1" applyBorder="1" applyAlignment="1" applyProtection="1">
      <alignment horizontal="center" vertical="center"/>
      <protection locked="0"/>
    </xf>
    <xf numFmtId="14" fontId="62" fillId="0" borderId="7" xfId="9" applyNumberFormat="1" applyFont="1" applyFill="1" applyBorder="1" applyAlignment="1" applyProtection="1">
      <alignment horizontal="center"/>
    </xf>
    <xf numFmtId="14" fontId="62" fillId="0" borderId="24" xfId="9" applyNumberFormat="1" applyFont="1" applyFill="1" applyBorder="1" applyAlignment="1" applyProtection="1">
      <alignment horizontal="center"/>
    </xf>
    <xf numFmtId="0" fontId="68" fillId="0" borderId="28" xfId="9" applyFont="1" applyFill="1" applyBorder="1" applyAlignment="1" applyProtection="1">
      <alignment horizontal="center"/>
    </xf>
    <xf numFmtId="0" fontId="62" fillId="0" borderId="7" xfId="9" applyFont="1" applyFill="1" applyBorder="1" applyAlignment="1" applyProtection="1">
      <alignment horizontal="center"/>
    </xf>
    <xf numFmtId="0" fontId="0" fillId="0" borderId="24" xfId="0" applyBorder="1" applyAlignment="1" applyProtection="1">
      <alignment horizontal="center"/>
    </xf>
    <xf numFmtId="14" fontId="62" fillId="0" borderId="0" xfId="9" applyNumberFormat="1" applyFont="1" applyFill="1" applyBorder="1" applyAlignment="1" applyProtection="1">
      <alignment horizontal="center"/>
    </xf>
    <xf numFmtId="0" fontId="65" fillId="9" borderId="69" xfId="9" applyFont="1" applyFill="1" applyBorder="1" applyAlignment="1" applyProtection="1">
      <alignment horizontal="center" vertical="center" wrapText="1"/>
    </xf>
    <xf numFmtId="0" fontId="65" fillId="9" borderId="74" xfId="9" applyFont="1" applyFill="1" applyBorder="1" applyAlignment="1" applyProtection="1">
      <alignment horizontal="center" vertical="center" wrapText="1"/>
    </xf>
    <xf numFmtId="0" fontId="57" fillId="9" borderId="74" xfId="9" applyFont="1" applyFill="1" applyBorder="1" applyAlignment="1" applyProtection="1">
      <alignment horizontal="center" vertical="center"/>
    </xf>
    <xf numFmtId="0" fontId="65" fillId="9" borderId="70" xfId="11" applyFont="1" applyFill="1" applyBorder="1" applyAlignment="1" applyProtection="1">
      <alignment horizontal="center" vertical="center" wrapText="1"/>
    </xf>
    <xf numFmtId="0" fontId="65" fillId="9" borderId="75" xfId="11" applyFont="1" applyFill="1" applyBorder="1" applyAlignment="1" applyProtection="1">
      <alignment horizontal="center" vertical="center" wrapText="1"/>
    </xf>
    <xf numFmtId="0" fontId="63" fillId="0" borderId="77" xfId="9" applyFont="1" applyFill="1" applyBorder="1" applyAlignment="1" applyProtection="1">
      <alignment horizontal="center"/>
    </xf>
    <xf numFmtId="0" fontId="63" fillId="0" borderId="71" xfId="9" applyFont="1" applyFill="1" applyBorder="1" applyAlignment="1" applyProtection="1">
      <alignment horizontal="center"/>
    </xf>
    <xf numFmtId="0" fontId="61" fillId="0" borderId="0" xfId="9" applyFont="1" applyFill="1" applyBorder="1" applyAlignment="1" applyProtection="1">
      <alignment horizontal="center"/>
    </xf>
    <xf numFmtId="14" fontId="62" fillId="0" borderId="7" xfId="9" applyNumberFormat="1" applyFont="1" applyFill="1" applyBorder="1" applyAlignment="1" applyProtection="1">
      <alignment horizontal="left"/>
    </xf>
    <xf numFmtId="14" fontId="62" fillId="0" borderId="23" xfId="9" applyNumberFormat="1" applyFont="1" applyFill="1" applyBorder="1" applyAlignment="1" applyProtection="1">
      <alignment horizontal="left"/>
    </xf>
    <xf numFmtId="14" fontId="62" fillId="0" borderId="24" xfId="9" applyNumberFormat="1" applyFont="1" applyFill="1" applyBorder="1" applyAlignment="1" applyProtection="1">
      <alignment horizontal="left"/>
    </xf>
    <xf numFmtId="14" fontId="62" fillId="9" borderId="7" xfId="9" applyNumberFormat="1" applyFont="1" applyFill="1" applyBorder="1" applyAlignment="1" applyProtection="1">
      <alignment horizontal="center"/>
    </xf>
    <xf numFmtId="14" fontId="62" fillId="9" borderId="24" xfId="9" applyNumberFormat="1" applyFont="1" applyFill="1" applyBorder="1" applyAlignment="1" applyProtection="1">
      <alignment horizontal="center"/>
    </xf>
    <xf numFmtId="0" fontId="46" fillId="9" borderId="28" xfId="0" applyFont="1" applyFill="1" applyBorder="1" applyAlignment="1" applyProtection="1">
      <alignment horizontal="center" vertical="center" wrapText="1"/>
    </xf>
    <xf numFmtId="0" fontId="61" fillId="0" borderId="7" xfId="0" applyFont="1" applyBorder="1" applyAlignment="1" applyProtection="1">
      <alignment horizontal="center" vertical="center" wrapText="1"/>
    </xf>
    <xf numFmtId="0" fontId="61" fillId="0" borderId="23" xfId="0" applyFont="1" applyBorder="1" applyAlignment="1" applyProtection="1">
      <alignment horizontal="center" vertical="center" wrapText="1"/>
    </xf>
    <xf numFmtId="0" fontId="61" fillId="0" borderId="24" xfId="0" applyFont="1" applyBorder="1" applyAlignment="1" applyProtection="1">
      <alignment horizontal="center" vertical="center" wrapText="1"/>
    </xf>
    <xf numFmtId="0" fontId="46" fillId="9" borderId="7" xfId="0" applyFont="1" applyFill="1" applyBorder="1" applyAlignment="1" applyProtection="1">
      <alignment horizontal="center" vertical="center" wrapText="1"/>
    </xf>
    <xf numFmtId="0" fontId="46" fillId="9" borderId="23" xfId="0" applyFont="1" applyFill="1" applyBorder="1" applyAlignment="1" applyProtection="1">
      <alignment horizontal="center" vertical="center" wrapText="1"/>
    </xf>
    <xf numFmtId="0" fontId="46" fillId="9" borderId="24" xfId="0" applyFont="1" applyFill="1" applyBorder="1" applyAlignment="1" applyProtection="1">
      <alignment horizontal="center" vertical="center" wrapText="1"/>
    </xf>
  </cellXfs>
  <cellStyles count="12">
    <cellStyle name="Comma 2" xfId="10" xr:uid="{577167FF-9C00-4A8A-BFAB-2646F28E033A}"/>
    <cellStyle name="Followed Hyperlink" xfId="8" builtinId="9" customBuiltin="1"/>
    <cellStyle name="Heading 1" xfId="1" builtinId="16" customBuiltin="1"/>
    <cellStyle name="Heading 2" xfId="3" builtinId="17" customBuiltin="1"/>
    <cellStyle name="Heading 3" xfId="4" builtinId="18" customBuiltin="1"/>
    <cellStyle name="Heading 4" xfId="2" builtinId="19" customBuiltin="1"/>
    <cellStyle name="Hyperlink" xfId="7" builtinId="8" customBuiltin="1"/>
    <cellStyle name="Normal" xfId="0" builtinId="0" customBuiltin="1"/>
    <cellStyle name="Normal 2" xfId="9" xr:uid="{5BCE58DA-B582-4853-8892-7E6F00B03D76}"/>
    <cellStyle name="Normal 2 2" xfId="11" xr:uid="{9FE04E35-30DF-44E8-88CB-77056A01D3E5}"/>
    <cellStyle name="Table_Details" xfId="6" xr:uid="{00000000-0005-0000-0000-000007000000}"/>
    <cellStyle name="Time" xfId="5" xr:uid="{00000000-0005-0000-0000-000008000000}"/>
  </cellStyles>
  <dxfs count="491">
    <dxf>
      <fill>
        <patternFill patternType="none">
          <bgColor auto="1"/>
        </patternFill>
      </fill>
      <border>
        <left style="thin">
          <color auto="1"/>
        </left>
        <right style="thin">
          <color auto="1"/>
        </right>
        <top style="thin">
          <color auto="1"/>
        </top>
        <bottom style="thin">
          <color auto="1"/>
        </bottom>
        <vertical/>
        <horizontal/>
      </border>
    </dxf>
    <dxf>
      <font>
        <color theme="0"/>
      </font>
    </dxf>
    <dxf>
      <font>
        <condense val="0"/>
        <extend val="0"/>
        <color indexed="42"/>
      </font>
    </dxf>
    <dxf>
      <font>
        <color theme="0"/>
      </font>
      <fill>
        <patternFill patternType="none">
          <bgColor auto="1"/>
        </patternFill>
      </fill>
      <border>
        <left/>
        <right/>
        <top style="thin">
          <color auto="1"/>
        </top>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
      <font>
        <color rgb="FFFF0000"/>
      </font>
    </dxf>
    <dxf>
      <font>
        <color rgb="FFFF0000"/>
      </font>
    </dxf>
    <dxf>
      <font>
        <condense val="0"/>
        <extend val="0"/>
        <color indexed="42"/>
      </font>
    </dxf>
    <dxf>
      <font>
        <b/>
        <i val="0"/>
        <strike val="0"/>
        <condense val="0"/>
        <extend val="0"/>
        <outline val="0"/>
        <shadow val="0"/>
        <u val="none"/>
        <vertAlign val="baseline"/>
        <sz val="8.5"/>
        <color theme="6"/>
        <name val="Arial"/>
        <scheme val="minor"/>
      </font>
      <numFmt numFmtId="167" formatCode="0;[Red]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medium">
          <color indexed="64"/>
        </bottom>
      </border>
      <protection locked="1" hidden="0"/>
    </dxf>
    <dxf>
      <font>
        <b/>
        <strike val="0"/>
        <outline val="0"/>
        <shadow val="0"/>
        <u val="none"/>
        <vertAlign val="baseline"/>
        <sz val="8"/>
        <color theme="1" tint="0.34998626667073579"/>
        <name val="Arial"/>
        <scheme val="minor"/>
      </font>
      <numFmt numFmtId="1" formatCode="0"/>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border outline="0">
        <top style="thin">
          <color rgb="FF000000"/>
        </top>
      </border>
    </dxf>
    <dxf>
      <font>
        <b/>
        <i val="0"/>
        <strike val="0"/>
        <condense val="0"/>
        <extend val="0"/>
        <outline val="0"/>
        <shadow val="0"/>
        <u val="none"/>
        <vertAlign val="baseline"/>
        <sz val="8.5"/>
        <color rgb="FFF0AE1E"/>
        <name val="Arial"/>
        <scheme val="none"/>
      </font>
      <numFmt numFmtId="1" formatCode="0"/>
      <fill>
        <patternFill patternType="none">
          <fgColor rgb="FF000000"/>
          <bgColor auto="1"/>
        </patternFill>
      </fill>
      <alignment horizontal="center" vertical="center" textRotation="0" wrapText="1" indent="0" justifyLastLine="0" shrinkToFit="0" readingOrder="0"/>
      <border diagonalUp="0" diagonalDown="0" outline="0">
        <left style="thin">
          <color rgb="FF000000"/>
        </left>
        <right style="thin">
          <color rgb="FF000000"/>
        </right>
        <top/>
        <bottom/>
      </border>
      <protection locked="1" hidden="0"/>
    </dxf>
    <dxf>
      <numFmt numFmtId="1" formatCode="0"/>
      <protection locked="0" hidden="0"/>
    </dxf>
    <dxf>
      <font>
        <b/>
        <strike val="0"/>
        <outline val="0"/>
        <shadow val="0"/>
        <u val="none"/>
        <vertAlign val="baseline"/>
        <sz val="8"/>
        <color theme="0"/>
        <name val="Arial"/>
        <scheme val="minor"/>
      </font>
      <fill>
        <patternFill>
          <fgColor indexed="64"/>
          <bgColor theme="1" tint="0.249977111117893"/>
        </patternFill>
      </fill>
      <alignment horizontal="center" vertical="center" textRotation="0" wrapText="0" indent="0" justifyLastLine="0" shrinkToFit="0" readingOrder="0"/>
      <protection locked="0" hidden="0"/>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auto="1"/>
      </font>
      <fill>
        <patternFill>
          <bgColor rgb="FF92D050"/>
        </patternFill>
      </fill>
    </dxf>
    <dxf>
      <font>
        <color auto="1"/>
      </font>
      <fill>
        <patternFill>
          <bgColor rgb="FF92D050"/>
        </patternFill>
      </fill>
    </dxf>
    <dxf>
      <fill>
        <patternFill>
          <bgColor rgb="FFFF000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theme="2" tint="-9.9948118533890809E-2"/>
        </patternFill>
      </fill>
      <border>
        <left style="thin">
          <color auto="1"/>
        </left>
        <right style="thin">
          <color auto="1"/>
        </right>
        <top style="thin">
          <color auto="1"/>
        </top>
        <bottom style="thin">
          <color auto="1"/>
        </bottom>
      </border>
    </dxf>
    <dxf>
      <font>
        <color theme="0"/>
      </font>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b/>
        <i val="0"/>
        <strike val="0"/>
        <condense val="0"/>
        <extend val="0"/>
        <outline val="0"/>
        <shadow val="0"/>
        <u val="none"/>
        <vertAlign val="baseline"/>
        <sz val="8.5"/>
        <color theme="6"/>
        <name val="Arial"/>
        <scheme val="minor"/>
      </font>
      <numFmt numFmtId="167" formatCode="0;[Red]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medium">
          <color indexed="64"/>
        </bottom>
      </border>
      <protection locked="1" hidden="0"/>
    </dxf>
    <dxf>
      <font>
        <b/>
        <strike val="0"/>
        <outline val="0"/>
        <shadow val="0"/>
        <u val="none"/>
        <vertAlign val="baseline"/>
        <sz val="8"/>
        <color theme="1" tint="0.34998626667073579"/>
        <name val="Arial"/>
        <scheme val="minor"/>
      </font>
      <numFmt numFmtId="1" formatCode="0"/>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border outline="0">
        <top style="thin">
          <color rgb="FF000000"/>
        </top>
      </border>
    </dxf>
    <dxf>
      <font>
        <b/>
        <i val="0"/>
        <strike val="0"/>
        <condense val="0"/>
        <extend val="0"/>
        <outline val="0"/>
        <shadow val="0"/>
        <u val="none"/>
        <vertAlign val="baseline"/>
        <sz val="8.5"/>
        <color rgb="FFF0AE1E"/>
        <name val="Arial"/>
        <scheme val="none"/>
      </font>
      <numFmt numFmtId="1" formatCode="0"/>
      <fill>
        <patternFill patternType="none">
          <fgColor rgb="FF000000"/>
          <bgColor auto="1"/>
        </patternFill>
      </fill>
      <alignment horizontal="center" vertical="center" textRotation="0" wrapText="1" indent="0" justifyLastLine="0" shrinkToFit="0" readingOrder="0"/>
      <border diagonalUp="0" diagonalDown="0" outline="0">
        <left style="thin">
          <color rgb="FF000000"/>
        </left>
        <right style="thin">
          <color rgb="FF000000"/>
        </right>
        <top/>
        <bottom/>
      </border>
      <protection locked="1" hidden="0"/>
    </dxf>
    <dxf>
      <numFmt numFmtId="1" formatCode="0"/>
      <protection locked="0" hidden="0"/>
    </dxf>
    <dxf>
      <font>
        <b/>
        <strike val="0"/>
        <outline val="0"/>
        <shadow val="0"/>
        <u val="none"/>
        <vertAlign val="baseline"/>
        <sz val="8"/>
        <color theme="0"/>
        <name val="Arial"/>
        <scheme val="minor"/>
      </font>
      <fill>
        <patternFill>
          <fgColor indexed="64"/>
          <bgColor theme="1" tint="0.249977111117893"/>
        </patternFill>
      </fill>
      <alignment horizontal="center" vertical="center" textRotation="0" wrapText="0" indent="0" justifyLastLine="0" shrinkToFit="0" readingOrder="0"/>
      <protection locked="0" hidden="0"/>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auto="1"/>
      </font>
      <fill>
        <patternFill>
          <bgColor rgb="FF92D050"/>
        </patternFill>
      </fill>
    </dxf>
    <dxf>
      <font>
        <color auto="1"/>
      </font>
      <fill>
        <patternFill>
          <bgColor rgb="FF92D050"/>
        </patternFill>
      </fill>
    </dxf>
    <dxf>
      <fill>
        <patternFill>
          <bgColor rgb="FFFF000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theme="2" tint="-9.9948118533890809E-2"/>
        </patternFill>
      </fill>
      <border>
        <left style="thin">
          <color auto="1"/>
        </left>
        <right style="thin">
          <color auto="1"/>
        </right>
        <top style="thin">
          <color auto="1"/>
        </top>
        <bottom style="thin">
          <color auto="1"/>
        </bottom>
      </border>
    </dxf>
    <dxf>
      <font>
        <color theme="0"/>
      </font>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b/>
        <i val="0"/>
        <strike val="0"/>
        <condense val="0"/>
        <extend val="0"/>
        <outline val="0"/>
        <shadow val="0"/>
        <u val="none"/>
        <vertAlign val="baseline"/>
        <sz val="8.5"/>
        <color theme="6"/>
        <name val="Arial"/>
        <scheme val="minor"/>
      </font>
      <numFmt numFmtId="167" formatCode="0;[Red]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medium">
          <color indexed="64"/>
        </bottom>
      </border>
      <protection locked="1" hidden="0"/>
    </dxf>
    <dxf>
      <font>
        <b/>
        <strike val="0"/>
        <outline val="0"/>
        <shadow val="0"/>
        <u val="none"/>
        <vertAlign val="baseline"/>
        <sz val="8"/>
        <color theme="1" tint="0.34998626667073579"/>
        <name val="Arial"/>
        <scheme val="minor"/>
      </font>
      <numFmt numFmtId="1" formatCode="0"/>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border outline="0">
        <top style="thin">
          <color rgb="FF000000"/>
        </top>
      </border>
    </dxf>
    <dxf>
      <font>
        <b/>
        <i val="0"/>
        <strike val="0"/>
        <condense val="0"/>
        <extend val="0"/>
        <outline val="0"/>
        <shadow val="0"/>
        <u val="none"/>
        <vertAlign val="baseline"/>
        <sz val="8.5"/>
        <color rgb="FFF0AE1E"/>
        <name val="Arial"/>
        <scheme val="none"/>
      </font>
      <numFmt numFmtId="1" formatCode="0"/>
      <fill>
        <patternFill patternType="none">
          <fgColor rgb="FF000000"/>
          <bgColor auto="1"/>
        </patternFill>
      </fill>
      <alignment horizontal="center" vertical="center" textRotation="0" wrapText="1" indent="0" justifyLastLine="0" shrinkToFit="0" readingOrder="0"/>
      <border diagonalUp="0" diagonalDown="0" outline="0">
        <left style="thin">
          <color rgb="FF000000"/>
        </left>
        <right style="thin">
          <color rgb="FF000000"/>
        </right>
        <top/>
        <bottom/>
      </border>
      <protection locked="1" hidden="0"/>
    </dxf>
    <dxf>
      <numFmt numFmtId="1" formatCode="0"/>
      <protection locked="0" hidden="0"/>
    </dxf>
    <dxf>
      <font>
        <b/>
        <strike val="0"/>
        <outline val="0"/>
        <shadow val="0"/>
        <u val="none"/>
        <vertAlign val="baseline"/>
        <sz val="8"/>
        <color theme="0"/>
        <name val="Arial"/>
        <scheme val="minor"/>
      </font>
      <fill>
        <patternFill>
          <fgColor indexed="64"/>
          <bgColor theme="1" tint="0.249977111117893"/>
        </patternFill>
      </fill>
      <alignment horizontal="center" vertical="center" textRotation="0" wrapText="0" indent="0" justifyLastLine="0" shrinkToFit="0" readingOrder="0"/>
      <protection locked="0" hidden="0"/>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auto="1"/>
      </font>
      <fill>
        <patternFill>
          <bgColor rgb="FF92D050"/>
        </patternFill>
      </fill>
    </dxf>
    <dxf>
      <font>
        <color auto="1"/>
      </font>
      <fill>
        <patternFill>
          <bgColor rgb="FF92D050"/>
        </patternFill>
      </fill>
    </dxf>
    <dxf>
      <fill>
        <patternFill>
          <bgColor rgb="FFFF000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theme="2" tint="-9.9948118533890809E-2"/>
        </patternFill>
      </fill>
      <border>
        <left style="thin">
          <color auto="1"/>
        </left>
        <right style="thin">
          <color auto="1"/>
        </right>
        <top style="thin">
          <color auto="1"/>
        </top>
        <bottom style="thin">
          <color auto="1"/>
        </bottom>
      </border>
    </dxf>
    <dxf>
      <font>
        <color theme="0"/>
      </font>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b/>
        <i val="0"/>
        <strike val="0"/>
        <condense val="0"/>
        <extend val="0"/>
        <outline val="0"/>
        <shadow val="0"/>
        <u val="none"/>
        <vertAlign val="baseline"/>
        <sz val="8.5"/>
        <color theme="6"/>
        <name val="Arial"/>
        <scheme val="minor"/>
      </font>
      <numFmt numFmtId="167" formatCode="0;[Red]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medium">
          <color indexed="64"/>
        </bottom>
      </border>
      <protection locked="1" hidden="0"/>
    </dxf>
    <dxf>
      <font>
        <b/>
        <strike val="0"/>
        <outline val="0"/>
        <shadow val="0"/>
        <u val="none"/>
        <vertAlign val="baseline"/>
        <sz val="8"/>
        <color theme="1" tint="0.34998626667073579"/>
        <name val="Arial"/>
        <scheme val="minor"/>
      </font>
      <numFmt numFmtId="1" formatCode="0"/>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border outline="0">
        <top style="thin">
          <color rgb="FF000000"/>
        </top>
      </border>
    </dxf>
    <dxf>
      <font>
        <b/>
        <i val="0"/>
        <strike val="0"/>
        <condense val="0"/>
        <extend val="0"/>
        <outline val="0"/>
        <shadow val="0"/>
        <u val="none"/>
        <vertAlign val="baseline"/>
        <sz val="8.5"/>
        <color rgb="FFF0AE1E"/>
        <name val="Arial"/>
        <scheme val="none"/>
      </font>
      <numFmt numFmtId="1" formatCode="0"/>
      <fill>
        <patternFill patternType="none">
          <fgColor rgb="FF000000"/>
          <bgColor auto="1"/>
        </patternFill>
      </fill>
      <alignment horizontal="center" vertical="center" textRotation="0" wrapText="1" indent="0" justifyLastLine="0" shrinkToFit="0" readingOrder="0"/>
      <border diagonalUp="0" diagonalDown="0" outline="0">
        <left style="thin">
          <color rgb="FF000000"/>
        </left>
        <right style="thin">
          <color rgb="FF000000"/>
        </right>
        <top/>
        <bottom/>
      </border>
      <protection locked="1" hidden="0"/>
    </dxf>
    <dxf>
      <numFmt numFmtId="1" formatCode="0"/>
      <protection locked="0" hidden="0"/>
    </dxf>
    <dxf>
      <font>
        <b/>
        <strike val="0"/>
        <outline val="0"/>
        <shadow val="0"/>
        <u val="none"/>
        <vertAlign val="baseline"/>
        <sz val="8"/>
        <color theme="0"/>
        <name val="Arial"/>
        <scheme val="minor"/>
      </font>
      <fill>
        <patternFill>
          <fgColor indexed="64"/>
          <bgColor theme="1" tint="0.249977111117893"/>
        </patternFill>
      </fill>
      <alignment horizontal="center" vertical="center" textRotation="0" wrapText="0" indent="0" justifyLastLine="0" shrinkToFit="0" readingOrder="0"/>
      <protection locked="0" hidden="0"/>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auto="1"/>
      </font>
      <fill>
        <patternFill>
          <bgColor rgb="FF92D050"/>
        </patternFill>
      </fill>
    </dxf>
    <dxf>
      <font>
        <color auto="1"/>
      </font>
      <fill>
        <patternFill>
          <bgColor rgb="FF92D050"/>
        </patternFill>
      </fill>
    </dxf>
    <dxf>
      <fill>
        <patternFill>
          <bgColor rgb="FFFF000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theme="2" tint="-9.9948118533890809E-2"/>
        </patternFill>
      </fill>
      <border>
        <left style="thin">
          <color auto="1"/>
        </left>
        <right style="thin">
          <color auto="1"/>
        </right>
        <top style="thin">
          <color auto="1"/>
        </top>
        <bottom style="thin">
          <color auto="1"/>
        </bottom>
      </border>
    </dxf>
    <dxf>
      <font>
        <color theme="0"/>
      </font>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b/>
        <i val="0"/>
        <strike val="0"/>
        <condense val="0"/>
        <extend val="0"/>
        <outline val="0"/>
        <shadow val="0"/>
        <u val="none"/>
        <vertAlign val="baseline"/>
        <sz val="8.5"/>
        <color theme="6"/>
        <name val="Arial"/>
        <scheme val="minor"/>
      </font>
      <numFmt numFmtId="167" formatCode="0;[Red]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medium">
          <color indexed="64"/>
        </bottom>
      </border>
      <protection locked="1" hidden="0"/>
    </dxf>
    <dxf>
      <font>
        <b/>
        <strike val="0"/>
        <outline val="0"/>
        <shadow val="0"/>
        <u val="none"/>
        <vertAlign val="baseline"/>
        <sz val="8"/>
        <color theme="1" tint="0.34998626667073579"/>
        <name val="Arial"/>
        <scheme val="minor"/>
      </font>
      <numFmt numFmtId="1" formatCode="0"/>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border outline="0">
        <top style="thin">
          <color rgb="FF000000"/>
        </top>
      </border>
    </dxf>
    <dxf>
      <font>
        <b/>
        <i val="0"/>
        <strike val="0"/>
        <condense val="0"/>
        <extend val="0"/>
        <outline val="0"/>
        <shadow val="0"/>
        <u val="none"/>
        <vertAlign val="baseline"/>
        <sz val="8.5"/>
        <color rgb="FFF0AE1E"/>
        <name val="Arial"/>
        <scheme val="none"/>
      </font>
      <numFmt numFmtId="1" formatCode="0"/>
      <fill>
        <patternFill patternType="none">
          <fgColor rgb="FF000000"/>
          <bgColor auto="1"/>
        </patternFill>
      </fill>
      <alignment horizontal="center" vertical="center" textRotation="0" wrapText="1" indent="0" justifyLastLine="0" shrinkToFit="0" readingOrder="0"/>
      <border diagonalUp="0" diagonalDown="0" outline="0">
        <left style="thin">
          <color rgb="FF000000"/>
        </left>
        <right style="thin">
          <color rgb="FF000000"/>
        </right>
        <top/>
        <bottom/>
      </border>
      <protection locked="1" hidden="0"/>
    </dxf>
    <dxf>
      <numFmt numFmtId="1" formatCode="0"/>
      <protection locked="0" hidden="0"/>
    </dxf>
    <dxf>
      <font>
        <b/>
        <strike val="0"/>
        <outline val="0"/>
        <shadow val="0"/>
        <u val="none"/>
        <vertAlign val="baseline"/>
        <sz val="8"/>
        <color theme="0"/>
        <name val="Arial"/>
        <scheme val="minor"/>
      </font>
      <fill>
        <patternFill>
          <fgColor indexed="64"/>
          <bgColor theme="1" tint="0.249977111117893"/>
        </patternFill>
      </fill>
      <alignment horizontal="center" vertical="center" textRotation="0" wrapText="0" indent="0" justifyLastLine="0" shrinkToFit="0" readingOrder="0"/>
      <protection locked="0" hidden="0"/>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auto="1"/>
      </font>
      <fill>
        <patternFill>
          <bgColor rgb="FF92D050"/>
        </patternFill>
      </fill>
    </dxf>
    <dxf>
      <font>
        <color auto="1"/>
      </font>
      <fill>
        <patternFill>
          <bgColor rgb="FF92D050"/>
        </patternFill>
      </fill>
    </dxf>
    <dxf>
      <fill>
        <patternFill>
          <bgColor rgb="FFFF000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theme="2" tint="-9.9948118533890809E-2"/>
        </patternFill>
      </fill>
      <border>
        <left style="thin">
          <color auto="1"/>
        </left>
        <right style="thin">
          <color auto="1"/>
        </right>
        <top style="thin">
          <color auto="1"/>
        </top>
        <bottom style="thin">
          <color auto="1"/>
        </bottom>
      </border>
    </dxf>
    <dxf>
      <font>
        <color theme="0"/>
      </font>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b/>
        <i val="0"/>
        <strike val="0"/>
        <condense val="0"/>
        <extend val="0"/>
        <outline val="0"/>
        <shadow val="0"/>
        <u val="none"/>
        <vertAlign val="baseline"/>
        <sz val="8.5"/>
        <color theme="6"/>
        <name val="Arial"/>
        <scheme val="minor"/>
      </font>
      <numFmt numFmtId="167" formatCode="0;[Red]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medium">
          <color indexed="64"/>
        </bottom>
      </border>
      <protection locked="1" hidden="0"/>
    </dxf>
    <dxf>
      <font>
        <b/>
        <strike val="0"/>
        <outline val="0"/>
        <shadow val="0"/>
        <u val="none"/>
        <vertAlign val="baseline"/>
        <sz val="8"/>
        <color theme="1" tint="0.34998626667073579"/>
        <name val="Arial"/>
        <scheme val="minor"/>
      </font>
      <numFmt numFmtId="1" formatCode="0"/>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border outline="0">
        <top style="thin">
          <color rgb="FF000000"/>
        </top>
      </border>
    </dxf>
    <dxf>
      <font>
        <b/>
        <i val="0"/>
        <strike val="0"/>
        <condense val="0"/>
        <extend val="0"/>
        <outline val="0"/>
        <shadow val="0"/>
        <u val="none"/>
        <vertAlign val="baseline"/>
        <sz val="8.5"/>
        <color rgb="FFF0AE1E"/>
        <name val="Arial"/>
        <scheme val="none"/>
      </font>
      <numFmt numFmtId="1" formatCode="0"/>
      <fill>
        <patternFill patternType="none">
          <fgColor rgb="FF000000"/>
          <bgColor auto="1"/>
        </patternFill>
      </fill>
      <alignment horizontal="center" vertical="center" textRotation="0" wrapText="1" indent="0" justifyLastLine="0" shrinkToFit="0" readingOrder="0"/>
      <border diagonalUp="0" diagonalDown="0" outline="0">
        <left style="thin">
          <color rgb="FF000000"/>
        </left>
        <right style="thin">
          <color rgb="FF000000"/>
        </right>
        <top/>
        <bottom/>
      </border>
      <protection locked="1" hidden="0"/>
    </dxf>
    <dxf>
      <numFmt numFmtId="1" formatCode="0"/>
      <protection locked="0" hidden="0"/>
    </dxf>
    <dxf>
      <font>
        <b/>
        <strike val="0"/>
        <outline val="0"/>
        <shadow val="0"/>
        <u val="none"/>
        <vertAlign val="baseline"/>
        <sz val="8"/>
        <color theme="0"/>
        <name val="Arial"/>
        <scheme val="minor"/>
      </font>
      <fill>
        <patternFill>
          <fgColor indexed="64"/>
          <bgColor theme="1" tint="0.249977111117893"/>
        </patternFill>
      </fill>
      <alignment horizontal="center" vertical="center" textRotation="0" wrapText="0" indent="0" justifyLastLine="0" shrinkToFit="0" readingOrder="0"/>
      <protection locked="0" hidden="0"/>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auto="1"/>
      </font>
      <fill>
        <patternFill>
          <bgColor rgb="FF92D050"/>
        </patternFill>
      </fill>
    </dxf>
    <dxf>
      <font>
        <color auto="1"/>
      </font>
      <fill>
        <patternFill>
          <bgColor rgb="FF92D050"/>
        </patternFill>
      </fill>
    </dxf>
    <dxf>
      <fill>
        <patternFill>
          <bgColor rgb="FFFF000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theme="2" tint="-9.9948118533890809E-2"/>
        </patternFill>
      </fill>
      <border>
        <left style="thin">
          <color auto="1"/>
        </left>
        <right style="thin">
          <color auto="1"/>
        </right>
        <top style="thin">
          <color auto="1"/>
        </top>
        <bottom style="thin">
          <color auto="1"/>
        </bottom>
      </border>
    </dxf>
    <dxf>
      <font>
        <color theme="0"/>
      </font>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b/>
        <i val="0"/>
        <strike val="0"/>
        <condense val="0"/>
        <extend val="0"/>
        <outline val="0"/>
        <shadow val="0"/>
        <u val="none"/>
        <vertAlign val="baseline"/>
        <sz val="8.5"/>
        <color theme="6"/>
        <name val="Arial"/>
        <scheme val="minor"/>
      </font>
      <numFmt numFmtId="167" formatCode="0;[Red]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medium">
          <color indexed="64"/>
        </bottom>
      </border>
      <protection locked="1" hidden="0"/>
    </dxf>
    <dxf>
      <font>
        <b/>
        <strike val="0"/>
        <outline val="0"/>
        <shadow val="0"/>
        <u val="none"/>
        <vertAlign val="baseline"/>
        <sz val="8"/>
        <color theme="1" tint="0.34998626667073579"/>
        <name val="Arial"/>
        <scheme val="minor"/>
      </font>
      <numFmt numFmtId="1" formatCode="0"/>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border outline="0">
        <top style="thin">
          <color rgb="FF000000"/>
        </top>
      </border>
    </dxf>
    <dxf>
      <font>
        <b/>
        <i val="0"/>
        <strike val="0"/>
        <condense val="0"/>
        <extend val="0"/>
        <outline val="0"/>
        <shadow val="0"/>
        <u val="none"/>
        <vertAlign val="baseline"/>
        <sz val="8.5"/>
        <color rgb="FFF0AE1E"/>
        <name val="Arial"/>
        <scheme val="none"/>
      </font>
      <numFmt numFmtId="1" formatCode="0"/>
      <fill>
        <patternFill patternType="none">
          <fgColor rgb="FF000000"/>
          <bgColor auto="1"/>
        </patternFill>
      </fill>
      <alignment horizontal="center" vertical="center" textRotation="0" wrapText="1" indent="0" justifyLastLine="0" shrinkToFit="0" readingOrder="0"/>
      <border diagonalUp="0" diagonalDown="0" outline="0">
        <left style="thin">
          <color rgb="FF000000"/>
        </left>
        <right style="thin">
          <color rgb="FF000000"/>
        </right>
        <top/>
        <bottom/>
      </border>
      <protection locked="1" hidden="0"/>
    </dxf>
    <dxf>
      <numFmt numFmtId="1" formatCode="0"/>
      <protection locked="0" hidden="0"/>
    </dxf>
    <dxf>
      <font>
        <b/>
        <strike val="0"/>
        <outline val="0"/>
        <shadow val="0"/>
        <u val="none"/>
        <vertAlign val="baseline"/>
        <sz val="8"/>
        <color theme="0"/>
        <name val="Arial"/>
        <scheme val="minor"/>
      </font>
      <fill>
        <patternFill>
          <fgColor indexed="64"/>
          <bgColor theme="1" tint="0.249977111117893"/>
        </patternFill>
      </fill>
      <alignment horizontal="center" vertical="center" textRotation="0" wrapText="0" indent="0" justifyLastLine="0" shrinkToFit="0" readingOrder="0"/>
      <protection locked="0" hidden="0"/>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auto="1"/>
      </font>
      <fill>
        <patternFill>
          <bgColor rgb="FF92D050"/>
        </patternFill>
      </fill>
    </dxf>
    <dxf>
      <font>
        <color auto="1"/>
      </font>
      <fill>
        <patternFill>
          <bgColor rgb="FF92D050"/>
        </patternFill>
      </fill>
    </dxf>
    <dxf>
      <fill>
        <patternFill>
          <bgColor rgb="FFFF000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theme="2" tint="-9.9948118533890809E-2"/>
        </patternFill>
      </fill>
      <border>
        <left style="thin">
          <color auto="1"/>
        </left>
        <right style="thin">
          <color auto="1"/>
        </right>
        <top style="thin">
          <color auto="1"/>
        </top>
        <bottom style="thin">
          <color auto="1"/>
        </bottom>
      </border>
    </dxf>
    <dxf>
      <font>
        <color theme="0"/>
      </font>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sz val="9"/>
        <color theme="1"/>
      </font>
      <border>
        <bottom style="thin">
          <color theme="5"/>
        </bottom>
        <vertical/>
        <horizontal/>
      </border>
    </dxf>
    <dxf>
      <font>
        <color theme="1"/>
      </font>
      <border diagonalUp="0" diagonalDown="0">
        <left/>
        <right/>
        <top/>
        <bottom/>
        <vertical/>
        <horizontal/>
      </border>
    </dxf>
    <dxf>
      <font>
        <color theme="1" tint="0.34998626667073579"/>
      </font>
      <fill>
        <patternFill patternType="solid">
          <fgColor theme="0" tint="-0.14996795556505021"/>
          <bgColor theme="2" tint="-9.9948118533890809E-2"/>
        </patternFill>
      </fill>
    </dxf>
    <dxf>
      <font>
        <b/>
        <i/>
        <color theme="1" tint="0.34998626667073579"/>
      </font>
      <border>
        <left/>
        <right/>
        <top style="thin">
          <color theme="0" tint="-0.34998626667073579"/>
        </top>
        <bottom style="thin">
          <color theme="0" tint="-0.34998626667073579"/>
        </bottom>
        <vertical/>
        <horizontal style="thin">
          <color theme="0" tint="-0.34998626667073579"/>
        </horizontal>
      </border>
    </dxf>
    <dxf>
      <font>
        <color theme="1" tint="0.34998626667073579"/>
      </font>
      <border diagonalUp="0" diagonalDown="0">
        <left/>
        <right/>
        <top style="medium">
          <color theme="0" tint="-0.34998626667073579"/>
        </top>
        <bottom style="thin">
          <color theme="0" tint="-0.34998626667073579"/>
        </bottom>
        <vertical/>
        <horizontal style="thin">
          <color theme="0" tint="-0.34998626667073579"/>
        </horizontal>
      </border>
    </dxf>
    <dxf>
      <font>
        <b/>
        <i val="0"/>
        <color theme="0"/>
      </font>
      <fill>
        <patternFill>
          <bgColor theme="1" tint="0.24994659260841701"/>
        </patternFill>
      </fill>
      <border>
        <top style="thin">
          <color theme="0"/>
        </top>
        <vertical style="thin">
          <color theme="0"/>
        </vertical>
      </border>
    </dxf>
    <dxf>
      <border>
        <top style="thin">
          <color theme="1" tint="0.34998626667073579"/>
        </top>
        <bottom style="thin">
          <color theme="1" tint="0.34998626667073579"/>
        </bottom>
        <horizontal style="thin">
          <color theme="1" tint="0.34998626667073579"/>
        </horizontal>
      </border>
    </dxf>
  </dxfs>
  <tableStyles count="2" defaultTableStyle="Class Schedule" defaultPivotStyle="PivotStyleMedium15">
    <tableStyle name="Class Schedule" pivot="0" count="5" xr9:uid="{00000000-0011-0000-FFFF-FFFF00000000}">
      <tableStyleElement type="wholeTable" dxfId="490"/>
      <tableStyleElement type="headerRow" dxfId="489"/>
      <tableStyleElement type="totalRow" dxfId="488"/>
      <tableStyleElement type="lastColumn" dxfId="487"/>
      <tableStyleElement type="firstRowStripe" dxfId="486"/>
    </tableStyle>
    <tableStyle name="Class Schedule Slicer" pivot="0" table="0" count="10" xr9:uid="{00000000-0011-0000-FFFF-FFFF01000000}">
      <tableStyleElement type="wholeTable" dxfId="485"/>
      <tableStyleElement type="headerRow" dxfId="484"/>
    </tableStyle>
  </tableStyles>
  <colors>
    <mruColors>
      <color rgb="FF0000CC"/>
      <color rgb="FFFFFFCC"/>
      <color rgb="FF33CC33"/>
      <color rgb="FFFF3300"/>
      <color rgb="FF003300"/>
      <color rgb="FF996633"/>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5" tint="0.79998168889431442"/>
              <bgColor theme="5"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5" tint="0.59999389629810485"/>
              <bgColor theme="5"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Class Schedule Slicer">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worksheets/sheet10.xml" Type="http://schemas.openxmlformats.org/officeDocument/2006/relationships/worksheet"/>
<Relationship Id="rId11" Target="worksheets/sheet11.xml" Type="http://schemas.openxmlformats.org/officeDocument/2006/relationships/worksheet"/>
<Relationship Id="rId12" Target="theme/theme1.xml" Type="http://schemas.openxmlformats.org/officeDocument/2006/relationships/theme"/>
<Relationship Id="rId13" Target="styles.xml" Type="http://schemas.openxmlformats.org/officeDocument/2006/relationships/styles"/>
<Relationship Id="rId14" Target="sharedStrings.xml" Type="http://schemas.openxmlformats.org/officeDocument/2006/relationships/sharedStrings"/>
<Relationship Id="rId15" Target="calcChain.xml" Type="http://schemas.openxmlformats.org/officeDocument/2006/relationships/calcChain"/>
<Relationship Id="rId16" Target="../customXml/item1.xml" Type="http://schemas.openxmlformats.org/officeDocument/2006/relationships/customXml"/>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worksheets/sheet7.xml" Type="http://schemas.openxmlformats.org/officeDocument/2006/relationships/worksheet"/>
<Relationship Id="rId8" Target="worksheets/sheet8.xml" Type="http://schemas.openxmlformats.org/officeDocument/2006/relationships/worksheet"/>
<Relationship Id="rId9" Target="worksheets/sheet9.xml" Type="http://schemas.openxmlformats.org/officeDocument/2006/relationships/worksheet"/>
</Relationships>

</file>

<file path=xl/charts/_rels/chart1.xml.rels><?xml version="1.0" encoding="UTF-8" standalone="no"?>
<Relationships xmlns="http://schemas.openxmlformats.org/package/2006/relationships">
<Relationship Id="rId1" Target="style1.xml" Type="http://schemas.microsoft.com/office/2011/relationships/chartStyle"/>
<Relationship Id="rId2" Target="colors1.xml" Type="http://schemas.microsoft.com/office/2011/relationships/chartColorStyle"/>
</Relationships>

</file>

<file path=xl/charts/_rels/chart2.xml.rels><?xml version="1.0" encoding="UTF-8" standalone="no"?>
<Relationships xmlns="http://schemas.openxmlformats.org/package/2006/relationships">
<Relationship Id="rId1" Target="style2.xml" Type="http://schemas.microsoft.com/office/2011/relationships/chartStyle"/>
<Relationship Id="rId2" Target="colors2.xml" Type="http://schemas.microsoft.com/office/2011/relationships/chartColorStyle"/>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Total Regular Work Hours</a:t>
            </a:r>
          </a:p>
        </c:rich>
      </c:tx>
      <c:overlay val="0"/>
      <c:spPr>
        <a:solidFill>
          <a:schemeClr val="accent3">
            <a:lumMod val="20000"/>
            <a:lumOff val="80000"/>
          </a:schemeClr>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500662217340751"/>
          <c:y val="3.071929359507965E-2"/>
          <c:w val="0.86125894753335053"/>
          <c:h val="0.80179321011790095"/>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WK_SUMMARY!$A$28:$A$36</c15:sqref>
                  </c15:fullRef>
                </c:ext>
              </c:extLst>
              <c:f>(WK_SUMMARY!$A$28,WK_SUMMARY!$A$30,WK_SUMMARY!$A$33:$A$36)</c:f>
              <c:strCache>
                <c:ptCount val="6"/>
                <c:pt idx="0">
                  <c:v>Total IV-D Services</c:v>
                </c:pt>
                <c:pt idx="1">
                  <c:v>Total Non IV-D Services</c:v>
                </c:pt>
                <c:pt idx="2">
                  <c:v>PTO - Paid Time Off</c:v>
                </c:pt>
                <c:pt idx="3">
                  <c:v>ATO - Administrative Time Off</c:v>
                </c:pt>
                <c:pt idx="4">
                  <c:v>S - Sick</c:v>
                </c:pt>
                <c:pt idx="5">
                  <c:v>VTO - Voluntary Time Off</c:v>
                </c:pt>
              </c:strCache>
            </c:strRef>
          </c:cat>
          <c:val>
            <c:numRef>
              <c:extLst>
                <c:ext xmlns:c15="http://schemas.microsoft.com/office/drawing/2012/chart" uri="{02D57815-91ED-43cb-92C2-25804820EDAC}">
                  <c15:fullRef>
                    <c15:sqref>WK_SUMMARY!$C$28:$C$36</c15:sqref>
                  </c15:fullRef>
                </c:ext>
              </c:extLst>
              <c:f>(WK_SUMMARY!$C$28,WK_SUMMARY!$C$30,WK_SUMMARY!$C$33:$C$36)</c:f>
              <c:numCache>
                <c:formatCode>0.00;[Red]0.00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9624-429C-86E0-DD8BF985BC4D}"/>
            </c:ext>
          </c:extLst>
        </c:ser>
        <c:dLbls>
          <c:dLblPos val="outEnd"/>
          <c:showLegendKey val="0"/>
          <c:showVal val="1"/>
          <c:showCatName val="0"/>
          <c:showSerName val="0"/>
          <c:showPercent val="0"/>
          <c:showBubbleSize val="0"/>
        </c:dLbls>
        <c:gapWidth val="219"/>
        <c:overlap val="-27"/>
        <c:axId val="544089696"/>
        <c:axId val="544093960"/>
      </c:barChart>
      <c:catAx>
        <c:axId val="544089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4093960"/>
        <c:crosses val="autoZero"/>
        <c:auto val="1"/>
        <c:lblAlgn val="ctr"/>
        <c:lblOffset val="100"/>
        <c:noMultiLvlLbl val="0"/>
      </c:catAx>
      <c:valAx>
        <c:axId val="544093960"/>
        <c:scaling>
          <c:orientation val="minMax"/>
        </c:scaling>
        <c:delete val="0"/>
        <c:axPos val="l"/>
        <c:majorGridlines>
          <c:spPr>
            <a:ln w="9525" cap="flat" cmpd="sng" algn="ctr">
              <a:solidFill>
                <a:schemeClr val="tx1">
                  <a:lumMod val="15000"/>
                  <a:lumOff val="85000"/>
                </a:schemeClr>
              </a:solidFill>
              <a:round/>
            </a:ln>
            <a:effectLst/>
          </c:spPr>
        </c:majorGridlines>
        <c:numFmt formatCode="0.00;[Red]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408969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Total Overtime Work Hours</a:t>
            </a:r>
          </a:p>
        </c:rich>
      </c:tx>
      <c:overlay val="0"/>
      <c:spPr>
        <a:solidFill>
          <a:schemeClr val="accent3">
            <a:lumMod val="20000"/>
            <a:lumOff val="80000"/>
          </a:schemeClr>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extLst>
                <c:ext xmlns:c15="http://schemas.microsoft.com/office/drawing/2012/chart" uri="{02D57815-91ED-43cb-92C2-25804820EDAC}">
                  <c15:fullRef>
                    <c15:sqref>WK_SUMMARY!$A$48:$A$50</c15:sqref>
                  </c15:fullRef>
                </c:ext>
              </c:extLst>
              <c:f>(WK_SUMMARY!$A$48,WK_SUMMARY!$A$50)</c:f>
              <c:strCache>
                <c:ptCount val="2"/>
                <c:pt idx="0">
                  <c:v>Total IV-D Services</c:v>
                </c:pt>
                <c:pt idx="1">
                  <c:v>Non IV-D Services</c:v>
                </c:pt>
              </c:strCache>
            </c:strRef>
          </c:cat>
          <c:val>
            <c:numRef>
              <c:extLst>
                <c:ext xmlns:c15="http://schemas.microsoft.com/office/drawing/2012/chart" uri="{02D57815-91ED-43cb-92C2-25804820EDAC}">
                  <c15:fullRef>
                    <c15:sqref>WK_SUMMARY!$C$48:$C$50</c15:sqref>
                  </c15:fullRef>
                </c:ext>
              </c:extLst>
              <c:f>(WK_SUMMARY!$C$48,WK_SUMMARY!$C$50)</c:f>
              <c:numCache>
                <c:formatCode>0.00;[Red]0.00</c:formatCode>
                <c:ptCount val="2"/>
                <c:pt idx="0">
                  <c:v>0</c:v>
                </c:pt>
                <c:pt idx="1">
                  <c:v>0</c:v>
                </c:pt>
              </c:numCache>
            </c:numRef>
          </c:val>
          <c:extLst>
            <c:ext xmlns:c16="http://schemas.microsoft.com/office/drawing/2014/chart" uri="{C3380CC4-5D6E-409C-BE32-E72D297353CC}">
              <c16:uniqueId val="{00000000-ACC2-42A1-9F42-E8B15F76E5D5}"/>
            </c:ext>
          </c:extLst>
        </c:ser>
        <c:dLbls>
          <c:showLegendKey val="0"/>
          <c:showVal val="0"/>
          <c:showCatName val="0"/>
          <c:showSerName val="0"/>
          <c:showPercent val="0"/>
          <c:showBubbleSize val="0"/>
        </c:dLbls>
        <c:gapWidth val="219"/>
        <c:overlap val="-27"/>
        <c:axId val="544207120"/>
        <c:axId val="544209744"/>
      </c:barChart>
      <c:catAx>
        <c:axId val="544207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4209744"/>
        <c:crosses val="autoZero"/>
        <c:auto val="1"/>
        <c:lblAlgn val="ctr"/>
        <c:lblOffset val="100"/>
        <c:noMultiLvlLbl val="0"/>
      </c:catAx>
      <c:valAx>
        <c:axId val="544209744"/>
        <c:scaling>
          <c:orientation val="minMax"/>
        </c:scaling>
        <c:delete val="0"/>
        <c:axPos val="l"/>
        <c:majorGridlines>
          <c:spPr>
            <a:ln w="9525" cap="flat" cmpd="sng" algn="ctr">
              <a:solidFill>
                <a:schemeClr val="tx1">
                  <a:lumMod val="15000"/>
                  <a:lumOff val="85000"/>
                </a:schemeClr>
              </a:solidFill>
              <a:round/>
            </a:ln>
            <a:effectLst/>
          </c:spPr>
        </c:majorGridlines>
        <c:numFmt formatCode="0.00;[Red]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420712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mlaLink="$X$15" lockText="1" noThreeD="1"/>
</file>

<file path=xl/ctrlProps/ctrlProp10.xml><?xml version="1.0" encoding="utf-8"?>
<formControlPr xmlns="http://schemas.microsoft.com/office/spreadsheetml/2009/9/main" objectType="CheckBox" fmlaLink="$X$35" lockText="1" noThreeD="1"/>
</file>

<file path=xl/ctrlProps/ctrlProp100.xml><?xml version="1.0" encoding="utf-8"?>
<formControlPr xmlns="http://schemas.microsoft.com/office/spreadsheetml/2009/9/main" objectType="CheckBox" fmlaLink="$X$25" lockText="1" noThreeD="1"/>
</file>

<file path=xl/ctrlProps/ctrlProp101.xml><?xml version="1.0" encoding="utf-8"?>
<formControlPr xmlns="http://schemas.microsoft.com/office/spreadsheetml/2009/9/main" objectType="CheckBox" fmlaLink="$X$26" lockText="1" noThreeD="1"/>
</file>

<file path=xl/ctrlProps/ctrlProp102.xml><?xml version="1.0" encoding="utf-8"?>
<formControlPr xmlns="http://schemas.microsoft.com/office/spreadsheetml/2009/9/main" objectType="CheckBox" fmlaLink="$X$27" lockText="1" noThreeD="1"/>
</file>

<file path=xl/ctrlProps/ctrlProp103.xml><?xml version="1.0" encoding="utf-8"?>
<formControlPr xmlns="http://schemas.microsoft.com/office/spreadsheetml/2009/9/main" objectType="CheckBox" fmlaLink="$X$27" lockText="1" noThreeD="1"/>
</file>

<file path=xl/ctrlProps/ctrlProp104.xml><?xml version="1.0" encoding="utf-8"?>
<formControlPr xmlns="http://schemas.microsoft.com/office/spreadsheetml/2009/9/main" objectType="CheckBox" fmlaLink="$X$26" lockText="1" noThreeD="1"/>
</file>

<file path=xl/ctrlProps/ctrlProp105.xml><?xml version="1.0" encoding="utf-8"?>
<formControlPr xmlns="http://schemas.microsoft.com/office/spreadsheetml/2009/9/main" objectType="CheckBox" fmlaLink="$X$15" lockText="1" noThreeD="1"/>
</file>

<file path=xl/ctrlProps/ctrlProp106.xml><?xml version="1.0" encoding="utf-8"?>
<formControlPr xmlns="http://schemas.microsoft.com/office/spreadsheetml/2009/9/main" objectType="CheckBox" fmlaLink="$X$16" lockText="1" noThreeD="1"/>
</file>

<file path=xl/ctrlProps/ctrlProp107.xml><?xml version="1.0" encoding="utf-8"?>
<formControlPr xmlns="http://schemas.microsoft.com/office/spreadsheetml/2009/9/main" objectType="CheckBox" fmlaLink="$X$28" lockText="1" noThreeD="1"/>
</file>

<file path=xl/ctrlProps/ctrlProp108.xml><?xml version="1.0" encoding="utf-8"?>
<formControlPr xmlns="http://schemas.microsoft.com/office/spreadsheetml/2009/9/main" objectType="CheckBox" fmlaLink="$X$29" lockText="1" noThreeD="1"/>
</file>

<file path=xl/ctrlProps/ctrlProp109.xml><?xml version="1.0" encoding="utf-8"?>
<formControlPr xmlns="http://schemas.microsoft.com/office/spreadsheetml/2009/9/main" objectType="CheckBox" fmlaLink="$X$30" lockText="1" noThreeD="1"/>
</file>

<file path=xl/ctrlProps/ctrlProp11.xml><?xml version="1.0" encoding="utf-8"?>
<formControlPr xmlns="http://schemas.microsoft.com/office/spreadsheetml/2009/9/main" objectType="CheckBox" fmlaLink="$X$36" lockText="1" noThreeD="1"/>
</file>

<file path=xl/ctrlProps/ctrlProp110.xml><?xml version="1.0" encoding="utf-8"?>
<formControlPr xmlns="http://schemas.microsoft.com/office/spreadsheetml/2009/9/main" objectType="CheckBox" fmlaLink="$X$31" lockText="1" noThreeD="1"/>
</file>

<file path=xl/ctrlProps/ctrlProp111.xml><?xml version="1.0" encoding="utf-8"?>
<formControlPr xmlns="http://schemas.microsoft.com/office/spreadsheetml/2009/9/main" objectType="CheckBox" fmlaLink="$X$32" lockText="1" noThreeD="1"/>
</file>

<file path=xl/ctrlProps/ctrlProp112.xml><?xml version="1.0" encoding="utf-8"?>
<formControlPr xmlns="http://schemas.microsoft.com/office/spreadsheetml/2009/9/main" objectType="CheckBox" fmlaLink="$X$33" lockText="1" noThreeD="1"/>
</file>

<file path=xl/ctrlProps/ctrlProp113.xml><?xml version="1.0" encoding="utf-8"?>
<formControlPr xmlns="http://schemas.microsoft.com/office/spreadsheetml/2009/9/main" objectType="CheckBox" fmlaLink="$X$34" lockText="1" noThreeD="1"/>
</file>

<file path=xl/ctrlProps/ctrlProp114.xml><?xml version="1.0" encoding="utf-8"?>
<formControlPr xmlns="http://schemas.microsoft.com/office/spreadsheetml/2009/9/main" objectType="CheckBox" fmlaLink="$X$35" lockText="1" noThreeD="1"/>
</file>

<file path=xl/ctrlProps/ctrlProp115.xml><?xml version="1.0" encoding="utf-8"?>
<formControlPr xmlns="http://schemas.microsoft.com/office/spreadsheetml/2009/9/main" objectType="CheckBox" fmlaLink="$X$36" lockText="1" noThreeD="1"/>
</file>

<file path=xl/ctrlProps/ctrlProp116.xml><?xml version="1.0" encoding="utf-8"?>
<formControlPr xmlns="http://schemas.microsoft.com/office/spreadsheetml/2009/9/main" objectType="CheckBox" fmlaLink="$X$37" lockText="1" noThreeD="1"/>
</file>

<file path=xl/ctrlProps/ctrlProp117.xml><?xml version="1.0" encoding="utf-8"?>
<formControlPr xmlns="http://schemas.microsoft.com/office/spreadsheetml/2009/9/main" objectType="CheckBox" fmlaLink="$X$38" lockText="1" noThreeD="1"/>
</file>

<file path=xl/ctrlProps/ctrlProp118.xml><?xml version="1.0" encoding="utf-8"?>
<formControlPr xmlns="http://schemas.microsoft.com/office/spreadsheetml/2009/9/main" objectType="CheckBox" fmlaLink="$X$39" lockText="1" noThreeD="1"/>
</file>

<file path=xl/ctrlProps/ctrlProp119.xml><?xml version="1.0" encoding="utf-8"?>
<formControlPr xmlns="http://schemas.microsoft.com/office/spreadsheetml/2009/9/main" objectType="CheckBox" fmlaLink="$X$40" lockText="1" noThreeD="1"/>
</file>

<file path=xl/ctrlProps/ctrlProp12.xml><?xml version="1.0" encoding="utf-8"?>
<formControlPr xmlns="http://schemas.microsoft.com/office/spreadsheetml/2009/9/main" objectType="CheckBox" fmlaLink="$X$37" lockText="1" noThreeD="1"/>
</file>

<file path=xl/ctrlProps/ctrlProp120.xml><?xml version="1.0" encoding="utf-8"?>
<formControlPr xmlns="http://schemas.microsoft.com/office/spreadsheetml/2009/9/main" objectType="CheckBox" fmlaLink="$X$41" lockText="1" noThreeD="1"/>
</file>

<file path=xl/ctrlProps/ctrlProp121.xml><?xml version="1.0" encoding="utf-8"?>
<formControlPr xmlns="http://schemas.microsoft.com/office/spreadsheetml/2009/9/main" objectType="CheckBox" fmlaLink="$X$42" lockText="1" noThreeD="1"/>
</file>

<file path=xl/ctrlProps/ctrlProp122.xml><?xml version="1.0" encoding="utf-8"?>
<formControlPr xmlns="http://schemas.microsoft.com/office/spreadsheetml/2009/9/main" objectType="CheckBox" fmlaLink="$X$43" lockText="1" noThreeD="1"/>
</file>

<file path=xl/ctrlProps/ctrlProp123.xml><?xml version="1.0" encoding="utf-8"?>
<formControlPr xmlns="http://schemas.microsoft.com/office/spreadsheetml/2009/9/main" objectType="CheckBox" fmlaLink="$X$44" lockText="1" noThreeD="1"/>
</file>

<file path=xl/ctrlProps/ctrlProp124.xml><?xml version="1.0" encoding="utf-8"?>
<formControlPr xmlns="http://schemas.microsoft.com/office/spreadsheetml/2009/9/main" objectType="CheckBox" fmlaLink="$X$45" lockText="1" noThreeD="1"/>
</file>

<file path=xl/ctrlProps/ctrlProp125.xml><?xml version="1.0" encoding="utf-8"?>
<formControlPr xmlns="http://schemas.microsoft.com/office/spreadsheetml/2009/9/main" objectType="CheckBox" fmlaLink="$X$46" lockText="1" noThreeD="1"/>
</file>

<file path=xl/ctrlProps/ctrlProp126.xml><?xml version="1.0" encoding="utf-8"?>
<formControlPr xmlns="http://schemas.microsoft.com/office/spreadsheetml/2009/9/main" objectType="CheckBox" fmlaLink="$X$47" lockText="1" noThreeD="1"/>
</file>

<file path=xl/ctrlProps/ctrlProp127.xml><?xml version="1.0" encoding="utf-8"?>
<formControlPr xmlns="http://schemas.microsoft.com/office/spreadsheetml/2009/9/main" objectType="CheckBox" fmlaLink="$X$48" lockText="1" noThreeD="1"/>
</file>

<file path=xl/ctrlProps/ctrlProp128.xml><?xml version="1.0" encoding="utf-8"?>
<formControlPr xmlns="http://schemas.microsoft.com/office/spreadsheetml/2009/9/main" objectType="CheckBox" fmlaLink="$X$49" lockText="1" noThreeD="1"/>
</file>

<file path=xl/ctrlProps/ctrlProp129.xml><?xml version="1.0" encoding="utf-8"?>
<formControlPr xmlns="http://schemas.microsoft.com/office/spreadsheetml/2009/9/main" objectType="CheckBox" fmlaLink="$X$50" lockText="1" noThreeD="1"/>
</file>

<file path=xl/ctrlProps/ctrlProp13.xml><?xml version="1.0" encoding="utf-8"?>
<formControlPr xmlns="http://schemas.microsoft.com/office/spreadsheetml/2009/9/main" objectType="CheckBox" fmlaLink="$X$38" lockText="1" noThreeD="1"/>
</file>

<file path=xl/ctrlProps/ctrlProp130.xml><?xml version="1.0" encoding="utf-8"?>
<formControlPr xmlns="http://schemas.microsoft.com/office/spreadsheetml/2009/9/main" objectType="CheckBox" fmlaLink="$X$51" lockText="1" noThreeD="1"/>
</file>

<file path=xl/ctrlProps/ctrlProp131.xml><?xml version="1.0" encoding="utf-8"?>
<formControlPr xmlns="http://schemas.microsoft.com/office/spreadsheetml/2009/9/main" objectType="CheckBox" fmlaLink="$X$52" lockText="1" noThreeD="1"/>
</file>

<file path=xl/ctrlProps/ctrlProp132.xml><?xml version="1.0" encoding="utf-8"?>
<formControlPr xmlns="http://schemas.microsoft.com/office/spreadsheetml/2009/9/main" objectType="CheckBox" fmlaLink="$X$53" lockText="1" noThreeD="1"/>
</file>

<file path=xl/ctrlProps/ctrlProp133.xml><?xml version="1.0" encoding="utf-8"?>
<formControlPr xmlns="http://schemas.microsoft.com/office/spreadsheetml/2009/9/main" objectType="CheckBox" fmlaLink="$X$54" lockText="1" noThreeD="1"/>
</file>

<file path=xl/ctrlProps/ctrlProp134.xml><?xml version="1.0" encoding="utf-8"?>
<formControlPr xmlns="http://schemas.microsoft.com/office/spreadsheetml/2009/9/main" objectType="CheckBox" fmlaLink="$X$55" lockText="1" noThreeD="1"/>
</file>

<file path=xl/ctrlProps/ctrlProp135.xml><?xml version="1.0" encoding="utf-8"?>
<formControlPr xmlns="http://schemas.microsoft.com/office/spreadsheetml/2009/9/main" objectType="CheckBox" fmlaLink="$X$56" lockText="1" noThreeD="1"/>
</file>

<file path=xl/ctrlProps/ctrlProp136.xml><?xml version="1.0" encoding="utf-8"?>
<formControlPr xmlns="http://schemas.microsoft.com/office/spreadsheetml/2009/9/main" objectType="CheckBox" fmlaLink="$X$57" lockText="1" noThreeD="1"/>
</file>

<file path=xl/ctrlProps/ctrlProp137.xml><?xml version="1.0" encoding="utf-8"?>
<formControlPr xmlns="http://schemas.microsoft.com/office/spreadsheetml/2009/9/main" objectType="CheckBox" fmlaLink="$X$58" lockText="1" noThreeD="1"/>
</file>

<file path=xl/ctrlProps/ctrlProp138.xml><?xml version="1.0" encoding="utf-8"?>
<formControlPr xmlns="http://schemas.microsoft.com/office/spreadsheetml/2009/9/main" objectType="CheckBox" fmlaLink="$X$59" lockText="1" noThreeD="1"/>
</file>

<file path=xl/ctrlProps/ctrlProp139.xml><?xml version="1.0" encoding="utf-8"?>
<formControlPr xmlns="http://schemas.microsoft.com/office/spreadsheetml/2009/9/main" objectType="CheckBox" fmlaLink="$X$60" lockText="1" noThreeD="1"/>
</file>

<file path=xl/ctrlProps/ctrlProp14.xml><?xml version="1.0" encoding="utf-8"?>
<formControlPr xmlns="http://schemas.microsoft.com/office/spreadsheetml/2009/9/main" objectType="CheckBox" fmlaLink="$X$39" lockText="1" noThreeD="1"/>
</file>

<file path=xl/ctrlProps/ctrlProp140.xml><?xml version="1.0" encoding="utf-8"?>
<formControlPr xmlns="http://schemas.microsoft.com/office/spreadsheetml/2009/9/main" objectType="CheckBox" fmlaLink="$X$61" lockText="1" noThreeD="1"/>
</file>

<file path=xl/ctrlProps/ctrlProp141.xml><?xml version="1.0" encoding="utf-8"?>
<formControlPr xmlns="http://schemas.microsoft.com/office/spreadsheetml/2009/9/main" objectType="CheckBox" fmlaLink="$X$62" lockText="1" noThreeD="1"/>
</file>

<file path=xl/ctrlProps/ctrlProp142.xml><?xml version="1.0" encoding="utf-8"?>
<formControlPr xmlns="http://schemas.microsoft.com/office/spreadsheetml/2009/9/main" objectType="CheckBox" fmlaLink="$X$63" lockText="1" noThreeD="1"/>
</file>

<file path=xl/ctrlProps/ctrlProp143.xml><?xml version="1.0" encoding="utf-8"?>
<formControlPr xmlns="http://schemas.microsoft.com/office/spreadsheetml/2009/9/main" objectType="CheckBox" fmlaLink="$Y$16" lockText="1" noThreeD="1"/>
</file>

<file path=xl/ctrlProps/ctrlProp144.xml><?xml version="1.0" encoding="utf-8"?>
<formControlPr xmlns="http://schemas.microsoft.com/office/spreadsheetml/2009/9/main" objectType="CheckBox" fmlaLink="$X$17" lockText="1" noThreeD="1"/>
</file>

<file path=xl/ctrlProps/ctrlProp145.xml><?xml version="1.0" encoding="utf-8"?>
<formControlPr xmlns="http://schemas.microsoft.com/office/spreadsheetml/2009/9/main" objectType="CheckBox" fmlaLink="$X$18" lockText="1" noThreeD="1"/>
</file>

<file path=xl/ctrlProps/ctrlProp146.xml><?xml version="1.0" encoding="utf-8"?>
<formControlPr xmlns="http://schemas.microsoft.com/office/spreadsheetml/2009/9/main" objectType="CheckBox" fmlaLink="$X$19" lockText="1" noThreeD="1"/>
</file>

<file path=xl/ctrlProps/ctrlProp147.xml><?xml version="1.0" encoding="utf-8"?>
<formControlPr xmlns="http://schemas.microsoft.com/office/spreadsheetml/2009/9/main" objectType="CheckBox" fmlaLink="$X$20" lockText="1" noThreeD="1"/>
</file>

<file path=xl/ctrlProps/ctrlProp148.xml><?xml version="1.0" encoding="utf-8"?>
<formControlPr xmlns="http://schemas.microsoft.com/office/spreadsheetml/2009/9/main" objectType="CheckBox" fmlaLink="$X$21" lockText="1" noThreeD="1"/>
</file>

<file path=xl/ctrlProps/ctrlProp149.xml><?xml version="1.0" encoding="utf-8"?>
<formControlPr xmlns="http://schemas.microsoft.com/office/spreadsheetml/2009/9/main" objectType="CheckBox" fmlaLink="$X$22" lockText="1" noThreeD="1"/>
</file>

<file path=xl/ctrlProps/ctrlProp15.xml><?xml version="1.0" encoding="utf-8"?>
<formControlPr xmlns="http://schemas.microsoft.com/office/spreadsheetml/2009/9/main" objectType="CheckBox" fmlaLink="$X$40" lockText="1" noThreeD="1"/>
</file>

<file path=xl/ctrlProps/ctrlProp150.xml><?xml version="1.0" encoding="utf-8"?>
<formControlPr xmlns="http://schemas.microsoft.com/office/spreadsheetml/2009/9/main" objectType="CheckBox" fmlaLink="$X$24" lockText="1" noThreeD="1"/>
</file>

<file path=xl/ctrlProps/ctrlProp151.xml><?xml version="1.0" encoding="utf-8"?>
<formControlPr xmlns="http://schemas.microsoft.com/office/spreadsheetml/2009/9/main" objectType="CheckBox" fmlaLink="$X$23" lockText="1" noThreeD="1"/>
</file>

<file path=xl/ctrlProps/ctrlProp152.xml><?xml version="1.0" encoding="utf-8"?>
<formControlPr xmlns="http://schemas.microsoft.com/office/spreadsheetml/2009/9/main" objectType="CheckBox" fmlaLink="$X$25" lockText="1" noThreeD="1"/>
</file>

<file path=xl/ctrlProps/ctrlProp153.xml><?xml version="1.0" encoding="utf-8"?>
<formControlPr xmlns="http://schemas.microsoft.com/office/spreadsheetml/2009/9/main" objectType="CheckBox" fmlaLink="$X$26" lockText="1" noThreeD="1"/>
</file>

<file path=xl/ctrlProps/ctrlProp154.xml><?xml version="1.0" encoding="utf-8"?>
<formControlPr xmlns="http://schemas.microsoft.com/office/spreadsheetml/2009/9/main" objectType="CheckBox" fmlaLink="$X$27" lockText="1" noThreeD="1"/>
</file>

<file path=xl/ctrlProps/ctrlProp155.xml><?xml version="1.0" encoding="utf-8"?>
<formControlPr xmlns="http://schemas.microsoft.com/office/spreadsheetml/2009/9/main" objectType="CheckBox" fmlaLink="$X$27" lockText="1" noThreeD="1"/>
</file>

<file path=xl/ctrlProps/ctrlProp156.xml><?xml version="1.0" encoding="utf-8"?>
<formControlPr xmlns="http://schemas.microsoft.com/office/spreadsheetml/2009/9/main" objectType="CheckBox" fmlaLink="$X$26" lockText="1" noThreeD="1"/>
</file>

<file path=xl/ctrlProps/ctrlProp157.xml><?xml version="1.0" encoding="utf-8"?>
<formControlPr xmlns="http://schemas.microsoft.com/office/spreadsheetml/2009/9/main" objectType="CheckBox" fmlaLink="$X$15" lockText="1" noThreeD="1"/>
</file>

<file path=xl/ctrlProps/ctrlProp158.xml><?xml version="1.0" encoding="utf-8"?>
<formControlPr xmlns="http://schemas.microsoft.com/office/spreadsheetml/2009/9/main" objectType="CheckBox" fmlaLink="$X$16" lockText="1" noThreeD="1"/>
</file>

<file path=xl/ctrlProps/ctrlProp159.xml><?xml version="1.0" encoding="utf-8"?>
<formControlPr xmlns="http://schemas.microsoft.com/office/spreadsheetml/2009/9/main" objectType="CheckBox" fmlaLink="$X$28" lockText="1" noThreeD="1"/>
</file>

<file path=xl/ctrlProps/ctrlProp16.xml><?xml version="1.0" encoding="utf-8"?>
<formControlPr xmlns="http://schemas.microsoft.com/office/spreadsheetml/2009/9/main" objectType="CheckBox" fmlaLink="$X$41" lockText="1" noThreeD="1"/>
</file>

<file path=xl/ctrlProps/ctrlProp160.xml><?xml version="1.0" encoding="utf-8"?>
<formControlPr xmlns="http://schemas.microsoft.com/office/spreadsheetml/2009/9/main" objectType="CheckBox" fmlaLink="$X$29" lockText="1" noThreeD="1"/>
</file>

<file path=xl/ctrlProps/ctrlProp161.xml><?xml version="1.0" encoding="utf-8"?>
<formControlPr xmlns="http://schemas.microsoft.com/office/spreadsheetml/2009/9/main" objectType="CheckBox" fmlaLink="$X$30" lockText="1" noThreeD="1"/>
</file>

<file path=xl/ctrlProps/ctrlProp162.xml><?xml version="1.0" encoding="utf-8"?>
<formControlPr xmlns="http://schemas.microsoft.com/office/spreadsheetml/2009/9/main" objectType="CheckBox" fmlaLink="$X$31" lockText="1" noThreeD="1"/>
</file>

<file path=xl/ctrlProps/ctrlProp163.xml><?xml version="1.0" encoding="utf-8"?>
<formControlPr xmlns="http://schemas.microsoft.com/office/spreadsheetml/2009/9/main" objectType="CheckBox" fmlaLink="$X$32" lockText="1" noThreeD="1"/>
</file>

<file path=xl/ctrlProps/ctrlProp164.xml><?xml version="1.0" encoding="utf-8"?>
<formControlPr xmlns="http://schemas.microsoft.com/office/spreadsheetml/2009/9/main" objectType="CheckBox" fmlaLink="$X$33" lockText="1" noThreeD="1"/>
</file>

<file path=xl/ctrlProps/ctrlProp165.xml><?xml version="1.0" encoding="utf-8"?>
<formControlPr xmlns="http://schemas.microsoft.com/office/spreadsheetml/2009/9/main" objectType="CheckBox" fmlaLink="$X$34" lockText="1" noThreeD="1"/>
</file>

<file path=xl/ctrlProps/ctrlProp166.xml><?xml version="1.0" encoding="utf-8"?>
<formControlPr xmlns="http://schemas.microsoft.com/office/spreadsheetml/2009/9/main" objectType="CheckBox" fmlaLink="$X$35" lockText="1" noThreeD="1"/>
</file>

<file path=xl/ctrlProps/ctrlProp167.xml><?xml version="1.0" encoding="utf-8"?>
<formControlPr xmlns="http://schemas.microsoft.com/office/spreadsheetml/2009/9/main" objectType="CheckBox" fmlaLink="$X$36" lockText="1" noThreeD="1"/>
</file>

<file path=xl/ctrlProps/ctrlProp168.xml><?xml version="1.0" encoding="utf-8"?>
<formControlPr xmlns="http://schemas.microsoft.com/office/spreadsheetml/2009/9/main" objectType="CheckBox" fmlaLink="$X$37" lockText="1" noThreeD="1"/>
</file>

<file path=xl/ctrlProps/ctrlProp169.xml><?xml version="1.0" encoding="utf-8"?>
<formControlPr xmlns="http://schemas.microsoft.com/office/spreadsheetml/2009/9/main" objectType="CheckBox" fmlaLink="$X$38" lockText="1" noThreeD="1"/>
</file>

<file path=xl/ctrlProps/ctrlProp17.xml><?xml version="1.0" encoding="utf-8"?>
<formControlPr xmlns="http://schemas.microsoft.com/office/spreadsheetml/2009/9/main" objectType="CheckBox" fmlaLink="$X$42" lockText="1" noThreeD="1"/>
</file>

<file path=xl/ctrlProps/ctrlProp170.xml><?xml version="1.0" encoding="utf-8"?>
<formControlPr xmlns="http://schemas.microsoft.com/office/spreadsheetml/2009/9/main" objectType="CheckBox" fmlaLink="$X$39" lockText="1" noThreeD="1"/>
</file>

<file path=xl/ctrlProps/ctrlProp171.xml><?xml version="1.0" encoding="utf-8"?>
<formControlPr xmlns="http://schemas.microsoft.com/office/spreadsheetml/2009/9/main" objectType="CheckBox" fmlaLink="$X$40" lockText="1" noThreeD="1"/>
</file>

<file path=xl/ctrlProps/ctrlProp172.xml><?xml version="1.0" encoding="utf-8"?>
<formControlPr xmlns="http://schemas.microsoft.com/office/spreadsheetml/2009/9/main" objectType="CheckBox" fmlaLink="$X$41" lockText="1" noThreeD="1"/>
</file>

<file path=xl/ctrlProps/ctrlProp173.xml><?xml version="1.0" encoding="utf-8"?>
<formControlPr xmlns="http://schemas.microsoft.com/office/spreadsheetml/2009/9/main" objectType="CheckBox" fmlaLink="$X$42" lockText="1" noThreeD="1"/>
</file>

<file path=xl/ctrlProps/ctrlProp174.xml><?xml version="1.0" encoding="utf-8"?>
<formControlPr xmlns="http://schemas.microsoft.com/office/spreadsheetml/2009/9/main" objectType="CheckBox" fmlaLink="$X$43" lockText="1" noThreeD="1"/>
</file>

<file path=xl/ctrlProps/ctrlProp175.xml><?xml version="1.0" encoding="utf-8"?>
<formControlPr xmlns="http://schemas.microsoft.com/office/spreadsheetml/2009/9/main" objectType="CheckBox" fmlaLink="$X$44" lockText="1" noThreeD="1"/>
</file>

<file path=xl/ctrlProps/ctrlProp176.xml><?xml version="1.0" encoding="utf-8"?>
<formControlPr xmlns="http://schemas.microsoft.com/office/spreadsheetml/2009/9/main" objectType="CheckBox" fmlaLink="$X$45" lockText="1" noThreeD="1"/>
</file>

<file path=xl/ctrlProps/ctrlProp177.xml><?xml version="1.0" encoding="utf-8"?>
<formControlPr xmlns="http://schemas.microsoft.com/office/spreadsheetml/2009/9/main" objectType="CheckBox" fmlaLink="$X$46" lockText="1" noThreeD="1"/>
</file>

<file path=xl/ctrlProps/ctrlProp178.xml><?xml version="1.0" encoding="utf-8"?>
<formControlPr xmlns="http://schemas.microsoft.com/office/spreadsheetml/2009/9/main" objectType="CheckBox" fmlaLink="$X$47" lockText="1" noThreeD="1"/>
</file>

<file path=xl/ctrlProps/ctrlProp179.xml><?xml version="1.0" encoding="utf-8"?>
<formControlPr xmlns="http://schemas.microsoft.com/office/spreadsheetml/2009/9/main" objectType="CheckBox" fmlaLink="$X$48" lockText="1" noThreeD="1"/>
</file>

<file path=xl/ctrlProps/ctrlProp18.xml><?xml version="1.0" encoding="utf-8"?>
<formControlPr xmlns="http://schemas.microsoft.com/office/spreadsheetml/2009/9/main" objectType="CheckBox" fmlaLink="$X$43" lockText="1" noThreeD="1"/>
</file>

<file path=xl/ctrlProps/ctrlProp180.xml><?xml version="1.0" encoding="utf-8"?>
<formControlPr xmlns="http://schemas.microsoft.com/office/spreadsheetml/2009/9/main" objectType="CheckBox" fmlaLink="$X$49" lockText="1" noThreeD="1"/>
</file>

<file path=xl/ctrlProps/ctrlProp181.xml><?xml version="1.0" encoding="utf-8"?>
<formControlPr xmlns="http://schemas.microsoft.com/office/spreadsheetml/2009/9/main" objectType="CheckBox" fmlaLink="$X$50" lockText="1" noThreeD="1"/>
</file>

<file path=xl/ctrlProps/ctrlProp182.xml><?xml version="1.0" encoding="utf-8"?>
<formControlPr xmlns="http://schemas.microsoft.com/office/spreadsheetml/2009/9/main" objectType="CheckBox" fmlaLink="$X$51" lockText="1" noThreeD="1"/>
</file>

<file path=xl/ctrlProps/ctrlProp183.xml><?xml version="1.0" encoding="utf-8"?>
<formControlPr xmlns="http://schemas.microsoft.com/office/spreadsheetml/2009/9/main" objectType="CheckBox" fmlaLink="$X$52" lockText="1" noThreeD="1"/>
</file>

<file path=xl/ctrlProps/ctrlProp184.xml><?xml version="1.0" encoding="utf-8"?>
<formControlPr xmlns="http://schemas.microsoft.com/office/spreadsheetml/2009/9/main" objectType="CheckBox" fmlaLink="$X$53" lockText="1" noThreeD="1"/>
</file>

<file path=xl/ctrlProps/ctrlProp185.xml><?xml version="1.0" encoding="utf-8"?>
<formControlPr xmlns="http://schemas.microsoft.com/office/spreadsheetml/2009/9/main" objectType="CheckBox" fmlaLink="$X$54" lockText="1" noThreeD="1"/>
</file>

<file path=xl/ctrlProps/ctrlProp186.xml><?xml version="1.0" encoding="utf-8"?>
<formControlPr xmlns="http://schemas.microsoft.com/office/spreadsheetml/2009/9/main" objectType="CheckBox" fmlaLink="$X$55" lockText="1" noThreeD="1"/>
</file>

<file path=xl/ctrlProps/ctrlProp187.xml><?xml version="1.0" encoding="utf-8"?>
<formControlPr xmlns="http://schemas.microsoft.com/office/spreadsheetml/2009/9/main" objectType="CheckBox" fmlaLink="$X$56" lockText="1" noThreeD="1"/>
</file>

<file path=xl/ctrlProps/ctrlProp188.xml><?xml version="1.0" encoding="utf-8"?>
<formControlPr xmlns="http://schemas.microsoft.com/office/spreadsheetml/2009/9/main" objectType="CheckBox" fmlaLink="$X$57" lockText="1" noThreeD="1"/>
</file>

<file path=xl/ctrlProps/ctrlProp189.xml><?xml version="1.0" encoding="utf-8"?>
<formControlPr xmlns="http://schemas.microsoft.com/office/spreadsheetml/2009/9/main" objectType="CheckBox" fmlaLink="$X$58" lockText="1" noThreeD="1"/>
</file>

<file path=xl/ctrlProps/ctrlProp19.xml><?xml version="1.0" encoding="utf-8"?>
<formControlPr xmlns="http://schemas.microsoft.com/office/spreadsheetml/2009/9/main" objectType="CheckBox" fmlaLink="$X$44" lockText="1" noThreeD="1"/>
</file>

<file path=xl/ctrlProps/ctrlProp190.xml><?xml version="1.0" encoding="utf-8"?>
<formControlPr xmlns="http://schemas.microsoft.com/office/spreadsheetml/2009/9/main" objectType="CheckBox" fmlaLink="$X$59" lockText="1" noThreeD="1"/>
</file>

<file path=xl/ctrlProps/ctrlProp191.xml><?xml version="1.0" encoding="utf-8"?>
<formControlPr xmlns="http://schemas.microsoft.com/office/spreadsheetml/2009/9/main" objectType="CheckBox" fmlaLink="$X$60" lockText="1" noThreeD="1"/>
</file>

<file path=xl/ctrlProps/ctrlProp192.xml><?xml version="1.0" encoding="utf-8"?>
<formControlPr xmlns="http://schemas.microsoft.com/office/spreadsheetml/2009/9/main" objectType="CheckBox" fmlaLink="$X$61" lockText="1" noThreeD="1"/>
</file>

<file path=xl/ctrlProps/ctrlProp193.xml><?xml version="1.0" encoding="utf-8"?>
<formControlPr xmlns="http://schemas.microsoft.com/office/spreadsheetml/2009/9/main" objectType="CheckBox" fmlaLink="$X$62" lockText="1" noThreeD="1"/>
</file>

<file path=xl/ctrlProps/ctrlProp194.xml><?xml version="1.0" encoding="utf-8"?>
<formControlPr xmlns="http://schemas.microsoft.com/office/spreadsheetml/2009/9/main" objectType="CheckBox" fmlaLink="$X$63" lockText="1" noThreeD="1"/>
</file>

<file path=xl/ctrlProps/ctrlProp195.xml><?xml version="1.0" encoding="utf-8"?>
<formControlPr xmlns="http://schemas.microsoft.com/office/spreadsheetml/2009/9/main" objectType="CheckBox" fmlaLink="$Y$16" lockText="1" noThreeD="1"/>
</file>

<file path=xl/ctrlProps/ctrlProp196.xml><?xml version="1.0" encoding="utf-8"?>
<formControlPr xmlns="http://schemas.microsoft.com/office/spreadsheetml/2009/9/main" objectType="CheckBox" fmlaLink="$X$17" lockText="1" noThreeD="1"/>
</file>

<file path=xl/ctrlProps/ctrlProp197.xml><?xml version="1.0" encoding="utf-8"?>
<formControlPr xmlns="http://schemas.microsoft.com/office/spreadsheetml/2009/9/main" objectType="CheckBox" fmlaLink="$X$18" lockText="1" noThreeD="1"/>
</file>

<file path=xl/ctrlProps/ctrlProp198.xml><?xml version="1.0" encoding="utf-8"?>
<formControlPr xmlns="http://schemas.microsoft.com/office/spreadsheetml/2009/9/main" objectType="CheckBox" fmlaLink="$X$19" lockText="1" noThreeD="1"/>
</file>

<file path=xl/ctrlProps/ctrlProp199.xml><?xml version="1.0" encoding="utf-8"?>
<formControlPr xmlns="http://schemas.microsoft.com/office/spreadsheetml/2009/9/main" objectType="CheckBox" fmlaLink="$X$20" lockText="1" noThreeD="1"/>
</file>

<file path=xl/ctrlProps/ctrlProp2.xml><?xml version="1.0" encoding="utf-8"?>
<formControlPr xmlns="http://schemas.microsoft.com/office/spreadsheetml/2009/9/main" objectType="CheckBox" fmlaLink="$X$16" lockText="1" noThreeD="1"/>
</file>

<file path=xl/ctrlProps/ctrlProp20.xml><?xml version="1.0" encoding="utf-8"?>
<formControlPr xmlns="http://schemas.microsoft.com/office/spreadsheetml/2009/9/main" objectType="CheckBox" fmlaLink="$X$45" lockText="1" noThreeD="1"/>
</file>

<file path=xl/ctrlProps/ctrlProp200.xml><?xml version="1.0" encoding="utf-8"?>
<formControlPr xmlns="http://schemas.microsoft.com/office/spreadsheetml/2009/9/main" objectType="CheckBox" fmlaLink="$X$21" lockText="1" noThreeD="1"/>
</file>

<file path=xl/ctrlProps/ctrlProp201.xml><?xml version="1.0" encoding="utf-8"?>
<formControlPr xmlns="http://schemas.microsoft.com/office/spreadsheetml/2009/9/main" objectType="CheckBox" fmlaLink="$X$22" lockText="1" noThreeD="1"/>
</file>

<file path=xl/ctrlProps/ctrlProp202.xml><?xml version="1.0" encoding="utf-8"?>
<formControlPr xmlns="http://schemas.microsoft.com/office/spreadsheetml/2009/9/main" objectType="CheckBox" fmlaLink="$X$24" lockText="1" noThreeD="1"/>
</file>

<file path=xl/ctrlProps/ctrlProp203.xml><?xml version="1.0" encoding="utf-8"?>
<formControlPr xmlns="http://schemas.microsoft.com/office/spreadsheetml/2009/9/main" objectType="CheckBox" fmlaLink="$X$23" lockText="1" noThreeD="1"/>
</file>

<file path=xl/ctrlProps/ctrlProp204.xml><?xml version="1.0" encoding="utf-8"?>
<formControlPr xmlns="http://schemas.microsoft.com/office/spreadsheetml/2009/9/main" objectType="CheckBox" fmlaLink="$X$25" lockText="1" noThreeD="1"/>
</file>

<file path=xl/ctrlProps/ctrlProp205.xml><?xml version="1.0" encoding="utf-8"?>
<formControlPr xmlns="http://schemas.microsoft.com/office/spreadsheetml/2009/9/main" objectType="CheckBox" fmlaLink="$X$26" lockText="1" noThreeD="1"/>
</file>

<file path=xl/ctrlProps/ctrlProp206.xml><?xml version="1.0" encoding="utf-8"?>
<formControlPr xmlns="http://schemas.microsoft.com/office/spreadsheetml/2009/9/main" objectType="CheckBox" fmlaLink="$X$27" lockText="1" noThreeD="1"/>
</file>

<file path=xl/ctrlProps/ctrlProp207.xml><?xml version="1.0" encoding="utf-8"?>
<formControlPr xmlns="http://schemas.microsoft.com/office/spreadsheetml/2009/9/main" objectType="CheckBox" fmlaLink="$X$27" lockText="1" noThreeD="1"/>
</file>

<file path=xl/ctrlProps/ctrlProp208.xml><?xml version="1.0" encoding="utf-8"?>
<formControlPr xmlns="http://schemas.microsoft.com/office/spreadsheetml/2009/9/main" objectType="CheckBox" fmlaLink="$X$26" lockText="1" noThreeD="1"/>
</file>

<file path=xl/ctrlProps/ctrlProp209.xml><?xml version="1.0" encoding="utf-8"?>
<formControlPr xmlns="http://schemas.microsoft.com/office/spreadsheetml/2009/9/main" objectType="CheckBox" fmlaLink="$X$15" lockText="1" noThreeD="1"/>
</file>

<file path=xl/ctrlProps/ctrlProp21.xml><?xml version="1.0" encoding="utf-8"?>
<formControlPr xmlns="http://schemas.microsoft.com/office/spreadsheetml/2009/9/main" objectType="CheckBox" fmlaLink="$X$46" lockText="1" noThreeD="1"/>
</file>

<file path=xl/ctrlProps/ctrlProp210.xml><?xml version="1.0" encoding="utf-8"?>
<formControlPr xmlns="http://schemas.microsoft.com/office/spreadsheetml/2009/9/main" objectType="CheckBox" fmlaLink="$X$16" lockText="1" noThreeD="1"/>
</file>

<file path=xl/ctrlProps/ctrlProp211.xml><?xml version="1.0" encoding="utf-8"?>
<formControlPr xmlns="http://schemas.microsoft.com/office/spreadsheetml/2009/9/main" objectType="CheckBox" fmlaLink="$X$28" lockText="1" noThreeD="1"/>
</file>

<file path=xl/ctrlProps/ctrlProp212.xml><?xml version="1.0" encoding="utf-8"?>
<formControlPr xmlns="http://schemas.microsoft.com/office/spreadsheetml/2009/9/main" objectType="CheckBox" fmlaLink="$X$29" lockText="1" noThreeD="1"/>
</file>

<file path=xl/ctrlProps/ctrlProp213.xml><?xml version="1.0" encoding="utf-8"?>
<formControlPr xmlns="http://schemas.microsoft.com/office/spreadsheetml/2009/9/main" objectType="CheckBox" fmlaLink="$X$30" lockText="1" noThreeD="1"/>
</file>

<file path=xl/ctrlProps/ctrlProp214.xml><?xml version="1.0" encoding="utf-8"?>
<formControlPr xmlns="http://schemas.microsoft.com/office/spreadsheetml/2009/9/main" objectType="CheckBox" fmlaLink="$X$31" lockText="1" noThreeD="1"/>
</file>

<file path=xl/ctrlProps/ctrlProp215.xml><?xml version="1.0" encoding="utf-8"?>
<formControlPr xmlns="http://schemas.microsoft.com/office/spreadsheetml/2009/9/main" objectType="CheckBox" fmlaLink="$X$32" lockText="1" noThreeD="1"/>
</file>

<file path=xl/ctrlProps/ctrlProp216.xml><?xml version="1.0" encoding="utf-8"?>
<formControlPr xmlns="http://schemas.microsoft.com/office/spreadsheetml/2009/9/main" objectType="CheckBox" fmlaLink="$X$33" lockText="1" noThreeD="1"/>
</file>

<file path=xl/ctrlProps/ctrlProp217.xml><?xml version="1.0" encoding="utf-8"?>
<formControlPr xmlns="http://schemas.microsoft.com/office/spreadsheetml/2009/9/main" objectType="CheckBox" fmlaLink="$X$34" lockText="1" noThreeD="1"/>
</file>

<file path=xl/ctrlProps/ctrlProp218.xml><?xml version="1.0" encoding="utf-8"?>
<formControlPr xmlns="http://schemas.microsoft.com/office/spreadsheetml/2009/9/main" objectType="CheckBox" fmlaLink="$X$35" lockText="1" noThreeD="1"/>
</file>

<file path=xl/ctrlProps/ctrlProp219.xml><?xml version="1.0" encoding="utf-8"?>
<formControlPr xmlns="http://schemas.microsoft.com/office/spreadsheetml/2009/9/main" objectType="CheckBox" fmlaLink="$X$36" lockText="1" noThreeD="1"/>
</file>

<file path=xl/ctrlProps/ctrlProp22.xml><?xml version="1.0" encoding="utf-8"?>
<formControlPr xmlns="http://schemas.microsoft.com/office/spreadsheetml/2009/9/main" objectType="CheckBox" fmlaLink="$X$47" lockText="1" noThreeD="1"/>
</file>

<file path=xl/ctrlProps/ctrlProp220.xml><?xml version="1.0" encoding="utf-8"?>
<formControlPr xmlns="http://schemas.microsoft.com/office/spreadsheetml/2009/9/main" objectType="CheckBox" fmlaLink="$X$37" lockText="1" noThreeD="1"/>
</file>

<file path=xl/ctrlProps/ctrlProp221.xml><?xml version="1.0" encoding="utf-8"?>
<formControlPr xmlns="http://schemas.microsoft.com/office/spreadsheetml/2009/9/main" objectType="CheckBox" fmlaLink="$X$38" lockText="1" noThreeD="1"/>
</file>

<file path=xl/ctrlProps/ctrlProp222.xml><?xml version="1.0" encoding="utf-8"?>
<formControlPr xmlns="http://schemas.microsoft.com/office/spreadsheetml/2009/9/main" objectType="CheckBox" fmlaLink="$X$39" lockText="1" noThreeD="1"/>
</file>

<file path=xl/ctrlProps/ctrlProp223.xml><?xml version="1.0" encoding="utf-8"?>
<formControlPr xmlns="http://schemas.microsoft.com/office/spreadsheetml/2009/9/main" objectType="CheckBox" fmlaLink="$X$40" lockText="1" noThreeD="1"/>
</file>

<file path=xl/ctrlProps/ctrlProp224.xml><?xml version="1.0" encoding="utf-8"?>
<formControlPr xmlns="http://schemas.microsoft.com/office/spreadsheetml/2009/9/main" objectType="CheckBox" fmlaLink="$X$41" lockText="1" noThreeD="1"/>
</file>

<file path=xl/ctrlProps/ctrlProp225.xml><?xml version="1.0" encoding="utf-8"?>
<formControlPr xmlns="http://schemas.microsoft.com/office/spreadsheetml/2009/9/main" objectType="CheckBox" fmlaLink="$X$42" lockText="1" noThreeD="1"/>
</file>

<file path=xl/ctrlProps/ctrlProp226.xml><?xml version="1.0" encoding="utf-8"?>
<formControlPr xmlns="http://schemas.microsoft.com/office/spreadsheetml/2009/9/main" objectType="CheckBox" fmlaLink="$X$43" lockText="1" noThreeD="1"/>
</file>

<file path=xl/ctrlProps/ctrlProp227.xml><?xml version="1.0" encoding="utf-8"?>
<formControlPr xmlns="http://schemas.microsoft.com/office/spreadsheetml/2009/9/main" objectType="CheckBox" fmlaLink="$X$44" lockText="1" noThreeD="1"/>
</file>

<file path=xl/ctrlProps/ctrlProp228.xml><?xml version="1.0" encoding="utf-8"?>
<formControlPr xmlns="http://schemas.microsoft.com/office/spreadsheetml/2009/9/main" objectType="CheckBox" fmlaLink="$X$45" lockText="1" noThreeD="1"/>
</file>

<file path=xl/ctrlProps/ctrlProp229.xml><?xml version="1.0" encoding="utf-8"?>
<formControlPr xmlns="http://schemas.microsoft.com/office/spreadsheetml/2009/9/main" objectType="CheckBox" fmlaLink="$X$46" lockText="1" noThreeD="1"/>
</file>

<file path=xl/ctrlProps/ctrlProp23.xml><?xml version="1.0" encoding="utf-8"?>
<formControlPr xmlns="http://schemas.microsoft.com/office/spreadsheetml/2009/9/main" objectType="CheckBox" fmlaLink="$X$48" lockText="1" noThreeD="1"/>
</file>

<file path=xl/ctrlProps/ctrlProp230.xml><?xml version="1.0" encoding="utf-8"?>
<formControlPr xmlns="http://schemas.microsoft.com/office/spreadsheetml/2009/9/main" objectType="CheckBox" fmlaLink="$X$47" lockText="1" noThreeD="1"/>
</file>

<file path=xl/ctrlProps/ctrlProp231.xml><?xml version="1.0" encoding="utf-8"?>
<formControlPr xmlns="http://schemas.microsoft.com/office/spreadsheetml/2009/9/main" objectType="CheckBox" fmlaLink="$X$48" lockText="1" noThreeD="1"/>
</file>

<file path=xl/ctrlProps/ctrlProp232.xml><?xml version="1.0" encoding="utf-8"?>
<formControlPr xmlns="http://schemas.microsoft.com/office/spreadsheetml/2009/9/main" objectType="CheckBox" fmlaLink="$X$49" lockText="1" noThreeD="1"/>
</file>

<file path=xl/ctrlProps/ctrlProp233.xml><?xml version="1.0" encoding="utf-8"?>
<formControlPr xmlns="http://schemas.microsoft.com/office/spreadsheetml/2009/9/main" objectType="CheckBox" fmlaLink="$X$50" lockText="1" noThreeD="1"/>
</file>

<file path=xl/ctrlProps/ctrlProp234.xml><?xml version="1.0" encoding="utf-8"?>
<formControlPr xmlns="http://schemas.microsoft.com/office/spreadsheetml/2009/9/main" objectType="CheckBox" fmlaLink="$X$51" lockText="1" noThreeD="1"/>
</file>

<file path=xl/ctrlProps/ctrlProp235.xml><?xml version="1.0" encoding="utf-8"?>
<formControlPr xmlns="http://schemas.microsoft.com/office/spreadsheetml/2009/9/main" objectType="CheckBox" fmlaLink="$X$52" lockText="1" noThreeD="1"/>
</file>

<file path=xl/ctrlProps/ctrlProp236.xml><?xml version="1.0" encoding="utf-8"?>
<formControlPr xmlns="http://schemas.microsoft.com/office/spreadsheetml/2009/9/main" objectType="CheckBox" fmlaLink="$X$53" lockText="1" noThreeD="1"/>
</file>

<file path=xl/ctrlProps/ctrlProp237.xml><?xml version="1.0" encoding="utf-8"?>
<formControlPr xmlns="http://schemas.microsoft.com/office/spreadsheetml/2009/9/main" objectType="CheckBox" fmlaLink="$X$54" lockText="1" noThreeD="1"/>
</file>

<file path=xl/ctrlProps/ctrlProp238.xml><?xml version="1.0" encoding="utf-8"?>
<formControlPr xmlns="http://schemas.microsoft.com/office/spreadsheetml/2009/9/main" objectType="CheckBox" fmlaLink="$X$55" lockText="1" noThreeD="1"/>
</file>

<file path=xl/ctrlProps/ctrlProp239.xml><?xml version="1.0" encoding="utf-8"?>
<formControlPr xmlns="http://schemas.microsoft.com/office/spreadsheetml/2009/9/main" objectType="CheckBox" fmlaLink="$X$56" lockText="1" noThreeD="1"/>
</file>

<file path=xl/ctrlProps/ctrlProp24.xml><?xml version="1.0" encoding="utf-8"?>
<formControlPr xmlns="http://schemas.microsoft.com/office/spreadsheetml/2009/9/main" objectType="CheckBox" fmlaLink="$X$49" lockText="1" noThreeD="1"/>
</file>

<file path=xl/ctrlProps/ctrlProp240.xml><?xml version="1.0" encoding="utf-8"?>
<formControlPr xmlns="http://schemas.microsoft.com/office/spreadsheetml/2009/9/main" objectType="CheckBox" fmlaLink="$X$57" lockText="1" noThreeD="1"/>
</file>

<file path=xl/ctrlProps/ctrlProp241.xml><?xml version="1.0" encoding="utf-8"?>
<formControlPr xmlns="http://schemas.microsoft.com/office/spreadsheetml/2009/9/main" objectType="CheckBox" fmlaLink="$X$58" lockText="1" noThreeD="1"/>
</file>

<file path=xl/ctrlProps/ctrlProp242.xml><?xml version="1.0" encoding="utf-8"?>
<formControlPr xmlns="http://schemas.microsoft.com/office/spreadsheetml/2009/9/main" objectType="CheckBox" fmlaLink="$X$59" lockText="1" noThreeD="1"/>
</file>

<file path=xl/ctrlProps/ctrlProp243.xml><?xml version="1.0" encoding="utf-8"?>
<formControlPr xmlns="http://schemas.microsoft.com/office/spreadsheetml/2009/9/main" objectType="CheckBox" fmlaLink="$X$60" lockText="1" noThreeD="1"/>
</file>

<file path=xl/ctrlProps/ctrlProp244.xml><?xml version="1.0" encoding="utf-8"?>
<formControlPr xmlns="http://schemas.microsoft.com/office/spreadsheetml/2009/9/main" objectType="CheckBox" fmlaLink="$X$61" lockText="1" noThreeD="1"/>
</file>

<file path=xl/ctrlProps/ctrlProp245.xml><?xml version="1.0" encoding="utf-8"?>
<formControlPr xmlns="http://schemas.microsoft.com/office/spreadsheetml/2009/9/main" objectType="CheckBox" fmlaLink="$X$62" lockText="1" noThreeD="1"/>
</file>

<file path=xl/ctrlProps/ctrlProp246.xml><?xml version="1.0" encoding="utf-8"?>
<formControlPr xmlns="http://schemas.microsoft.com/office/spreadsheetml/2009/9/main" objectType="CheckBox" fmlaLink="$X$63" lockText="1" noThreeD="1"/>
</file>

<file path=xl/ctrlProps/ctrlProp247.xml><?xml version="1.0" encoding="utf-8"?>
<formControlPr xmlns="http://schemas.microsoft.com/office/spreadsheetml/2009/9/main" objectType="CheckBox" fmlaLink="$Y$16" lockText="1" noThreeD="1"/>
</file>

<file path=xl/ctrlProps/ctrlProp248.xml><?xml version="1.0" encoding="utf-8"?>
<formControlPr xmlns="http://schemas.microsoft.com/office/spreadsheetml/2009/9/main" objectType="CheckBox" fmlaLink="$X$17" lockText="1" noThreeD="1"/>
</file>

<file path=xl/ctrlProps/ctrlProp249.xml><?xml version="1.0" encoding="utf-8"?>
<formControlPr xmlns="http://schemas.microsoft.com/office/spreadsheetml/2009/9/main" objectType="CheckBox" fmlaLink="$X$18" lockText="1" noThreeD="1"/>
</file>

<file path=xl/ctrlProps/ctrlProp25.xml><?xml version="1.0" encoding="utf-8"?>
<formControlPr xmlns="http://schemas.microsoft.com/office/spreadsheetml/2009/9/main" objectType="CheckBox" fmlaLink="$X$50" lockText="1" noThreeD="1"/>
</file>

<file path=xl/ctrlProps/ctrlProp250.xml><?xml version="1.0" encoding="utf-8"?>
<formControlPr xmlns="http://schemas.microsoft.com/office/spreadsheetml/2009/9/main" objectType="CheckBox" fmlaLink="$X$19" lockText="1" noThreeD="1"/>
</file>

<file path=xl/ctrlProps/ctrlProp251.xml><?xml version="1.0" encoding="utf-8"?>
<formControlPr xmlns="http://schemas.microsoft.com/office/spreadsheetml/2009/9/main" objectType="CheckBox" fmlaLink="$X$20" lockText="1" noThreeD="1"/>
</file>

<file path=xl/ctrlProps/ctrlProp252.xml><?xml version="1.0" encoding="utf-8"?>
<formControlPr xmlns="http://schemas.microsoft.com/office/spreadsheetml/2009/9/main" objectType="CheckBox" fmlaLink="$X$21" lockText="1" noThreeD="1"/>
</file>

<file path=xl/ctrlProps/ctrlProp253.xml><?xml version="1.0" encoding="utf-8"?>
<formControlPr xmlns="http://schemas.microsoft.com/office/spreadsheetml/2009/9/main" objectType="CheckBox" fmlaLink="$X$22" lockText="1" noThreeD="1"/>
</file>

<file path=xl/ctrlProps/ctrlProp254.xml><?xml version="1.0" encoding="utf-8"?>
<formControlPr xmlns="http://schemas.microsoft.com/office/spreadsheetml/2009/9/main" objectType="CheckBox" fmlaLink="$X$24" lockText="1" noThreeD="1"/>
</file>

<file path=xl/ctrlProps/ctrlProp255.xml><?xml version="1.0" encoding="utf-8"?>
<formControlPr xmlns="http://schemas.microsoft.com/office/spreadsheetml/2009/9/main" objectType="CheckBox" fmlaLink="$X$23" lockText="1" noThreeD="1"/>
</file>

<file path=xl/ctrlProps/ctrlProp256.xml><?xml version="1.0" encoding="utf-8"?>
<formControlPr xmlns="http://schemas.microsoft.com/office/spreadsheetml/2009/9/main" objectType="CheckBox" fmlaLink="$X$25" lockText="1" noThreeD="1"/>
</file>

<file path=xl/ctrlProps/ctrlProp257.xml><?xml version="1.0" encoding="utf-8"?>
<formControlPr xmlns="http://schemas.microsoft.com/office/spreadsheetml/2009/9/main" objectType="CheckBox" fmlaLink="$X$26" lockText="1" noThreeD="1"/>
</file>

<file path=xl/ctrlProps/ctrlProp258.xml><?xml version="1.0" encoding="utf-8"?>
<formControlPr xmlns="http://schemas.microsoft.com/office/spreadsheetml/2009/9/main" objectType="CheckBox" fmlaLink="$X$27" lockText="1" noThreeD="1"/>
</file>

<file path=xl/ctrlProps/ctrlProp259.xml><?xml version="1.0" encoding="utf-8"?>
<formControlPr xmlns="http://schemas.microsoft.com/office/spreadsheetml/2009/9/main" objectType="CheckBox" fmlaLink="$X$27" lockText="1" noThreeD="1"/>
</file>

<file path=xl/ctrlProps/ctrlProp26.xml><?xml version="1.0" encoding="utf-8"?>
<formControlPr xmlns="http://schemas.microsoft.com/office/spreadsheetml/2009/9/main" objectType="CheckBox" fmlaLink="$X$51" lockText="1" noThreeD="1"/>
</file>

<file path=xl/ctrlProps/ctrlProp260.xml><?xml version="1.0" encoding="utf-8"?>
<formControlPr xmlns="http://schemas.microsoft.com/office/spreadsheetml/2009/9/main" objectType="CheckBox" fmlaLink="$X$26" lockText="1" noThreeD="1"/>
</file>

<file path=xl/ctrlProps/ctrlProp261.xml><?xml version="1.0" encoding="utf-8"?>
<formControlPr xmlns="http://schemas.microsoft.com/office/spreadsheetml/2009/9/main" objectType="CheckBox" fmlaLink="$X$15" lockText="1" noThreeD="1"/>
</file>

<file path=xl/ctrlProps/ctrlProp262.xml><?xml version="1.0" encoding="utf-8"?>
<formControlPr xmlns="http://schemas.microsoft.com/office/spreadsheetml/2009/9/main" objectType="CheckBox" fmlaLink="$X$16" lockText="1" noThreeD="1"/>
</file>

<file path=xl/ctrlProps/ctrlProp263.xml><?xml version="1.0" encoding="utf-8"?>
<formControlPr xmlns="http://schemas.microsoft.com/office/spreadsheetml/2009/9/main" objectType="CheckBox" fmlaLink="$X$28" lockText="1" noThreeD="1"/>
</file>

<file path=xl/ctrlProps/ctrlProp264.xml><?xml version="1.0" encoding="utf-8"?>
<formControlPr xmlns="http://schemas.microsoft.com/office/spreadsheetml/2009/9/main" objectType="CheckBox" fmlaLink="$X$29" lockText="1" noThreeD="1"/>
</file>

<file path=xl/ctrlProps/ctrlProp265.xml><?xml version="1.0" encoding="utf-8"?>
<formControlPr xmlns="http://schemas.microsoft.com/office/spreadsheetml/2009/9/main" objectType="CheckBox" fmlaLink="$X$30" lockText="1" noThreeD="1"/>
</file>

<file path=xl/ctrlProps/ctrlProp266.xml><?xml version="1.0" encoding="utf-8"?>
<formControlPr xmlns="http://schemas.microsoft.com/office/spreadsheetml/2009/9/main" objectType="CheckBox" fmlaLink="$X$31" lockText="1" noThreeD="1"/>
</file>

<file path=xl/ctrlProps/ctrlProp267.xml><?xml version="1.0" encoding="utf-8"?>
<formControlPr xmlns="http://schemas.microsoft.com/office/spreadsheetml/2009/9/main" objectType="CheckBox" fmlaLink="$X$32" lockText="1" noThreeD="1"/>
</file>

<file path=xl/ctrlProps/ctrlProp268.xml><?xml version="1.0" encoding="utf-8"?>
<formControlPr xmlns="http://schemas.microsoft.com/office/spreadsheetml/2009/9/main" objectType="CheckBox" fmlaLink="$X$33" lockText="1" noThreeD="1"/>
</file>

<file path=xl/ctrlProps/ctrlProp269.xml><?xml version="1.0" encoding="utf-8"?>
<formControlPr xmlns="http://schemas.microsoft.com/office/spreadsheetml/2009/9/main" objectType="CheckBox" fmlaLink="$X$34" lockText="1" noThreeD="1"/>
</file>

<file path=xl/ctrlProps/ctrlProp27.xml><?xml version="1.0" encoding="utf-8"?>
<formControlPr xmlns="http://schemas.microsoft.com/office/spreadsheetml/2009/9/main" objectType="CheckBox" fmlaLink="$X$52" lockText="1" noThreeD="1"/>
</file>

<file path=xl/ctrlProps/ctrlProp270.xml><?xml version="1.0" encoding="utf-8"?>
<formControlPr xmlns="http://schemas.microsoft.com/office/spreadsheetml/2009/9/main" objectType="CheckBox" fmlaLink="$X$35" lockText="1" noThreeD="1"/>
</file>

<file path=xl/ctrlProps/ctrlProp271.xml><?xml version="1.0" encoding="utf-8"?>
<formControlPr xmlns="http://schemas.microsoft.com/office/spreadsheetml/2009/9/main" objectType="CheckBox" fmlaLink="$X$36" lockText="1" noThreeD="1"/>
</file>

<file path=xl/ctrlProps/ctrlProp272.xml><?xml version="1.0" encoding="utf-8"?>
<formControlPr xmlns="http://schemas.microsoft.com/office/spreadsheetml/2009/9/main" objectType="CheckBox" fmlaLink="$X$37" lockText="1" noThreeD="1"/>
</file>

<file path=xl/ctrlProps/ctrlProp273.xml><?xml version="1.0" encoding="utf-8"?>
<formControlPr xmlns="http://schemas.microsoft.com/office/spreadsheetml/2009/9/main" objectType="CheckBox" fmlaLink="$X$38" lockText="1" noThreeD="1"/>
</file>

<file path=xl/ctrlProps/ctrlProp274.xml><?xml version="1.0" encoding="utf-8"?>
<formControlPr xmlns="http://schemas.microsoft.com/office/spreadsheetml/2009/9/main" objectType="CheckBox" fmlaLink="$X$39" lockText="1" noThreeD="1"/>
</file>

<file path=xl/ctrlProps/ctrlProp275.xml><?xml version="1.0" encoding="utf-8"?>
<formControlPr xmlns="http://schemas.microsoft.com/office/spreadsheetml/2009/9/main" objectType="CheckBox" fmlaLink="$X$40" lockText="1" noThreeD="1"/>
</file>

<file path=xl/ctrlProps/ctrlProp276.xml><?xml version="1.0" encoding="utf-8"?>
<formControlPr xmlns="http://schemas.microsoft.com/office/spreadsheetml/2009/9/main" objectType="CheckBox" fmlaLink="$X$41" lockText="1" noThreeD="1"/>
</file>

<file path=xl/ctrlProps/ctrlProp277.xml><?xml version="1.0" encoding="utf-8"?>
<formControlPr xmlns="http://schemas.microsoft.com/office/spreadsheetml/2009/9/main" objectType="CheckBox" fmlaLink="$X$42" lockText="1" noThreeD="1"/>
</file>

<file path=xl/ctrlProps/ctrlProp278.xml><?xml version="1.0" encoding="utf-8"?>
<formControlPr xmlns="http://schemas.microsoft.com/office/spreadsheetml/2009/9/main" objectType="CheckBox" fmlaLink="$X$43" lockText="1" noThreeD="1"/>
</file>

<file path=xl/ctrlProps/ctrlProp279.xml><?xml version="1.0" encoding="utf-8"?>
<formControlPr xmlns="http://schemas.microsoft.com/office/spreadsheetml/2009/9/main" objectType="CheckBox" fmlaLink="$X$44" lockText="1" noThreeD="1"/>
</file>

<file path=xl/ctrlProps/ctrlProp28.xml><?xml version="1.0" encoding="utf-8"?>
<formControlPr xmlns="http://schemas.microsoft.com/office/spreadsheetml/2009/9/main" objectType="CheckBox" fmlaLink="$X$53" lockText="1" noThreeD="1"/>
</file>

<file path=xl/ctrlProps/ctrlProp280.xml><?xml version="1.0" encoding="utf-8"?>
<formControlPr xmlns="http://schemas.microsoft.com/office/spreadsheetml/2009/9/main" objectType="CheckBox" fmlaLink="$X$45" lockText="1" noThreeD="1"/>
</file>

<file path=xl/ctrlProps/ctrlProp281.xml><?xml version="1.0" encoding="utf-8"?>
<formControlPr xmlns="http://schemas.microsoft.com/office/spreadsheetml/2009/9/main" objectType="CheckBox" fmlaLink="$X$46" lockText="1" noThreeD="1"/>
</file>

<file path=xl/ctrlProps/ctrlProp282.xml><?xml version="1.0" encoding="utf-8"?>
<formControlPr xmlns="http://schemas.microsoft.com/office/spreadsheetml/2009/9/main" objectType="CheckBox" fmlaLink="$X$47" lockText="1" noThreeD="1"/>
</file>

<file path=xl/ctrlProps/ctrlProp283.xml><?xml version="1.0" encoding="utf-8"?>
<formControlPr xmlns="http://schemas.microsoft.com/office/spreadsheetml/2009/9/main" objectType="CheckBox" fmlaLink="$X$48" lockText="1" noThreeD="1"/>
</file>

<file path=xl/ctrlProps/ctrlProp284.xml><?xml version="1.0" encoding="utf-8"?>
<formControlPr xmlns="http://schemas.microsoft.com/office/spreadsheetml/2009/9/main" objectType="CheckBox" fmlaLink="$X$49" lockText="1" noThreeD="1"/>
</file>

<file path=xl/ctrlProps/ctrlProp285.xml><?xml version="1.0" encoding="utf-8"?>
<formControlPr xmlns="http://schemas.microsoft.com/office/spreadsheetml/2009/9/main" objectType="CheckBox" fmlaLink="$X$50" lockText="1" noThreeD="1"/>
</file>

<file path=xl/ctrlProps/ctrlProp286.xml><?xml version="1.0" encoding="utf-8"?>
<formControlPr xmlns="http://schemas.microsoft.com/office/spreadsheetml/2009/9/main" objectType="CheckBox" fmlaLink="$X$51" lockText="1" noThreeD="1"/>
</file>

<file path=xl/ctrlProps/ctrlProp287.xml><?xml version="1.0" encoding="utf-8"?>
<formControlPr xmlns="http://schemas.microsoft.com/office/spreadsheetml/2009/9/main" objectType="CheckBox" fmlaLink="$X$52" lockText="1" noThreeD="1"/>
</file>

<file path=xl/ctrlProps/ctrlProp288.xml><?xml version="1.0" encoding="utf-8"?>
<formControlPr xmlns="http://schemas.microsoft.com/office/spreadsheetml/2009/9/main" objectType="CheckBox" fmlaLink="$X$53" lockText="1" noThreeD="1"/>
</file>

<file path=xl/ctrlProps/ctrlProp289.xml><?xml version="1.0" encoding="utf-8"?>
<formControlPr xmlns="http://schemas.microsoft.com/office/spreadsheetml/2009/9/main" objectType="CheckBox" fmlaLink="$X$54" lockText="1" noThreeD="1"/>
</file>

<file path=xl/ctrlProps/ctrlProp29.xml><?xml version="1.0" encoding="utf-8"?>
<formControlPr xmlns="http://schemas.microsoft.com/office/spreadsheetml/2009/9/main" objectType="CheckBox" fmlaLink="$X$54" lockText="1" noThreeD="1"/>
</file>

<file path=xl/ctrlProps/ctrlProp290.xml><?xml version="1.0" encoding="utf-8"?>
<formControlPr xmlns="http://schemas.microsoft.com/office/spreadsheetml/2009/9/main" objectType="CheckBox" fmlaLink="$X$55" lockText="1" noThreeD="1"/>
</file>

<file path=xl/ctrlProps/ctrlProp291.xml><?xml version="1.0" encoding="utf-8"?>
<formControlPr xmlns="http://schemas.microsoft.com/office/spreadsheetml/2009/9/main" objectType="CheckBox" fmlaLink="$X$56" lockText="1" noThreeD="1"/>
</file>

<file path=xl/ctrlProps/ctrlProp292.xml><?xml version="1.0" encoding="utf-8"?>
<formControlPr xmlns="http://schemas.microsoft.com/office/spreadsheetml/2009/9/main" objectType="CheckBox" fmlaLink="$X$57" lockText="1" noThreeD="1"/>
</file>

<file path=xl/ctrlProps/ctrlProp293.xml><?xml version="1.0" encoding="utf-8"?>
<formControlPr xmlns="http://schemas.microsoft.com/office/spreadsheetml/2009/9/main" objectType="CheckBox" fmlaLink="$X$58" lockText="1" noThreeD="1"/>
</file>

<file path=xl/ctrlProps/ctrlProp294.xml><?xml version="1.0" encoding="utf-8"?>
<formControlPr xmlns="http://schemas.microsoft.com/office/spreadsheetml/2009/9/main" objectType="CheckBox" fmlaLink="$X$59" lockText="1" noThreeD="1"/>
</file>

<file path=xl/ctrlProps/ctrlProp295.xml><?xml version="1.0" encoding="utf-8"?>
<formControlPr xmlns="http://schemas.microsoft.com/office/spreadsheetml/2009/9/main" objectType="CheckBox" fmlaLink="$X$60" lockText="1" noThreeD="1"/>
</file>

<file path=xl/ctrlProps/ctrlProp296.xml><?xml version="1.0" encoding="utf-8"?>
<formControlPr xmlns="http://schemas.microsoft.com/office/spreadsheetml/2009/9/main" objectType="CheckBox" fmlaLink="$X$61" lockText="1" noThreeD="1"/>
</file>

<file path=xl/ctrlProps/ctrlProp297.xml><?xml version="1.0" encoding="utf-8"?>
<formControlPr xmlns="http://schemas.microsoft.com/office/spreadsheetml/2009/9/main" objectType="CheckBox" fmlaLink="$X$62" lockText="1" noThreeD="1"/>
</file>

<file path=xl/ctrlProps/ctrlProp298.xml><?xml version="1.0" encoding="utf-8"?>
<formControlPr xmlns="http://schemas.microsoft.com/office/spreadsheetml/2009/9/main" objectType="CheckBox" fmlaLink="$X$63" lockText="1" noThreeD="1"/>
</file>

<file path=xl/ctrlProps/ctrlProp299.xml><?xml version="1.0" encoding="utf-8"?>
<formControlPr xmlns="http://schemas.microsoft.com/office/spreadsheetml/2009/9/main" objectType="CheckBox" fmlaLink="$Y$16" lockText="1" noThreeD="1"/>
</file>

<file path=xl/ctrlProps/ctrlProp3.xml><?xml version="1.0" encoding="utf-8"?>
<formControlPr xmlns="http://schemas.microsoft.com/office/spreadsheetml/2009/9/main" objectType="CheckBox" fmlaLink="$X$28" lockText="1" noThreeD="1"/>
</file>

<file path=xl/ctrlProps/ctrlProp30.xml><?xml version="1.0" encoding="utf-8"?>
<formControlPr xmlns="http://schemas.microsoft.com/office/spreadsheetml/2009/9/main" objectType="CheckBox" fmlaLink="$X$55" lockText="1" noThreeD="1"/>
</file>

<file path=xl/ctrlProps/ctrlProp300.xml><?xml version="1.0" encoding="utf-8"?>
<formControlPr xmlns="http://schemas.microsoft.com/office/spreadsheetml/2009/9/main" objectType="CheckBox" fmlaLink="$X$17" lockText="1" noThreeD="1"/>
</file>

<file path=xl/ctrlProps/ctrlProp301.xml><?xml version="1.0" encoding="utf-8"?>
<formControlPr xmlns="http://schemas.microsoft.com/office/spreadsheetml/2009/9/main" objectType="CheckBox" fmlaLink="$X$18" lockText="1" noThreeD="1"/>
</file>

<file path=xl/ctrlProps/ctrlProp302.xml><?xml version="1.0" encoding="utf-8"?>
<formControlPr xmlns="http://schemas.microsoft.com/office/spreadsheetml/2009/9/main" objectType="CheckBox" fmlaLink="$X$19" lockText="1" noThreeD="1"/>
</file>

<file path=xl/ctrlProps/ctrlProp303.xml><?xml version="1.0" encoding="utf-8"?>
<formControlPr xmlns="http://schemas.microsoft.com/office/spreadsheetml/2009/9/main" objectType="CheckBox" fmlaLink="$X$20" lockText="1" noThreeD="1"/>
</file>

<file path=xl/ctrlProps/ctrlProp304.xml><?xml version="1.0" encoding="utf-8"?>
<formControlPr xmlns="http://schemas.microsoft.com/office/spreadsheetml/2009/9/main" objectType="CheckBox" fmlaLink="$X$21" lockText="1" noThreeD="1"/>
</file>

<file path=xl/ctrlProps/ctrlProp305.xml><?xml version="1.0" encoding="utf-8"?>
<formControlPr xmlns="http://schemas.microsoft.com/office/spreadsheetml/2009/9/main" objectType="CheckBox" fmlaLink="$X$22" lockText="1" noThreeD="1"/>
</file>

<file path=xl/ctrlProps/ctrlProp306.xml><?xml version="1.0" encoding="utf-8"?>
<formControlPr xmlns="http://schemas.microsoft.com/office/spreadsheetml/2009/9/main" objectType="CheckBox" fmlaLink="$X$24" lockText="1" noThreeD="1"/>
</file>

<file path=xl/ctrlProps/ctrlProp307.xml><?xml version="1.0" encoding="utf-8"?>
<formControlPr xmlns="http://schemas.microsoft.com/office/spreadsheetml/2009/9/main" objectType="CheckBox" fmlaLink="$X$23" lockText="1" noThreeD="1"/>
</file>

<file path=xl/ctrlProps/ctrlProp308.xml><?xml version="1.0" encoding="utf-8"?>
<formControlPr xmlns="http://schemas.microsoft.com/office/spreadsheetml/2009/9/main" objectType="CheckBox" fmlaLink="$X$25" lockText="1" noThreeD="1"/>
</file>

<file path=xl/ctrlProps/ctrlProp309.xml><?xml version="1.0" encoding="utf-8"?>
<formControlPr xmlns="http://schemas.microsoft.com/office/spreadsheetml/2009/9/main" objectType="CheckBox" fmlaLink="$X$26" lockText="1" noThreeD="1"/>
</file>

<file path=xl/ctrlProps/ctrlProp31.xml><?xml version="1.0" encoding="utf-8"?>
<formControlPr xmlns="http://schemas.microsoft.com/office/spreadsheetml/2009/9/main" objectType="CheckBox" fmlaLink="$X$56" lockText="1" noThreeD="1"/>
</file>

<file path=xl/ctrlProps/ctrlProp310.xml><?xml version="1.0" encoding="utf-8"?>
<formControlPr xmlns="http://schemas.microsoft.com/office/spreadsheetml/2009/9/main" objectType="CheckBox" fmlaLink="$X$27" lockText="1" noThreeD="1"/>
</file>

<file path=xl/ctrlProps/ctrlProp311.xml><?xml version="1.0" encoding="utf-8"?>
<formControlPr xmlns="http://schemas.microsoft.com/office/spreadsheetml/2009/9/main" objectType="CheckBox" fmlaLink="$X$27" lockText="1" noThreeD="1"/>
</file>

<file path=xl/ctrlProps/ctrlProp312.xml><?xml version="1.0" encoding="utf-8"?>
<formControlPr xmlns="http://schemas.microsoft.com/office/spreadsheetml/2009/9/main" objectType="CheckBox" fmlaLink="$X$26" lockText="1" noThreeD="1"/>
</file>

<file path=xl/ctrlProps/ctrlProp313.xml><?xml version="1.0" encoding="utf-8"?>
<formControlPr xmlns="http://schemas.microsoft.com/office/spreadsheetml/2009/9/main" objectType="CheckBox" fmlaLink="$X$15" lockText="1" noThreeD="1"/>
</file>

<file path=xl/ctrlProps/ctrlProp314.xml><?xml version="1.0" encoding="utf-8"?>
<formControlPr xmlns="http://schemas.microsoft.com/office/spreadsheetml/2009/9/main" objectType="CheckBox" fmlaLink="$X$16" lockText="1" noThreeD="1"/>
</file>

<file path=xl/ctrlProps/ctrlProp315.xml><?xml version="1.0" encoding="utf-8"?>
<formControlPr xmlns="http://schemas.microsoft.com/office/spreadsheetml/2009/9/main" objectType="CheckBox" fmlaLink="$X$28" lockText="1" noThreeD="1"/>
</file>

<file path=xl/ctrlProps/ctrlProp316.xml><?xml version="1.0" encoding="utf-8"?>
<formControlPr xmlns="http://schemas.microsoft.com/office/spreadsheetml/2009/9/main" objectType="CheckBox" fmlaLink="$X$29" lockText="1" noThreeD="1"/>
</file>

<file path=xl/ctrlProps/ctrlProp317.xml><?xml version="1.0" encoding="utf-8"?>
<formControlPr xmlns="http://schemas.microsoft.com/office/spreadsheetml/2009/9/main" objectType="CheckBox" fmlaLink="$X$30" lockText="1" noThreeD="1"/>
</file>

<file path=xl/ctrlProps/ctrlProp318.xml><?xml version="1.0" encoding="utf-8"?>
<formControlPr xmlns="http://schemas.microsoft.com/office/spreadsheetml/2009/9/main" objectType="CheckBox" fmlaLink="$X$31" lockText="1" noThreeD="1"/>
</file>

<file path=xl/ctrlProps/ctrlProp319.xml><?xml version="1.0" encoding="utf-8"?>
<formControlPr xmlns="http://schemas.microsoft.com/office/spreadsheetml/2009/9/main" objectType="CheckBox" fmlaLink="$X$32" lockText="1" noThreeD="1"/>
</file>

<file path=xl/ctrlProps/ctrlProp32.xml><?xml version="1.0" encoding="utf-8"?>
<formControlPr xmlns="http://schemas.microsoft.com/office/spreadsheetml/2009/9/main" objectType="CheckBox" fmlaLink="$X$57" lockText="1" noThreeD="1"/>
</file>

<file path=xl/ctrlProps/ctrlProp320.xml><?xml version="1.0" encoding="utf-8"?>
<formControlPr xmlns="http://schemas.microsoft.com/office/spreadsheetml/2009/9/main" objectType="CheckBox" fmlaLink="$X$33" lockText="1" noThreeD="1"/>
</file>

<file path=xl/ctrlProps/ctrlProp321.xml><?xml version="1.0" encoding="utf-8"?>
<formControlPr xmlns="http://schemas.microsoft.com/office/spreadsheetml/2009/9/main" objectType="CheckBox" fmlaLink="$X$34" lockText="1" noThreeD="1"/>
</file>

<file path=xl/ctrlProps/ctrlProp322.xml><?xml version="1.0" encoding="utf-8"?>
<formControlPr xmlns="http://schemas.microsoft.com/office/spreadsheetml/2009/9/main" objectType="CheckBox" fmlaLink="$X$35" lockText="1" noThreeD="1"/>
</file>

<file path=xl/ctrlProps/ctrlProp323.xml><?xml version="1.0" encoding="utf-8"?>
<formControlPr xmlns="http://schemas.microsoft.com/office/spreadsheetml/2009/9/main" objectType="CheckBox" fmlaLink="$X$36" lockText="1" noThreeD="1"/>
</file>

<file path=xl/ctrlProps/ctrlProp324.xml><?xml version="1.0" encoding="utf-8"?>
<formControlPr xmlns="http://schemas.microsoft.com/office/spreadsheetml/2009/9/main" objectType="CheckBox" fmlaLink="$X$37" lockText="1" noThreeD="1"/>
</file>

<file path=xl/ctrlProps/ctrlProp325.xml><?xml version="1.0" encoding="utf-8"?>
<formControlPr xmlns="http://schemas.microsoft.com/office/spreadsheetml/2009/9/main" objectType="CheckBox" fmlaLink="$X$38" lockText="1" noThreeD="1"/>
</file>

<file path=xl/ctrlProps/ctrlProp326.xml><?xml version="1.0" encoding="utf-8"?>
<formControlPr xmlns="http://schemas.microsoft.com/office/spreadsheetml/2009/9/main" objectType="CheckBox" fmlaLink="$X$39" lockText="1" noThreeD="1"/>
</file>

<file path=xl/ctrlProps/ctrlProp327.xml><?xml version="1.0" encoding="utf-8"?>
<formControlPr xmlns="http://schemas.microsoft.com/office/spreadsheetml/2009/9/main" objectType="CheckBox" fmlaLink="$X$40" lockText="1" noThreeD="1"/>
</file>

<file path=xl/ctrlProps/ctrlProp328.xml><?xml version="1.0" encoding="utf-8"?>
<formControlPr xmlns="http://schemas.microsoft.com/office/spreadsheetml/2009/9/main" objectType="CheckBox" fmlaLink="$X$41" lockText="1" noThreeD="1"/>
</file>

<file path=xl/ctrlProps/ctrlProp329.xml><?xml version="1.0" encoding="utf-8"?>
<formControlPr xmlns="http://schemas.microsoft.com/office/spreadsheetml/2009/9/main" objectType="CheckBox" fmlaLink="$X$42" lockText="1" noThreeD="1"/>
</file>

<file path=xl/ctrlProps/ctrlProp33.xml><?xml version="1.0" encoding="utf-8"?>
<formControlPr xmlns="http://schemas.microsoft.com/office/spreadsheetml/2009/9/main" objectType="CheckBox" fmlaLink="$X$58" lockText="1" noThreeD="1"/>
</file>

<file path=xl/ctrlProps/ctrlProp330.xml><?xml version="1.0" encoding="utf-8"?>
<formControlPr xmlns="http://schemas.microsoft.com/office/spreadsheetml/2009/9/main" objectType="CheckBox" fmlaLink="$X$43" lockText="1" noThreeD="1"/>
</file>

<file path=xl/ctrlProps/ctrlProp331.xml><?xml version="1.0" encoding="utf-8"?>
<formControlPr xmlns="http://schemas.microsoft.com/office/spreadsheetml/2009/9/main" objectType="CheckBox" fmlaLink="$X$44" lockText="1" noThreeD="1"/>
</file>

<file path=xl/ctrlProps/ctrlProp332.xml><?xml version="1.0" encoding="utf-8"?>
<formControlPr xmlns="http://schemas.microsoft.com/office/spreadsheetml/2009/9/main" objectType="CheckBox" fmlaLink="$X$45" lockText="1" noThreeD="1"/>
</file>

<file path=xl/ctrlProps/ctrlProp333.xml><?xml version="1.0" encoding="utf-8"?>
<formControlPr xmlns="http://schemas.microsoft.com/office/spreadsheetml/2009/9/main" objectType="CheckBox" fmlaLink="$X$46" lockText="1" noThreeD="1"/>
</file>

<file path=xl/ctrlProps/ctrlProp334.xml><?xml version="1.0" encoding="utf-8"?>
<formControlPr xmlns="http://schemas.microsoft.com/office/spreadsheetml/2009/9/main" objectType="CheckBox" fmlaLink="$X$47" lockText="1" noThreeD="1"/>
</file>

<file path=xl/ctrlProps/ctrlProp335.xml><?xml version="1.0" encoding="utf-8"?>
<formControlPr xmlns="http://schemas.microsoft.com/office/spreadsheetml/2009/9/main" objectType="CheckBox" fmlaLink="$X$48" lockText="1" noThreeD="1"/>
</file>

<file path=xl/ctrlProps/ctrlProp336.xml><?xml version="1.0" encoding="utf-8"?>
<formControlPr xmlns="http://schemas.microsoft.com/office/spreadsheetml/2009/9/main" objectType="CheckBox" fmlaLink="$X$49" lockText="1" noThreeD="1"/>
</file>

<file path=xl/ctrlProps/ctrlProp337.xml><?xml version="1.0" encoding="utf-8"?>
<formControlPr xmlns="http://schemas.microsoft.com/office/spreadsheetml/2009/9/main" objectType="CheckBox" fmlaLink="$X$50" lockText="1" noThreeD="1"/>
</file>

<file path=xl/ctrlProps/ctrlProp338.xml><?xml version="1.0" encoding="utf-8"?>
<formControlPr xmlns="http://schemas.microsoft.com/office/spreadsheetml/2009/9/main" objectType="CheckBox" fmlaLink="$X$51" lockText="1" noThreeD="1"/>
</file>

<file path=xl/ctrlProps/ctrlProp339.xml><?xml version="1.0" encoding="utf-8"?>
<formControlPr xmlns="http://schemas.microsoft.com/office/spreadsheetml/2009/9/main" objectType="CheckBox" fmlaLink="$X$52" lockText="1" noThreeD="1"/>
</file>

<file path=xl/ctrlProps/ctrlProp34.xml><?xml version="1.0" encoding="utf-8"?>
<formControlPr xmlns="http://schemas.microsoft.com/office/spreadsheetml/2009/9/main" objectType="CheckBox" fmlaLink="$X$59" lockText="1" noThreeD="1"/>
</file>

<file path=xl/ctrlProps/ctrlProp340.xml><?xml version="1.0" encoding="utf-8"?>
<formControlPr xmlns="http://schemas.microsoft.com/office/spreadsheetml/2009/9/main" objectType="CheckBox" fmlaLink="$X$53" lockText="1" noThreeD="1"/>
</file>

<file path=xl/ctrlProps/ctrlProp341.xml><?xml version="1.0" encoding="utf-8"?>
<formControlPr xmlns="http://schemas.microsoft.com/office/spreadsheetml/2009/9/main" objectType="CheckBox" fmlaLink="$X$54" lockText="1" noThreeD="1"/>
</file>

<file path=xl/ctrlProps/ctrlProp342.xml><?xml version="1.0" encoding="utf-8"?>
<formControlPr xmlns="http://schemas.microsoft.com/office/spreadsheetml/2009/9/main" objectType="CheckBox" fmlaLink="$X$55" lockText="1" noThreeD="1"/>
</file>

<file path=xl/ctrlProps/ctrlProp343.xml><?xml version="1.0" encoding="utf-8"?>
<formControlPr xmlns="http://schemas.microsoft.com/office/spreadsheetml/2009/9/main" objectType="CheckBox" fmlaLink="$X$56" lockText="1" noThreeD="1"/>
</file>

<file path=xl/ctrlProps/ctrlProp344.xml><?xml version="1.0" encoding="utf-8"?>
<formControlPr xmlns="http://schemas.microsoft.com/office/spreadsheetml/2009/9/main" objectType="CheckBox" fmlaLink="$X$57" lockText="1" noThreeD="1"/>
</file>

<file path=xl/ctrlProps/ctrlProp345.xml><?xml version="1.0" encoding="utf-8"?>
<formControlPr xmlns="http://schemas.microsoft.com/office/spreadsheetml/2009/9/main" objectType="CheckBox" fmlaLink="$X$58" lockText="1" noThreeD="1"/>
</file>

<file path=xl/ctrlProps/ctrlProp346.xml><?xml version="1.0" encoding="utf-8"?>
<formControlPr xmlns="http://schemas.microsoft.com/office/spreadsheetml/2009/9/main" objectType="CheckBox" fmlaLink="$X$59" lockText="1" noThreeD="1"/>
</file>

<file path=xl/ctrlProps/ctrlProp347.xml><?xml version="1.0" encoding="utf-8"?>
<formControlPr xmlns="http://schemas.microsoft.com/office/spreadsheetml/2009/9/main" objectType="CheckBox" fmlaLink="$X$60" lockText="1" noThreeD="1"/>
</file>

<file path=xl/ctrlProps/ctrlProp348.xml><?xml version="1.0" encoding="utf-8"?>
<formControlPr xmlns="http://schemas.microsoft.com/office/spreadsheetml/2009/9/main" objectType="CheckBox" fmlaLink="$X$61" lockText="1" noThreeD="1"/>
</file>

<file path=xl/ctrlProps/ctrlProp349.xml><?xml version="1.0" encoding="utf-8"?>
<formControlPr xmlns="http://schemas.microsoft.com/office/spreadsheetml/2009/9/main" objectType="CheckBox" fmlaLink="$X$62" lockText="1" noThreeD="1"/>
</file>

<file path=xl/ctrlProps/ctrlProp35.xml><?xml version="1.0" encoding="utf-8"?>
<formControlPr xmlns="http://schemas.microsoft.com/office/spreadsheetml/2009/9/main" objectType="CheckBox" fmlaLink="$X$60" lockText="1" noThreeD="1"/>
</file>

<file path=xl/ctrlProps/ctrlProp350.xml><?xml version="1.0" encoding="utf-8"?>
<formControlPr xmlns="http://schemas.microsoft.com/office/spreadsheetml/2009/9/main" objectType="CheckBox" fmlaLink="$X$63" lockText="1" noThreeD="1"/>
</file>

<file path=xl/ctrlProps/ctrlProp351.xml><?xml version="1.0" encoding="utf-8"?>
<formControlPr xmlns="http://schemas.microsoft.com/office/spreadsheetml/2009/9/main" objectType="CheckBox" fmlaLink="$Y$16" lockText="1" noThreeD="1"/>
</file>

<file path=xl/ctrlProps/ctrlProp352.xml><?xml version="1.0" encoding="utf-8"?>
<formControlPr xmlns="http://schemas.microsoft.com/office/spreadsheetml/2009/9/main" objectType="CheckBox" fmlaLink="$X$17" lockText="1" noThreeD="1"/>
</file>

<file path=xl/ctrlProps/ctrlProp353.xml><?xml version="1.0" encoding="utf-8"?>
<formControlPr xmlns="http://schemas.microsoft.com/office/spreadsheetml/2009/9/main" objectType="CheckBox" fmlaLink="$X$18" lockText="1" noThreeD="1"/>
</file>

<file path=xl/ctrlProps/ctrlProp354.xml><?xml version="1.0" encoding="utf-8"?>
<formControlPr xmlns="http://schemas.microsoft.com/office/spreadsheetml/2009/9/main" objectType="CheckBox" fmlaLink="$X$19" lockText="1" noThreeD="1"/>
</file>

<file path=xl/ctrlProps/ctrlProp355.xml><?xml version="1.0" encoding="utf-8"?>
<formControlPr xmlns="http://schemas.microsoft.com/office/spreadsheetml/2009/9/main" objectType="CheckBox" fmlaLink="$X$20" lockText="1" noThreeD="1"/>
</file>

<file path=xl/ctrlProps/ctrlProp356.xml><?xml version="1.0" encoding="utf-8"?>
<formControlPr xmlns="http://schemas.microsoft.com/office/spreadsheetml/2009/9/main" objectType="CheckBox" fmlaLink="$X$21" lockText="1" noThreeD="1"/>
</file>

<file path=xl/ctrlProps/ctrlProp357.xml><?xml version="1.0" encoding="utf-8"?>
<formControlPr xmlns="http://schemas.microsoft.com/office/spreadsheetml/2009/9/main" objectType="CheckBox" fmlaLink="$X$22" lockText="1" noThreeD="1"/>
</file>

<file path=xl/ctrlProps/ctrlProp358.xml><?xml version="1.0" encoding="utf-8"?>
<formControlPr xmlns="http://schemas.microsoft.com/office/spreadsheetml/2009/9/main" objectType="CheckBox" fmlaLink="$X$24" lockText="1" noThreeD="1"/>
</file>

<file path=xl/ctrlProps/ctrlProp359.xml><?xml version="1.0" encoding="utf-8"?>
<formControlPr xmlns="http://schemas.microsoft.com/office/spreadsheetml/2009/9/main" objectType="CheckBox" fmlaLink="$X$23" lockText="1" noThreeD="1"/>
</file>

<file path=xl/ctrlProps/ctrlProp36.xml><?xml version="1.0" encoding="utf-8"?>
<formControlPr xmlns="http://schemas.microsoft.com/office/spreadsheetml/2009/9/main" objectType="CheckBox" fmlaLink="$X$61" lockText="1" noThreeD="1"/>
</file>

<file path=xl/ctrlProps/ctrlProp360.xml><?xml version="1.0" encoding="utf-8"?>
<formControlPr xmlns="http://schemas.microsoft.com/office/spreadsheetml/2009/9/main" objectType="CheckBox" fmlaLink="$X$25" lockText="1" noThreeD="1"/>
</file>

<file path=xl/ctrlProps/ctrlProp361.xml><?xml version="1.0" encoding="utf-8"?>
<formControlPr xmlns="http://schemas.microsoft.com/office/spreadsheetml/2009/9/main" objectType="CheckBox" fmlaLink="$X$26" lockText="1" noThreeD="1"/>
</file>

<file path=xl/ctrlProps/ctrlProp362.xml><?xml version="1.0" encoding="utf-8"?>
<formControlPr xmlns="http://schemas.microsoft.com/office/spreadsheetml/2009/9/main" objectType="CheckBox" fmlaLink="$X$27" lockText="1" noThreeD="1"/>
</file>

<file path=xl/ctrlProps/ctrlProp363.xml><?xml version="1.0" encoding="utf-8"?>
<formControlPr xmlns="http://schemas.microsoft.com/office/spreadsheetml/2009/9/main" objectType="CheckBox" fmlaLink="$X$27" lockText="1" noThreeD="1"/>
</file>

<file path=xl/ctrlProps/ctrlProp364.xml><?xml version="1.0" encoding="utf-8"?>
<formControlPr xmlns="http://schemas.microsoft.com/office/spreadsheetml/2009/9/main" objectType="CheckBox" fmlaLink="$X$26" lockText="1" noThreeD="1"/>
</file>

<file path=xl/ctrlProps/ctrlProp37.xml><?xml version="1.0" encoding="utf-8"?>
<formControlPr xmlns="http://schemas.microsoft.com/office/spreadsheetml/2009/9/main" objectType="CheckBox" fmlaLink="$X$62" lockText="1" noThreeD="1"/>
</file>

<file path=xl/ctrlProps/ctrlProp38.xml><?xml version="1.0" encoding="utf-8"?>
<formControlPr xmlns="http://schemas.microsoft.com/office/spreadsheetml/2009/9/main" objectType="CheckBox" fmlaLink="$X$63" lockText="1" noThreeD="1"/>
</file>

<file path=xl/ctrlProps/ctrlProp39.xml><?xml version="1.0" encoding="utf-8"?>
<formControlPr xmlns="http://schemas.microsoft.com/office/spreadsheetml/2009/9/main" objectType="CheckBox" fmlaLink="$Y$16" lockText="1" noThreeD="1"/>
</file>

<file path=xl/ctrlProps/ctrlProp4.xml><?xml version="1.0" encoding="utf-8"?>
<formControlPr xmlns="http://schemas.microsoft.com/office/spreadsheetml/2009/9/main" objectType="CheckBox" fmlaLink="$X$29" lockText="1" noThreeD="1"/>
</file>

<file path=xl/ctrlProps/ctrlProp40.xml><?xml version="1.0" encoding="utf-8"?>
<formControlPr xmlns="http://schemas.microsoft.com/office/spreadsheetml/2009/9/main" objectType="CheckBox" fmlaLink="$X$17" lockText="1" noThreeD="1"/>
</file>

<file path=xl/ctrlProps/ctrlProp41.xml><?xml version="1.0" encoding="utf-8"?>
<formControlPr xmlns="http://schemas.microsoft.com/office/spreadsheetml/2009/9/main" objectType="CheckBox" fmlaLink="$X$18" lockText="1" noThreeD="1"/>
</file>

<file path=xl/ctrlProps/ctrlProp42.xml><?xml version="1.0" encoding="utf-8"?>
<formControlPr xmlns="http://schemas.microsoft.com/office/spreadsheetml/2009/9/main" objectType="CheckBox" fmlaLink="$X$19" lockText="1" noThreeD="1"/>
</file>

<file path=xl/ctrlProps/ctrlProp43.xml><?xml version="1.0" encoding="utf-8"?>
<formControlPr xmlns="http://schemas.microsoft.com/office/spreadsheetml/2009/9/main" objectType="CheckBox" fmlaLink="$X$20" lockText="1" noThreeD="1"/>
</file>

<file path=xl/ctrlProps/ctrlProp44.xml><?xml version="1.0" encoding="utf-8"?>
<formControlPr xmlns="http://schemas.microsoft.com/office/spreadsheetml/2009/9/main" objectType="CheckBox" fmlaLink="$X$21" lockText="1" noThreeD="1"/>
</file>

<file path=xl/ctrlProps/ctrlProp45.xml><?xml version="1.0" encoding="utf-8"?>
<formControlPr xmlns="http://schemas.microsoft.com/office/spreadsheetml/2009/9/main" objectType="CheckBox" fmlaLink="$X$22" lockText="1" noThreeD="1"/>
</file>

<file path=xl/ctrlProps/ctrlProp46.xml><?xml version="1.0" encoding="utf-8"?>
<formControlPr xmlns="http://schemas.microsoft.com/office/spreadsheetml/2009/9/main" objectType="CheckBox" fmlaLink="$X$24" lockText="1" noThreeD="1"/>
</file>

<file path=xl/ctrlProps/ctrlProp47.xml><?xml version="1.0" encoding="utf-8"?>
<formControlPr xmlns="http://schemas.microsoft.com/office/spreadsheetml/2009/9/main" objectType="CheckBox" fmlaLink="$X$23" lockText="1" noThreeD="1"/>
</file>

<file path=xl/ctrlProps/ctrlProp48.xml><?xml version="1.0" encoding="utf-8"?>
<formControlPr xmlns="http://schemas.microsoft.com/office/spreadsheetml/2009/9/main" objectType="CheckBox" fmlaLink="$X$25" lockText="1" noThreeD="1"/>
</file>

<file path=xl/ctrlProps/ctrlProp49.xml><?xml version="1.0" encoding="utf-8"?>
<formControlPr xmlns="http://schemas.microsoft.com/office/spreadsheetml/2009/9/main" objectType="CheckBox" fmlaLink="$X$26" lockText="1" noThreeD="1"/>
</file>

<file path=xl/ctrlProps/ctrlProp5.xml><?xml version="1.0" encoding="utf-8"?>
<formControlPr xmlns="http://schemas.microsoft.com/office/spreadsheetml/2009/9/main" objectType="CheckBox" fmlaLink="$X$30" lockText="1" noThreeD="1"/>
</file>

<file path=xl/ctrlProps/ctrlProp50.xml><?xml version="1.0" encoding="utf-8"?>
<formControlPr xmlns="http://schemas.microsoft.com/office/spreadsheetml/2009/9/main" objectType="CheckBox" fmlaLink="$X$27" lockText="1" noThreeD="1"/>
</file>

<file path=xl/ctrlProps/ctrlProp51.xml><?xml version="1.0" encoding="utf-8"?>
<formControlPr xmlns="http://schemas.microsoft.com/office/spreadsheetml/2009/9/main" objectType="CheckBox" fmlaLink="$X$27" lockText="1" noThreeD="1"/>
</file>

<file path=xl/ctrlProps/ctrlProp52.xml><?xml version="1.0" encoding="utf-8"?>
<formControlPr xmlns="http://schemas.microsoft.com/office/spreadsheetml/2009/9/main" objectType="CheckBox" fmlaLink="$X$26" lockText="1" noThreeD="1"/>
</file>

<file path=xl/ctrlProps/ctrlProp53.xml><?xml version="1.0" encoding="utf-8"?>
<formControlPr xmlns="http://schemas.microsoft.com/office/spreadsheetml/2009/9/main" objectType="CheckBox" fmlaLink="$X$15" lockText="1" noThreeD="1"/>
</file>

<file path=xl/ctrlProps/ctrlProp54.xml><?xml version="1.0" encoding="utf-8"?>
<formControlPr xmlns="http://schemas.microsoft.com/office/spreadsheetml/2009/9/main" objectType="CheckBox" fmlaLink="$X$16" lockText="1" noThreeD="1"/>
</file>

<file path=xl/ctrlProps/ctrlProp55.xml><?xml version="1.0" encoding="utf-8"?>
<formControlPr xmlns="http://schemas.microsoft.com/office/spreadsheetml/2009/9/main" objectType="CheckBox" fmlaLink="$X$28" lockText="1" noThreeD="1"/>
</file>

<file path=xl/ctrlProps/ctrlProp56.xml><?xml version="1.0" encoding="utf-8"?>
<formControlPr xmlns="http://schemas.microsoft.com/office/spreadsheetml/2009/9/main" objectType="CheckBox" fmlaLink="$X$29" lockText="1" noThreeD="1"/>
</file>

<file path=xl/ctrlProps/ctrlProp57.xml><?xml version="1.0" encoding="utf-8"?>
<formControlPr xmlns="http://schemas.microsoft.com/office/spreadsheetml/2009/9/main" objectType="CheckBox" fmlaLink="$X$30" lockText="1" noThreeD="1"/>
</file>

<file path=xl/ctrlProps/ctrlProp58.xml><?xml version="1.0" encoding="utf-8"?>
<formControlPr xmlns="http://schemas.microsoft.com/office/spreadsheetml/2009/9/main" objectType="CheckBox" fmlaLink="$X$31" lockText="1" noThreeD="1"/>
</file>

<file path=xl/ctrlProps/ctrlProp59.xml><?xml version="1.0" encoding="utf-8"?>
<formControlPr xmlns="http://schemas.microsoft.com/office/spreadsheetml/2009/9/main" objectType="CheckBox" fmlaLink="$X$32" lockText="1" noThreeD="1"/>
</file>

<file path=xl/ctrlProps/ctrlProp6.xml><?xml version="1.0" encoding="utf-8"?>
<formControlPr xmlns="http://schemas.microsoft.com/office/spreadsheetml/2009/9/main" objectType="CheckBox" fmlaLink="$X$31" lockText="1" noThreeD="1"/>
</file>

<file path=xl/ctrlProps/ctrlProp60.xml><?xml version="1.0" encoding="utf-8"?>
<formControlPr xmlns="http://schemas.microsoft.com/office/spreadsheetml/2009/9/main" objectType="CheckBox" fmlaLink="$X$33" lockText="1" noThreeD="1"/>
</file>

<file path=xl/ctrlProps/ctrlProp61.xml><?xml version="1.0" encoding="utf-8"?>
<formControlPr xmlns="http://schemas.microsoft.com/office/spreadsheetml/2009/9/main" objectType="CheckBox" fmlaLink="$X$34" lockText="1" noThreeD="1"/>
</file>

<file path=xl/ctrlProps/ctrlProp62.xml><?xml version="1.0" encoding="utf-8"?>
<formControlPr xmlns="http://schemas.microsoft.com/office/spreadsheetml/2009/9/main" objectType="CheckBox" fmlaLink="$X$35" lockText="1" noThreeD="1"/>
</file>

<file path=xl/ctrlProps/ctrlProp63.xml><?xml version="1.0" encoding="utf-8"?>
<formControlPr xmlns="http://schemas.microsoft.com/office/spreadsheetml/2009/9/main" objectType="CheckBox" fmlaLink="$X$36" lockText="1" noThreeD="1"/>
</file>

<file path=xl/ctrlProps/ctrlProp64.xml><?xml version="1.0" encoding="utf-8"?>
<formControlPr xmlns="http://schemas.microsoft.com/office/spreadsheetml/2009/9/main" objectType="CheckBox" fmlaLink="$X$37" lockText="1" noThreeD="1"/>
</file>

<file path=xl/ctrlProps/ctrlProp65.xml><?xml version="1.0" encoding="utf-8"?>
<formControlPr xmlns="http://schemas.microsoft.com/office/spreadsheetml/2009/9/main" objectType="CheckBox" fmlaLink="$X$38" lockText="1" noThreeD="1"/>
</file>

<file path=xl/ctrlProps/ctrlProp66.xml><?xml version="1.0" encoding="utf-8"?>
<formControlPr xmlns="http://schemas.microsoft.com/office/spreadsheetml/2009/9/main" objectType="CheckBox" fmlaLink="$X$39" lockText="1" noThreeD="1"/>
</file>

<file path=xl/ctrlProps/ctrlProp67.xml><?xml version="1.0" encoding="utf-8"?>
<formControlPr xmlns="http://schemas.microsoft.com/office/spreadsheetml/2009/9/main" objectType="CheckBox" fmlaLink="$X$40" lockText="1" noThreeD="1"/>
</file>

<file path=xl/ctrlProps/ctrlProp68.xml><?xml version="1.0" encoding="utf-8"?>
<formControlPr xmlns="http://schemas.microsoft.com/office/spreadsheetml/2009/9/main" objectType="CheckBox" fmlaLink="$X$41" lockText="1" noThreeD="1"/>
</file>

<file path=xl/ctrlProps/ctrlProp69.xml><?xml version="1.0" encoding="utf-8"?>
<formControlPr xmlns="http://schemas.microsoft.com/office/spreadsheetml/2009/9/main" objectType="CheckBox" fmlaLink="$X$42" lockText="1" noThreeD="1"/>
</file>

<file path=xl/ctrlProps/ctrlProp7.xml><?xml version="1.0" encoding="utf-8"?>
<formControlPr xmlns="http://schemas.microsoft.com/office/spreadsheetml/2009/9/main" objectType="CheckBox" fmlaLink="$X$32" lockText="1" noThreeD="1"/>
</file>

<file path=xl/ctrlProps/ctrlProp70.xml><?xml version="1.0" encoding="utf-8"?>
<formControlPr xmlns="http://schemas.microsoft.com/office/spreadsheetml/2009/9/main" objectType="CheckBox" fmlaLink="$X$43" lockText="1" noThreeD="1"/>
</file>

<file path=xl/ctrlProps/ctrlProp71.xml><?xml version="1.0" encoding="utf-8"?>
<formControlPr xmlns="http://schemas.microsoft.com/office/spreadsheetml/2009/9/main" objectType="CheckBox" fmlaLink="$X$44" lockText="1" noThreeD="1"/>
</file>

<file path=xl/ctrlProps/ctrlProp72.xml><?xml version="1.0" encoding="utf-8"?>
<formControlPr xmlns="http://schemas.microsoft.com/office/spreadsheetml/2009/9/main" objectType="CheckBox" fmlaLink="$X$45" lockText="1" noThreeD="1"/>
</file>

<file path=xl/ctrlProps/ctrlProp73.xml><?xml version="1.0" encoding="utf-8"?>
<formControlPr xmlns="http://schemas.microsoft.com/office/spreadsheetml/2009/9/main" objectType="CheckBox" fmlaLink="$X$46" lockText="1" noThreeD="1"/>
</file>

<file path=xl/ctrlProps/ctrlProp74.xml><?xml version="1.0" encoding="utf-8"?>
<formControlPr xmlns="http://schemas.microsoft.com/office/spreadsheetml/2009/9/main" objectType="CheckBox" fmlaLink="$X$47" lockText="1" noThreeD="1"/>
</file>

<file path=xl/ctrlProps/ctrlProp75.xml><?xml version="1.0" encoding="utf-8"?>
<formControlPr xmlns="http://schemas.microsoft.com/office/spreadsheetml/2009/9/main" objectType="CheckBox" fmlaLink="$X$48" lockText="1" noThreeD="1"/>
</file>

<file path=xl/ctrlProps/ctrlProp76.xml><?xml version="1.0" encoding="utf-8"?>
<formControlPr xmlns="http://schemas.microsoft.com/office/spreadsheetml/2009/9/main" objectType="CheckBox" fmlaLink="$X$49" lockText="1" noThreeD="1"/>
</file>

<file path=xl/ctrlProps/ctrlProp77.xml><?xml version="1.0" encoding="utf-8"?>
<formControlPr xmlns="http://schemas.microsoft.com/office/spreadsheetml/2009/9/main" objectType="CheckBox" fmlaLink="$X$50" lockText="1" noThreeD="1"/>
</file>

<file path=xl/ctrlProps/ctrlProp78.xml><?xml version="1.0" encoding="utf-8"?>
<formControlPr xmlns="http://schemas.microsoft.com/office/spreadsheetml/2009/9/main" objectType="CheckBox" fmlaLink="$X$51" lockText="1" noThreeD="1"/>
</file>

<file path=xl/ctrlProps/ctrlProp79.xml><?xml version="1.0" encoding="utf-8"?>
<formControlPr xmlns="http://schemas.microsoft.com/office/spreadsheetml/2009/9/main" objectType="CheckBox" fmlaLink="$X$52" lockText="1" noThreeD="1"/>
</file>

<file path=xl/ctrlProps/ctrlProp8.xml><?xml version="1.0" encoding="utf-8"?>
<formControlPr xmlns="http://schemas.microsoft.com/office/spreadsheetml/2009/9/main" objectType="CheckBox" fmlaLink="$X$33" lockText="1" noThreeD="1"/>
</file>

<file path=xl/ctrlProps/ctrlProp80.xml><?xml version="1.0" encoding="utf-8"?>
<formControlPr xmlns="http://schemas.microsoft.com/office/spreadsheetml/2009/9/main" objectType="CheckBox" fmlaLink="$X$53" lockText="1" noThreeD="1"/>
</file>

<file path=xl/ctrlProps/ctrlProp81.xml><?xml version="1.0" encoding="utf-8"?>
<formControlPr xmlns="http://schemas.microsoft.com/office/spreadsheetml/2009/9/main" objectType="CheckBox" fmlaLink="$X$54" lockText="1" noThreeD="1"/>
</file>

<file path=xl/ctrlProps/ctrlProp82.xml><?xml version="1.0" encoding="utf-8"?>
<formControlPr xmlns="http://schemas.microsoft.com/office/spreadsheetml/2009/9/main" objectType="CheckBox" fmlaLink="$X$55" lockText="1" noThreeD="1"/>
</file>

<file path=xl/ctrlProps/ctrlProp83.xml><?xml version="1.0" encoding="utf-8"?>
<formControlPr xmlns="http://schemas.microsoft.com/office/spreadsheetml/2009/9/main" objectType="CheckBox" fmlaLink="$X$56" lockText="1" noThreeD="1"/>
</file>

<file path=xl/ctrlProps/ctrlProp84.xml><?xml version="1.0" encoding="utf-8"?>
<formControlPr xmlns="http://schemas.microsoft.com/office/spreadsheetml/2009/9/main" objectType="CheckBox" fmlaLink="$X$57" lockText="1" noThreeD="1"/>
</file>

<file path=xl/ctrlProps/ctrlProp85.xml><?xml version="1.0" encoding="utf-8"?>
<formControlPr xmlns="http://schemas.microsoft.com/office/spreadsheetml/2009/9/main" objectType="CheckBox" fmlaLink="$X$58" lockText="1" noThreeD="1"/>
</file>

<file path=xl/ctrlProps/ctrlProp86.xml><?xml version="1.0" encoding="utf-8"?>
<formControlPr xmlns="http://schemas.microsoft.com/office/spreadsheetml/2009/9/main" objectType="CheckBox" fmlaLink="$X$59" lockText="1" noThreeD="1"/>
</file>

<file path=xl/ctrlProps/ctrlProp87.xml><?xml version="1.0" encoding="utf-8"?>
<formControlPr xmlns="http://schemas.microsoft.com/office/spreadsheetml/2009/9/main" objectType="CheckBox" fmlaLink="$X$60" lockText="1" noThreeD="1"/>
</file>

<file path=xl/ctrlProps/ctrlProp88.xml><?xml version="1.0" encoding="utf-8"?>
<formControlPr xmlns="http://schemas.microsoft.com/office/spreadsheetml/2009/9/main" objectType="CheckBox" fmlaLink="$X$61" lockText="1" noThreeD="1"/>
</file>

<file path=xl/ctrlProps/ctrlProp89.xml><?xml version="1.0" encoding="utf-8"?>
<formControlPr xmlns="http://schemas.microsoft.com/office/spreadsheetml/2009/9/main" objectType="CheckBox" fmlaLink="$X$62" lockText="1" noThreeD="1"/>
</file>

<file path=xl/ctrlProps/ctrlProp9.xml><?xml version="1.0" encoding="utf-8"?>
<formControlPr xmlns="http://schemas.microsoft.com/office/spreadsheetml/2009/9/main" objectType="CheckBox" fmlaLink="$X$34" lockText="1" noThreeD="1"/>
</file>

<file path=xl/ctrlProps/ctrlProp90.xml><?xml version="1.0" encoding="utf-8"?>
<formControlPr xmlns="http://schemas.microsoft.com/office/spreadsheetml/2009/9/main" objectType="CheckBox" fmlaLink="$X$63" lockText="1" noThreeD="1"/>
</file>

<file path=xl/ctrlProps/ctrlProp91.xml><?xml version="1.0" encoding="utf-8"?>
<formControlPr xmlns="http://schemas.microsoft.com/office/spreadsheetml/2009/9/main" objectType="CheckBox" fmlaLink="$Y$16" lockText="1" noThreeD="1"/>
</file>

<file path=xl/ctrlProps/ctrlProp92.xml><?xml version="1.0" encoding="utf-8"?>
<formControlPr xmlns="http://schemas.microsoft.com/office/spreadsheetml/2009/9/main" objectType="CheckBox" fmlaLink="$X$17" lockText="1" noThreeD="1"/>
</file>

<file path=xl/ctrlProps/ctrlProp93.xml><?xml version="1.0" encoding="utf-8"?>
<formControlPr xmlns="http://schemas.microsoft.com/office/spreadsheetml/2009/9/main" objectType="CheckBox" fmlaLink="$X$18" lockText="1" noThreeD="1"/>
</file>

<file path=xl/ctrlProps/ctrlProp94.xml><?xml version="1.0" encoding="utf-8"?>
<formControlPr xmlns="http://schemas.microsoft.com/office/spreadsheetml/2009/9/main" objectType="CheckBox" fmlaLink="$X$19" lockText="1" noThreeD="1"/>
</file>

<file path=xl/ctrlProps/ctrlProp95.xml><?xml version="1.0" encoding="utf-8"?>
<formControlPr xmlns="http://schemas.microsoft.com/office/spreadsheetml/2009/9/main" objectType="CheckBox" fmlaLink="$X$20" lockText="1" noThreeD="1"/>
</file>

<file path=xl/ctrlProps/ctrlProp96.xml><?xml version="1.0" encoding="utf-8"?>
<formControlPr xmlns="http://schemas.microsoft.com/office/spreadsheetml/2009/9/main" objectType="CheckBox" fmlaLink="$X$21" lockText="1" noThreeD="1"/>
</file>

<file path=xl/ctrlProps/ctrlProp97.xml><?xml version="1.0" encoding="utf-8"?>
<formControlPr xmlns="http://schemas.microsoft.com/office/spreadsheetml/2009/9/main" objectType="CheckBox" fmlaLink="$X$22" lockText="1" noThreeD="1"/>
</file>

<file path=xl/ctrlProps/ctrlProp98.xml><?xml version="1.0" encoding="utf-8"?>
<formControlPr xmlns="http://schemas.microsoft.com/office/spreadsheetml/2009/9/main" objectType="CheckBox" fmlaLink="$X$24" lockText="1" noThreeD="1"/>
</file>

<file path=xl/ctrlProps/ctrlProp99.xml><?xml version="1.0" encoding="utf-8"?>
<formControlPr xmlns="http://schemas.microsoft.com/office/spreadsheetml/2009/9/main" objectType="CheckBox" fmlaLink="$X$23" lockText="1" noThreeD="1"/>
</file>

<file path=xl/drawings/_rels/drawing10.xml.rels><?xml version="1.0" encoding="UTF-8" standalone="no"?>
<Relationships xmlns="http://schemas.openxmlformats.org/package/2006/relationships">
<Relationship Id="rId1" Target="../charts/chart1.xml" Type="http://schemas.openxmlformats.org/officeDocument/2006/relationships/chart"/>
<Relationship Id="rId2" Target="../charts/chart2.xml" Type="http://schemas.openxmlformats.org/officeDocument/2006/relationships/chart"/>
</Relationships>

</file>

<file path=xl/drawings/_rels/vmlDrawing1.vml.rels><?xml version="1.0" encoding="UTF-8" standalone="no"?>
<Relationships xmlns="http://schemas.openxmlformats.org/package/2006/relationships">
<Relationship Id="rId1" Target="../media/image1.emf" Type="http://schemas.openxmlformats.org/officeDocument/2006/relationships/image"/>
</Relationships>

</file>

<file path=xl/drawings/_rels/vmlDrawing2.vml.rels><?xml version="1.0" encoding="UTF-8" standalone="no"?>
<Relationships xmlns="http://schemas.openxmlformats.org/package/2006/relationships">
<Relationship Id="rId1" Target="../media/image2.emf" Type="http://schemas.openxmlformats.org/officeDocument/2006/relationships/image"/>
<Relationship Id="rId2" Target="../media/image3.emf" Type="http://schemas.openxmlformats.org/officeDocument/2006/relationships/image"/>
<Relationship Id="rId3" Target="../media/image4.emf" Type="http://schemas.openxmlformats.org/officeDocument/2006/relationships/image"/>
<Relationship Id="rId4" Target="../media/image5.emf" Type="http://schemas.openxmlformats.org/officeDocument/2006/relationships/image"/>
</Relationships>

</file>

<file path=xl/drawings/drawing1.xml><?xml version="1.0" encoding="utf-8"?>
<xdr:wsDr xmlns:xdr="http://schemas.openxmlformats.org/drawingml/2006/spreadsheetDrawing" xmlns:a="http://schemas.openxmlformats.org/drawingml/2006/main">
  <xdr:oneCellAnchor>
    <xdr:from>
      <xdr:col>0</xdr:col>
      <xdr:colOff>400050</xdr:colOff>
      <xdr:row>0</xdr:row>
      <xdr:rowOff>123825</xdr:rowOff>
    </xdr:from>
    <xdr:ext cx="6505575" cy="8372475"/>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00050" y="127000"/>
          <a:ext cx="6505575" cy="83724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0</xdr:col>
          <xdr:colOff>127000</xdr:colOff>
          <xdr:row>0</xdr:row>
          <xdr:rowOff>50800</xdr:rowOff>
        </xdr:from>
        <xdr:to>
          <xdr:col>10</xdr:col>
          <xdr:colOff>393700</xdr:colOff>
          <xdr:row>51</xdr:row>
          <xdr:rowOff>127000</xdr:rowOff>
        </xdr:to>
        <xdr:sp macro="" textlink="">
          <xdr:nvSpPr>
            <xdr:cNvPr id="51205" name="Object 5" hidden="1">
              <a:extLst>
                <a:ext uri="{63B3BB69-23CF-44E3-9099-C40C66FF867C}">
                  <a14:compatExt spid="_x0000_s51205"/>
                </a:ext>
                <a:ext uri="{FF2B5EF4-FFF2-40B4-BE49-F238E27FC236}">
                  <a16:creationId xmlns:a16="http://schemas.microsoft.com/office/drawing/2014/main" id="{00000000-0008-0000-0000-000005C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3</xdr:col>
      <xdr:colOff>372427</xdr:colOff>
      <xdr:row>6</xdr:row>
      <xdr:rowOff>142876</xdr:rowOff>
    </xdr:from>
    <xdr:to>
      <xdr:col>13</xdr:col>
      <xdr:colOff>223361</xdr:colOff>
      <xdr:row>38</xdr:row>
      <xdr:rowOff>116682</xdr:rowOff>
    </xdr:to>
    <xdr:graphicFrame macro="">
      <xdr:nvGraphicFramePr>
        <xdr:cNvPr id="3" name="Chart 2">
          <a:extLst>
            <a:ext uri="{FF2B5EF4-FFF2-40B4-BE49-F238E27FC236}">
              <a16:creationId xmlns:a16="http://schemas.microsoft.com/office/drawing/2014/main" id="{00000000-0008-0000-0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655320</xdr:colOff>
      <xdr:row>39</xdr:row>
      <xdr:rowOff>160020</xdr:rowOff>
    </xdr:from>
    <xdr:to>
      <xdr:col>13</xdr:col>
      <xdr:colOff>259080</xdr:colOff>
      <xdr:row>52</xdr:row>
      <xdr:rowOff>144780</xdr:rowOff>
    </xdr:to>
    <xdr:graphicFrame macro="">
      <xdr:nvGraphicFramePr>
        <xdr:cNvPr id="5" name="Chart 4">
          <a:extLst>
            <a:ext uri="{FF2B5EF4-FFF2-40B4-BE49-F238E27FC236}">
              <a16:creationId xmlns:a16="http://schemas.microsoft.com/office/drawing/2014/main" id="{00000000-0008-0000-0A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70</xdr:row>
          <xdr:rowOff>114300</xdr:rowOff>
        </xdr:from>
        <xdr:to>
          <xdr:col>9</xdr:col>
          <xdr:colOff>184150</xdr:colOff>
          <xdr:row>80</xdr:row>
          <xdr:rowOff>0</xdr:rowOff>
        </xdr:to>
        <xdr:sp macro="" textlink="">
          <xdr:nvSpPr>
            <xdr:cNvPr id="52225" name="Object 1" hidden="1">
              <a:extLst>
                <a:ext uri="{63B3BB69-23CF-44E3-9099-C40C66FF867C}">
                  <a14:compatExt spid="_x0000_s52225"/>
                </a:ext>
                <a:ext uri="{FF2B5EF4-FFF2-40B4-BE49-F238E27FC236}">
                  <a16:creationId xmlns:a16="http://schemas.microsoft.com/office/drawing/2014/main" id="{00000000-0008-0000-0100-000001C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9</xdr:col>
          <xdr:colOff>228600</xdr:colOff>
          <xdr:row>20</xdr:row>
          <xdr:rowOff>127000</xdr:rowOff>
        </xdr:to>
        <xdr:sp macro="" textlink="">
          <xdr:nvSpPr>
            <xdr:cNvPr id="52226" name="Object 2" hidden="1">
              <a:extLst>
                <a:ext uri="{63B3BB69-23CF-44E3-9099-C40C66FF867C}">
                  <a14:compatExt spid="_x0000_s52226"/>
                </a:ext>
                <a:ext uri="{FF2B5EF4-FFF2-40B4-BE49-F238E27FC236}">
                  <a16:creationId xmlns:a16="http://schemas.microsoft.com/office/drawing/2014/main" id="{00000000-0008-0000-0100-000002C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20</xdr:row>
          <xdr:rowOff>171450</xdr:rowOff>
        </xdr:from>
        <xdr:to>
          <xdr:col>9</xdr:col>
          <xdr:colOff>590550</xdr:colOff>
          <xdr:row>67</xdr:row>
          <xdr:rowOff>107950</xdr:rowOff>
        </xdr:to>
        <xdr:sp macro="" textlink="">
          <xdr:nvSpPr>
            <xdr:cNvPr id="52227" name="Object 3" hidden="1">
              <a:extLst>
                <a:ext uri="{63B3BB69-23CF-44E3-9099-C40C66FF867C}">
                  <a14:compatExt spid="_x0000_s52227"/>
                </a:ext>
                <a:ext uri="{FF2B5EF4-FFF2-40B4-BE49-F238E27FC236}">
                  <a16:creationId xmlns:a16="http://schemas.microsoft.com/office/drawing/2014/main" id="{00000000-0008-0000-0100-000003C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70</xdr:row>
          <xdr:rowOff>0</xdr:rowOff>
        </xdr:from>
        <xdr:to>
          <xdr:col>9</xdr:col>
          <xdr:colOff>323850</xdr:colOff>
          <xdr:row>79</xdr:row>
          <xdr:rowOff>152400</xdr:rowOff>
        </xdr:to>
        <xdr:sp macro="" textlink="">
          <xdr:nvSpPr>
            <xdr:cNvPr id="52228" name="Object 4" hidden="1">
              <a:extLst>
                <a:ext uri="{63B3BB69-23CF-44E3-9099-C40C66FF867C}">
                  <a14:compatExt spid="_x0000_s52228"/>
                </a:ext>
                <a:ext uri="{FF2B5EF4-FFF2-40B4-BE49-F238E27FC236}">
                  <a16:creationId xmlns:a16="http://schemas.microsoft.com/office/drawing/2014/main" id="{00000000-0008-0000-0100-000004C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146050</xdr:colOff>
          <xdr:row>13</xdr:row>
          <xdr:rowOff>114300</xdr:rowOff>
        </xdr:from>
        <xdr:to>
          <xdr:col>14</xdr:col>
          <xdr:colOff>107950</xdr:colOff>
          <xdr:row>15</xdr:row>
          <xdr:rowOff>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2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14</xdr:row>
          <xdr:rowOff>184150</xdr:rowOff>
        </xdr:from>
        <xdr:to>
          <xdr:col>14</xdr:col>
          <xdr:colOff>107950</xdr:colOff>
          <xdr:row>16</xdr:row>
          <xdr:rowOff>31750</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02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26</xdr:row>
          <xdr:rowOff>184150</xdr:rowOff>
        </xdr:from>
        <xdr:to>
          <xdr:col>14</xdr:col>
          <xdr:colOff>114300</xdr:colOff>
          <xdr:row>28</xdr:row>
          <xdr:rowOff>12700</xdr:rowOff>
        </xdr:to>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0200-00000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27</xdr:row>
          <xdr:rowOff>184150</xdr:rowOff>
        </xdr:from>
        <xdr:to>
          <xdr:col>14</xdr:col>
          <xdr:colOff>114300</xdr:colOff>
          <xdr:row>29</xdr:row>
          <xdr:rowOff>31750</xdr:rowOff>
        </xdr:to>
        <xdr:sp macro="" textlink="">
          <xdr:nvSpPr>
            <xdr:cNvPr id="33796" name="Check Box 4" hidden="1">
              <a:extLst>
                <a:ext uri="{63B3BB69-23CF-44E3-9099-C40C66FF867C}">
                  <a14:compatExt spid="_x0000_s33796"/>
                </a:ext>
                <a:ext uri="{FF2B5EF4-FFF2-40B4-BE49-F238E27FC236}">
                  <a16:creationId xmlns:a16="http://schemas.microsoft.com/office/drawing/2014/main" id="{00000000-0008-0000-0200-00000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28</xdr:row>
          <xdr:rowOff>184150</xdr:rowOff>
        </xdr:from>
        <xdr:to>
          <xdr:col>14</xdr:col>
          <xdr:colOff>114300</xdr:colOff>
          <xdr:row>30</xdr:row>
          <xdr:rowOff>31750</xdr:rowOff>
        </xdr:to>
        <xdr:sp macro="" textlink="">
          <xdr:nvSpPr>
            <xdr:cNvPr id="33797" name="Check Box 5" hidden="1">
              <a:extLst>
                <a:ext uri="{63B3BB69-23CF-44E3-9099-C40C66FF867C}">
                  <a14:compatExt spid="_x0000_s33797"/>
                </a:ext>
                <a:ext uri="{FF2B5EF4-FFF2-40B4-BE49-F238E27FC236}">
                  <a16:creationId xmlns:a16="http://schemas.microsoft.com/office/drawing/2014/main" id="{00000000-0008-0000-0200-00000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29</xdr:row>
          <xdr:rowOff>184150</xdr:rowOff>
        </xdr:from>
        <xdr:to>
          <xdr:col>14</xdr:col>
          <xdr:colOff>114300</xdr:colOff>
          <xdr:row>31</xdr:row>
          <xdr:rowOff>0</xdr:rowOff>
        </xdr:to>
        <xdr:sp macro="" textlink="">
          <xdr:nvSpPr>
            <xdr:cNvPr id="33798" name="Check Box 6" hidden="1">
              <a:extLst>
                <a:ext uri="{63B3BB69-23CF-44E3-9099-C40C66FF867C}">
                  <a14:compatExt spid="_x0000_s33798"/>
                </a:ext>
                <a:ext uri="{FF2B5EF4-FFF2-40B4-BE49-F238E27FC236}">
                  <a16:creationId xmlns:a16="http://schemas.microsoft.com/office/drawing/2014/main" id="{00000000-0008-0000-0200-00000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30</xdr:row>
          <xdr:rowOff>184150</xdr:rowOff>
        </xdr:from>
        <xdr:to>
          <xdr:col>14</xdr:col>
          <xdr:colOff>114300</xdr:colOff>
          <xdr:row>32</xdr:row>
          <xdr:rowOff>12700</xdr:rowOff>
        </xdr:to>
        <xdr:sp macro="" textlink="">
          <xdr:nvSpPr>
            <xdr:cNvPr id="33799" name="Check Box 7" hidden="1">
              <a:extLst>
                <a:ext uri="{63B3BB69-23CF-44E3-9099-C40C66FF867C}">
                  <a14:compatExt spid="_x0000_s33799"/>
                </a:ext>
                <a:ext uri="{FF2B5EF4-FFF2-40B4-BE49-F238E27FC236}">
                  <a16:creationId xmlns:a16="http://schemas.microsoft.com/office/drawing/2014/main" id="{00000000-0008-0000-0200-00000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31</xdr:row>
          <xdr:rowOff>184150</xdr:rowOff>
        </xdr:from>
        <xdr:to>
          <xdr:col>14</xdr:col>
          <xdr:colOff>114300</xdr:colOff>
          <xdr:row>33</xdr:row>
          <xdr:rowOff>31750</xdr:rowOff>
        </xdr:to>
        <xdr:sp macro="" textlink="">
          <xdr:nvSpPr>
            <xdr:cNvPr id="33800" name="Check Box 8" hidden="1">
              <a:extLst>
                <a:ext uri="{63B3BB69-23CF-44E3-9099-C40C66FF867C}">
                  <a14:compatExt spid="_x0000_s33800"/>
                </a:ext>
                <a:ext uri="{FF2B5EF4-FFF2-40B4-BE49-F238E27FC236}">
                  <a16:creationId xmlns:a16="http://schemas.microsoft.com/office/drawing/2014/main" id="{00000000-0008-0000-0200-00000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32</xdr:row>
          <xdr:rowOff>184150</xdr:rowOff>
        </xdr:from>
        <xdr:to>
          <xdr:col>14</xdr:col>
          <xdr:colOff>114300</xdr:colOff>
          <xdr:row>34</xdr:row>
          <xdr:rowOff>31750</xdr:rowOff>
        </xdr:to>
        <xdr:sp macro="" textlink="">
          <xdr:nvSpPr>
            <xdr:cNvPr id="33801" name="Check Box 9" hidden="1">
              <a:extLst>
                <a:ext uri="{63B3BB69-23CF-44E3-9099-C40C66FF867C}">
                  <a14:compatExt spid="_x0000_s33801"/>
                </a:ext>
                <a:ext uri="{FF2B5EF4-FFF2-40B4-BE49-F238E27FC236}">
                  <a16:creationId xmlns:a16="http://schemas.microsoft.com/office/drawing/2014/main" id="{00000000-0008-0000-0200-00000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33</xdr:row>
          <xdr:rowOff>184150</xdr:rowOff>
        </xdr:from>
        <xdr:to>
          <xdr:col>14</xdr:col>
          <xdr:colOff>114300</xdr:colOff>
          <xdr:row>35</xdr:row>
          <xdr:rowOff>31750</xdr:rowOff>
        </xdr:to>
        <xdr:sp macro="" textlink="">
          <xdr:nvSpPr>
            <xdr:cNvPr id="33802" name="Check Box 10" hidden="1">
              <a:extLst>
                <a:ext uri="{63B3BB69-23CF-44E3-9099-C40C66FF867C}">
                  <a14:compatExt spid="_x0000_s33802"/>
                </a:ext>
                <a:ext uri="{FF2B5EF4-FFF2-40B4-BE49-F238E27FC236}">
                  <a16:creationId xmlns:a16="http://schemas.microsoft.com/office/drawing/2014/main" id="{00000000-0008-0000-0200-00000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34</xdr:row>
          <xdr:rowOff>184150</xdr:rowOff>
        </xdr:from>
        <xdr:to>
          <xdr:col>14</xdr:col>
          <xdr:colOff>114300</xdr:colOff>
          <xdr:row>36</xdr:row>
          <xdr:rowOff>31750</xdr:rowOff>
        </xdr:to>
        <xdr:sp macro="" textlink="">
          <xdr:nvSpPr>
            <xdr:cNvPr id="33803" name="Check Box 11" hidden="1">
              <a:extLst>
                <a:ext uri="{63B3BB69-23CF-44E3-9099-C40C66FF867C}">
                  <a14:compatExt spid="_x0000_s33803"/>
                </a:ext>
                <a:ext uri="{FF2B5EF4-FFF2-40B4-BE49-F238E27FC236}">
                  <a16:creationId xmlns:a16="http://schemas.microsoft.com/office/drawing/2014/main" id="{00000000-0008-0000-0200-00000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35</xdr:row>
          <xdr:rowOff>184150</xdr:rowOff>
        </xdr:from>
        <xdr:to>
          <xdr:col>14</xdr:col>
          <xdr:colOff>114300</xdr:colOff>
          <xdr:row>37</xdr:row>
          <xdr:rowOff>31750</xdr:rowOff>
        </xdr:to>
        <xdr:sp macro="" textlink="">
          <xdr:nvSpPr>
            <xdr:cNvPr id="33804" name="Check Box 12" hidden="1">
              <a:extLst>
                <a:ext uri="{63B3BB69-23CF-44E3-9099-C40C66FF867C}">
                  <a14:compatExt spid="_x0000_s33804"/>
                </a:ext>
                <a:ext uri="{FF2B5EF4-FFF2-40B4-BE49-F238E27FC236}">
                  <a16:creationId xmlns:a16="http://schemas.microsoft.com/office/drawing/2014/main" id="{00000000-0008-0000-0200-00000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36</xdr:row>
          <xdr:rowOff>184150</xdr:rowOff>
        </xdr:from>
        <xdr:to>
          <xdr:col>14</xdr:col>
          <xdr:colOff>127000</xdr:colOff>
          <xdr:row>38</xdr:row>
          <xdr:rowOff>31750</xdr:rowOff>
        </xdr:to>
        <xdr:sp macro="" textlink="">
          <xdr:nvSpPr>
            <xdr:cNvPr id="33805" name="Check Box 13" hidden="1">
              <a:extLst>
                <a:ext uri="{63B3BB69-23CF-44E3-9099-C40C66FF867C}">
                  <a14:compatExt spid="_x0000_s33805"/>
                </a:ext>
                <a:ext uri="{FF2B5EF4-FFF2-40B4-BE49-F238E27FC236}">
                  <a16:creationId xmlns:a16="http://schemas.microsoft.com/office/drawing/2014/main" id="{00000000-0008-0000-0200-00000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37</xdr:row>
          <xdr:rowOff>184150</xdr:rowOff>
        </xdr:from>
        <xdr:to>
          <xdr:col>14</xdr:col>
          <xdr:colOff>127000</xdr:colOff>
          <xdr:row>39</xdr:row>
          <xdr:rowOff>31750</xdr:rowOff>
        </xdr:to>
        <xdr:sp macro="" textlink="">
          <xdr:nvSpPr>
            <xdr:cNvPr id="33806" name="Check Box 14" hidden="1">
              <a:extLst>
                <a:ext uri="{63B3BB69-23CF-44E3-9099-C40C66FF867C}">
                  <a14:compatExt spid="_x0000_s33806"/>
                </a:ext>
                <a:ext uri="{FF2B5EF4-FFF2-40B4-BE49-F238E27FC236}">
                  <a16:creationId xmlns:a16="http://schemas.microsoft.com/office/drawing/2014/main" id="{00000000-0008-0000-0200-00000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38</xdr:row>
          <xdr:rowOff>184150</xdr:rowOff>
        </xdr:from>
        <xdr:to>
          <xdr:col>14</xdr:col>
          <xdr:colOff>127000</xdr:colOff>
          <xdr:row>40</xdr:row>
          <xdr:rowOff>31750</xdr:rowOff>
        </xdr:to>
        <xdr:sp macro="" textlink="">
          <xdr:nvSpPr>
            <xdr:cNvPr id="33807" name="Check Box 15" hidden="1">
              <a:extLst>
                <a:ext uri="{63B3BB69-23CF-44E3-9099-C40C66FF867C}">
                  <a14:compatExt spid="_x0000_s33807"/>
                </a:ext>
                <a:ext uri="{FF2B5EF4-FFF2-40B4-BE49-F238E27FC236}">
                  <a16:creationId xmlns:a16="http://schemas.microsoft.com/office/drawing/2014/main" id="{00000000-0008-0000-0200-00000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39</xdr:row>
          <xdr:rowOff>184150</xdr:rowOff>
        </xdr:from>
        <xdr:to>
          <xdr:col>14</xdr:col>
          <xdr:colOff>127000</xdr:colOff>
          <xdr:row>41</xdr:row>
          <xdr:rowOff>31750</xdr:rowOff>
        </xdr:to>
        <xdr:sp macro="" textlink="">
          <xdr:nvSpPr>
            <xdr:cNvPr id="33808" name="Check Box 16" hidden="1">
              <a:extLst>
                <a:ext uri="{63B3BB69-23CF-44E3-9099-C40C66FF867C}">
                  <a14:compatExt spid="_x0000_s33808"/>
                </a:ext>
                <a:ext uri="{FF2B5EF4-FFF2-40B4-BE49-F238E27FC236}">
                  <a16:creationId xmlns:a16="http://schemas.microsoft.com/office/drawing/2014/main" id="{00000000-0008-0000-0200-00001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40</xdr:row>
          <xdr:rowOff>184150</xdr:rowOff>
        </xdr:from>
        <xdr:to>
          <xdr:col>14</xdr:col>
          <xdr:colOff>127000</xdr:colOff>
          <xdr:row>42</xdr:row>
          <xdr:rowOff>31750</xdr:rowOff>
        </xdr:to>
        <xdr:sp macro="" textlink="">
          <xdr:nvSpPr>
            <xdr:cNvPr id="33809" name="Check Box 17" hidden="1">
              <a:extLst>
                <a:ext uri="{63B3BB69-23CF-44E3-9099-C40C66FF867C}">
                  <a14:compatExt spid="_x0000_s33809"/>
                </a:ext>
                <a:ext uri="{FF2B5EF4-FFF2-40B4-BE49-F238E27FC236}">
                  <a16:creationId xmlns:a16="http://schemas.microsoft.com/office/drawing/2014/main" id="{00000000-0008-0000-0200-00001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41</xdr:row>
          <xdr:rowOff>184150</xdr:rowOff>
        </xdr:from>
        <xdr:to>
          <xdr:col>14</xdr:col>
          <xdr:colOff>127000</xdr:colOff>
          <xdr:row>43</xdr:row>
          <xdr:rowOff>31750</xdr:rowOff>
        </xdr:to>
        <xdr:sp macro="" textlink="">
          <xdr:nvSpPr>
            <xdr:cNvPr id="33810" name="Check Box 18" hidden="1">
              <a:extLst>
                <a:ext uri="{63B3BB69-23CF-44E3-9099-C40C66FF867C}">
                  <a14:compatExt spid="_x0000_s33810"/>
                </a:ext>
                <a:ext uri="{FF2B5EF4-FFF2-40B4-BE49-F238E27FC236}">
                  <a16:creationId xmlns:a16="http://schemas.microsoft.com/office/drawing/2014/main" id="{00000000-0008-0000-0200-00001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42</xdr:row>
          <xdr:rowOff>184150</xdr:rowOff>
        </xdr:from>
        <xdr:to>
          <xdr:col>14</xdr:col>
          <xdr:colOff>127000</xdr:colOff>
          <xdr:row>44</xdr:row>
          <xdr:rowOff>31750</xdr:rowOff>
        </xdr:to>
        <xdr:sp macro="" textlink="">
          <xdr:nvSpPr>
            <xdr:cNvPr id="33811" name="Check Box 19" hidden="1">
              <a:extLst>
                <a:ext uri="{63B3BB69-23CF-44E3-9099-C40C66FF867C}">
                  <a14:compatExt spid="_x0000_s33811"/>
                </a:ext>
                <a:ext uri="{FF2B5EF4-FFF2-40B4-BE49-F238E27FC236}">
                  <a16:creationId xmlns:a16="http://schemas.microsoft.com/office/drawing/2014/main" id="{00000000-0008-0000-0200-00001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43</xdr:row>
          <xdr:rowOff>184150</xdr:rowOff>
        </xdr:from>
        <xdr:to>
          <xdr:col>14</xdr:col>
          <xdr:colOff>127000</xdr:colOff>
          <xdr:row>45</xdr:row>
          <xdr:rowOff>31750</xdr:rowOff>
        </xdr:to>
        <xdr:sp macro="" textlink="">
          <xdr:nvSpPr>
            <xdr:cNvPr id="33812" name="Check Box 20" hidden="1">
              <a:extLst>
                <a:ext uri="{63B3BB69-23CF-44E3-9099-C40C66FF867C}">
                  <a14:compatExt spid="_x0000_s33812"/>
                </a:ext>
                <a:ext uri="{FF2B5EF4-FFF2-40B4-BE49-F238E27FC236}">
                  <a16:creationId xmlns:a16="http://schemas.microsoft.com/office/drawing/2014/main" id="{00000000-0008-0000-0200-00001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44</xdr:row>
          <xdr:rowOff>184150</xdr:rowOff>
        </xdr:from>
        <xdr:to>
          <xdr:col>14</xdr:col>
          <xdr:colOff>127000</xdr:colOff>
          <xdr:row>46</xdr:row>
          <xdr:rowOff>31750</xdr:rowOff>
        </xdr:to>
        <xdr:sp macro="" textlink="">
          <xdr:nvSpPr>
            <xdr:cNvPr id="33813" name="Check Box 21" hidden="1">
              <a:extLst>
                <a:ext uri="{63B3BB69-23CF-44E3-9099-C40C66FF867C}">
                  <a14:compatExt spid="_x0000_s33813"/>
                </a:ext>
                <a:ext uri="{FF2B5EF4-FFF2-40B4-BE49-F238E27FC236}">
                  <a16:creationId xmlns:a16="http://schemas.microsoft.com/office/drawing/2014/main" id="{00000000-0008-0000-0200-00001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45</xdr:row>
          <xdr:rowOff>184150</xdr:rowOff>
        </xdr:from>
        <xdr:to>
          <xdr:col>14</xdr:col>
          <xdr:colOff>127000</xdr:colOff>
          <xdr:row>47</xdr:row>
          <xdr:rowOff>31750</xdr:rowOff>
        </xdr:to>
        <xdr:sp macro="" textlink="">
          <xdr:nvSpPr>
            <xdr:cNvPr id="33814" name="Check Box 22" hidden="1">
              <a:extLst>
                <a:ext uri="{63B3BB69-23CF-44E3-9099-C40C66FF867C}">
                  <a14:compatExt spid="_x0000_s33814"/>
                </a:ext>
                <a:ext uri="{FF2B5EF4-FFF2-40B4-BE49-F238E27FC236}">
                  <a16:creationId xmlns:a16="http://schemas.microsoft.com/office/drawing/2014/main" id="{00000000-0008-0000-0200-00001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46</xdr:row>
          <xdr:rowOff>184150</xdr:rowOff>
        </xdr:from>
        <xdr:to>
          <xdr:col>14</xdr:col>
          <xdr:colOff>127000</xdr:colOff>
          <xdr:row>48</xdr:row>
          <xdr:rowOff>31750</xdr:rowOff>
        </xdr:to>
        <xdr:sp macro="" textlink="">
          <xdr:nvSpPr>
            <xdr:cNvPr id="33815" name="Check Box 23" hidden="1">
              <a:extLst>
                <a:ext uri="{63B3BB69-23CF-44E3-9099-C40C66FF867C}">
                  <a14:compatExt spid="_x0000_s33815"/>
                </a:ext>
                <a:ext uri="{FF2B5EF4-FFF2-40B4-BE49-F238E27FC236}">
                  <a16:creationId xmlns:a16="http://schemas.microsoft.com/office/drawing/2014/main" id="{00000000-0008-0000-0200-00001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47</xdr:row>
          <xdr:rowOff>184150</xdr:rowOff>
        </xdr:from>
        <xdr:to>
          <xdr:col>14</xdr:col>
          <xdr:colOff>127000</xdr:colOff>
          <xdr:row>49</xdr:row>
          <xdr:rowOff>31750</xdr:rowOff>
        </xdr:to>
        <xdr:sp macro="" textlink="">
          <xdr:nvSpPr>
            <xdr:cNvPr id="33816" name="Check Box 24" hidden="1">
              <a:extLst>
                <a:ext uri="{63B3BB69-23CF-44E3-9099-C40C66FF867C}">
                  <a14:compatExt spid="_x0000_s33816"/>
                </a:ext>
                <a:ext uri="{FF2B5EF4-FFF2-40B4-BE49-F238E27FC236}">
                  <a16:creationId xmlns:a16="http://schemas.microsoft.com/office/drawing/2014/main" id="{00000000-0008-0000-0200-00001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48</xdr:row>
          <xdr:rowOff>184150</xdr:rowOff>
        </xdr:from>
        <xdr:to>
          <xdr:col>14</xdr:col>
          <xdr:colOff>114300</xdr:colOff>
          <xdr:row>50</xdr:row>
          <xdr:rowOff>0</xdr:rowOff>
        </xdr:to>
        <xdr:sp macro="" textlink="">
          <xdr:nvSpPr>
            <xdr:cNvPr id="33817" name="Check Box 25" hidden="1">
              <a:extLst>
                <a:ext uri="{63B3BB69-23CF-44E3-9099-C40C66FF867C}">
                  <a14:compatExt spid="_x0000_s33817"/>
                </a:ext>
                <a:ext uri="{FF2B5EF4-FFF2-40B4-BE49-F238E27FC236}">
                  <a16:creationId xmlns:a16="http://schemas.microsoft.com/office/drawing/2014/main" id="{00000000-0008-0000-0200-00001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49</xdr:row>
          <xdr:rowOff>184150</xdr:rowOff>
        </xdr:from>
        <xdr:to>
          <xdr:col>14</xdr:col>
          <xdr:colOff>114300</xdr:colOff>
          <xdr:row>51</xdr:row>
          <xdr:rowOff>31750</xdr:rowOff>
        </xdr:to>
        <xdr:sp macro="" textlink="">
          <xdr:nvSpPr>
            <xdr:cNvPr id="33818" name="Check Box 26" hidden="1">
              <a:extLst>
                <a:ext uri="{63B3BB69-23CF-44E3-9099-C40C66FF867C}">
                  <a14:compatExt spid="_x0000_s33818"/>
                </a:ext>
                <a:ext uri="{FF2B5EF4-FFF2-40B4-BE49-F238E27FC236}">
                  <a16:creationId xmlns:a16="http://schemas.microsoft.com/office/drawing/2014/main" id="{00000000-0008-0000-0200-00001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50</xdr:row>
          <xdr:rowOff>184150</xdr:rowOff>
        </xdr:from>
        <xdr:to>
          <xdr:col>14</xdr:col>
          <xdr:colOff>114300</xdr:colOff>
          <xdr:row>52</xdr:row>
          <xdr:rowOff>31750</xdr:rowOff>
        </xdr:to>
        <xdr:sp macro="" textlink="">
          <xdr:nvSpPr>
            <xdr:cNvPr id="33819" name="Check Box 27" hidden="1">
              <a:extLst>
                <a:ext uri="{63B3BB69-23CF-44E3-9099-C40C66FF867C}">
                  <a14:compatExt spid="_x0000_s33819"/>
                </a:ext>
                <a:ext uri="{FF2B5EF4-FFF2-40B4-BE49-F238E27FC236}">
                  <a16:creationId xmlns:a16="http://schemas.microsoft.com/office/drawing/2014/main" id="{00000000-0008-0000-0200-00001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51</xdr:row>
          <xdr:rowOff>184150</xdr:rowOff>
        </xdr:from>
        <xdr:to>
          <xdr:col>14</xdr:col>
          <xdr:colOff>114300</xdr:colOff>
          <xdr:row>53</xdr:row>
          <xdr:rowOff>31750</xdr:rowOff>
        </xdr:to>
        <xdr:sp macro="" textlink="">
          <xdr:nvSpPr>
            <xdr:cNvPr id="33820" name="Check Box 28" hidden="1">
              <a:extLst>
                <a:ext uri="{63B3BB69-23CF-44E3-9099-C40C66FF867C}">
                  <a14:compatExt spid="_x0000_s33820"/>
                </a:ext>
                <a:ext uri="{FF2B5EF4-FFF2-40B4-BE49-F238E27FC236}">
                  <a16:creationId xmlns:a16="http://schemas.microsoft.com/office/drawing/2014/main" id="{00000000-0008-0000-0200-00001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52</xdr:row>
          <xdr:rowOff>184150</xdr:rowOff>
        </xdr:from>
        <xdr:to>
          <xdr:col>14</xdr:col>
          <xdr:colOff>114300</xdr:colOff>
          <xdr:row>54</xdr:row>
          <xdr:rowOff>31750</xdr:rowOff>
        </xdr:to>
        <xdr:sp macro="" textlink="">
          <xdr:nvSpPr>
            <xdr:cNvPr id="33821" name="Check Box 29" hidden="1">
              <a:extLst>
                <a:ext uri="{63B3BB69-23CF-44E3-9099-C40C66FF867C}">
                  <a14:compatExt spid="_x0000_s33821"/>
                </a:ext>
                <a:ext uri="{FF2B5EF4-FFF2-40B4-BE49-F238E27FC236}">
                  <a16:creationId xmlns:a16="http://schemas.microsoft.com/office/drawing/2014/main" id="{00000000-0008-0000-0200-00001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53</xdr:row>
          <xdr:rowOff>184150</xdr:rowOff>
        </xdr:from>
        <xdr:to>
          <xdr:col>14</xdr:col>
          <xdr:colOff>107950</xdr:colOff>
          <xdr:row>55</xdr:row>
          <xdr:rowOff>31750</xdr:rowOff>
        </xdr:to>
        <xdr:sp macro="" textlink="">
          <xdr:nvSpPr>
            <xdr:cNvPr id="33822" name="Check Box 30" hidden="1">
              <a:extLst>
                <a:ext uri="{63B3BB69-23CF-44E3-9099-C40C66FF867C}">
                  <a14:compatExt spid="_x0000_s33822"/>
                </a:ext>
                <a:ext uri="{FF2B5EF4-FFF2-40B4-BE49-F238E27FC236}">
                  <a16:creationId xmlns:a16="http://schemas.microsoft.com/office/drawing/2014/main" id="{00000000-0008-0000-0200-00001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54</xdr:row>
          <xdr:rowOff>184150</xdr:rowOff>
        </xdr:from>
        <xdr:to>
          <xdr:col>14</xdr:col>
          <xdr:colOff>127000</xdr:colOff>
          <xdr:row>56</xdr:row>
          <xdr:rowOff>31750</xdr:rowOff>
        </xdr:to>
        <xdr:sp macro="" textlink="">
          <xdr:nvSpPr>
            <xdr:cNvPr id="33823" name="Check Box 31" hidden="1">
              <a:extLst>
                <a:ext uri="{63B3BB69-23CF-44E3-9099-C40C66FF867C}">
                  <a14:compatExt spid="_x0000_s33823"/>
                </a:ext>
                <a:ext uri="{FF2B5EF4-FFF2-40B4-BE49-F238E27FC236}">
                  <a16:creationId xmlns:a16="http://schemas.microsoft.com/office/drawing/2014/main" id="{00000000-0008-0000-0200-00001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55</xdr:row>
          <xdr:rowOff>184150</xdr:rowOff>
        </xdr:from>
        <xdr:to>
          <xdr:col>14</xdr:col>
          <xdr:colOff>127000</xdr:colOff>
          <xdr:row>57</xdr:row>
          <xdr:rowOff>31750</xdr:rowOff>
        </xdr:to>
        <xdr:sp macro="" textlink="">
          <xdr:nvSpPr>
            <xdr:cNvPr id="33824" name="Check Box 32" hidden="1">
              <a:extLst>
                <a:ext uri="{63B3BB69-23CF-44E3-9099-C40C66FF867C}">
                  <a14:compatExt spid="_x0000_s33824"/>
                </a:ext>
                <a:ext uri="{FF2B5EF4-FFF2-40B4-BE49-F238E27FC236}">
                  <a16:creationId xmlns:a16="http://schemas.microsoft.com/office/drawing/2014/main" id="{00000000-0008-0000-0200-00002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56</xdr:row>
          <xdr:rowOff>184150</xdr:rowOff>
        </xdr:from>
        <xdr:to>
          <xdr:col>14</xdr:col>
          <xdr:colOff>114300</xdr:colOff>
          <xdr:row>58</xdr:row>
          <xdr:rowOff>31750</xdr:rowOff>
        </xdr:to>
        <xdr:sp macro="" textlink="">
          <xdr:nvSpPr>
            <xdr:cNvPr id="33825" name="Check Box 33" hidden="1">
              <a:extLst>
                <a:ext uri="{63B3BB69-23CF-44E3-9099-C40C66FF867C}">
                  <a14:compatExt spid="_x0000_s33825"/>
                </a:ext>
                <a:ext uri="{FF2B5EF4-FFF2-40B4-BE49-F238E27FC236}">
                  <a16:creationId xmlns:a16="http://schemas.microsoft.com/office/drawing/2014/main" id="{00000000-0008-0000-0200-00002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57</xdr:row>
          <xdr:rowOff>184150</xdr:rowOff>
        </xdr:from>
        <xdr:to>
          <xdr:col>14</xdr:col>
          <xdr:colOff>114300</xdr:colOff>
          <xdr:row>59</xdr:row>
          <xdr:rowOff>31750</xdr:rowOff>
        </xdr:to>
        <xdr:sp macro="" textlink="">
          <xdr:nvSpPr>
            <xdr:cNvPr id="33826" name="Check Box 34" hidden="1">
              <a:extLst>
                <a:ext uri="{63B3BB69-23CF-44E3-9099-C40C66FF867C}">
                  <a14:compatExt spid="_x0000_s33826"/>
                </a:ext>
                <a:ext uri="{FF2B5EF4-FFF2-40B4-BE49-F238E27FC236}">
                  <a16:creationId xmlns:a16="http://schemas.microsoft.com/office/drawing/2014/main" id="{00000000-0008-0000-0200-00002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58</xdr:row>
          <xdr:rowOff>184150</xdr:rowOff>
        </xdr:from>
        <xdr:to>
          <xdr:col>14</xdr:col>
          <xdr:colOff>114300</xdr:colOff>
          <xdr:row>60</xdr:row>
          <xdr:rowOff>31750</xdr:rowOff>
        </xdr:to>
        <xdr:sp macro="" textlink="">
          <xdr:nvSpPr>
            <xdr:cNvPr id="33827" name="Check Box 35" hidden="1">
              <a:extLst>
                <a:ext uri="{63B3BB69-23CF-44E3-9099-C40C66FF867C}">
                  <a14:compatExt spid="_x0000_s33827"/>
                </a:ext>
                <a:ext uri="{FF2B5EF4-FFF2-40B4-BE49-F238E27FC236}">
                  <a16:creationId xmlns:a16="http://schemas.microsoft.com/office/drawing/2014/main" id="{00000000-0008-0000-0200-00002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59</xdr:row>
          <xdr:rowOff>184150</xdr:rowOff>
        </xdr:from>
        <xdr:to>
          <xdr:col>14</xdr:col>
          <xdr:colOff>114300</xdr:colOff>
          <xdr:row>61</xdr:row>
          <xdr:rowOff>31750</xdr:rowOff>
        </xdr:to>
        <xdr:sp macro="" textlink="">
          <xdr:nvSpPr>
            <xdr:cNvPr id="33828" name="Check Box 36" hidden="1">
              <a:extLst>
                <a:ext uri="{63B3BB69-23CF-44E3-9099-C40C66FF867C}">
                  <a14:compatExt spid="_x0000_s33828"/>
                </a:ext>
                <a:ext uri="{FF2B5EF4-FFF2-40B4-BE49-F238E27FC236}">
                  <a16:creationId xmlns:a16="http://schemas.microsoft.com/office/drawing/2014/main" id="{00000000-0008-0000-0200-00002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60</xdr:row>
          <xdr:rowOff>184150</xdr:rowOff>
        </xdr:from>
        <xdr:to>
          <xdr:col>14</xdr:col>
          <xdr:colOff>114300</xdr:colOff>
          <xdr:row>62</xdr:row>
          <xdr:rowOff>31750</xdr:rowOff>
        </xdr:to>
        <xdr:sp macro="" textlink="">
          <xdr:nvSpPr>
            <xdr:cNvPr id="33829" name="Check Box 37" hidden="1">
              <a:extLst>
                <a:ext uri="{63B3BB69-23CF-44E3-9099-C40C66FF867C}">
                  <a14:compatExt spid="_x0000_s33829"/>
                </a:ext>
                <a:ext uri="{FF2B5EF4-FFF2-40B4-BE49-F238E27FC236}">
                  <a16:creationId xmlns:a16="http://schemas.microsoft.com/office/drawing/2014/main" id="{00000000-0008-0000-0200-00002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61</xdr:row>
          <xdr:rowOff>184150</xdr:rowOff>
        </xdr:from>
        <xdr:to>
          <xdr:col>14</xdr:col>
          <xdr:colOff>107950</xdr:colOff>
          <xdr:row>63</xdr:row>
          <xdr:rowOff>0</xdr:rowOff>
        </xdr:to>
        <xdr:sp macro="" textlink="">
          <xdr:nvSpPr>
            <xdr:cNvPr id="33830" name="Check Box 38" hidden="1">
              <a:extLst>
                <a:ext uri="{63B3BB69-23CF-44E3-9099-C40C66FF867C}">
                  <a14:compatExt spid="_x0000_s33830"/>
                </a:ext>
                <a:ext uri="{FF2B5EF4-FFF2-40B4-BE49-F238E27FC236}">
                  <a16:creationId xmlns:a16="http://schemas.microsoft.com/office/drawing/2014/main" id="{00000000-0008-0000-0200-00002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xdr:row>
          <xdr:rowOff>107950</xdr:rowOff>
        </xdr:from>
        <xdr:to>
          <xdr:col>6</xdr:col>
          <xdr:colOff>57150</xdr:colOff>
          <xdr:row>11</xdr:row>
          <xdr:rowOff>88900</xdr:rowOff>
        </xdr:to>
        <xdr:sp macro="" textlink="">
          <xdr:nvSpPr>
            <xdr:cNvPr id="33831" name="Check Box 39" hidden="1">
              <a:extLst>
                <a:ext uri="{63B3BB69-23CF-44E3-9099-C40C66FF867C}">
                  <a14:compatExt spid="_x0000_s33831"/>
                </a:ext>
                <a:ext uri="{FF2B5EF4-FFF2-40B4-BE49-F238E27FC236}">
                  <a16:creationId xmlns:a16="http://schemas.microsoft.com/office/drawing/2014/main" id="{00000000-0008-0000-0200-000027840000}"/>
                </a:ext>
              </a:extLst>
            </xdr:cNvPr>
            <xdr:cNvSpPr/>
          </xdr:nvSpPr>
          <xdr:spPr bwMode="auto">
            <a:xfrm>
              <a:off x="0" y="0"/>
              <a:ext cx="0" cy="0"/>
            </a:xfrm>
            <a:prstGeom prst="rect">
              <a:avLst/>
            </a:prstGeom>
            <a:noFill/>
            <a:ln>
              <a:noFill/>
            </a:ln>
            <a:extLst>
              <a:ext uri="{909E8E84-426E-40DD-AFC4-6F175D3DCCD1}">
                <a14:hiddenFill>
                  <a:solidFill>
                    <a:srgbClr val="969696" mc:Ignorable="a14" a14:legacySpreadsheetColorIndex="5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15</xdr:row>
          <xdr:rowOff>184150</xdr:rowOff>
        </xdr:from>
        <xdr:to>
          <xdr:col>14</xdr:col>
          <xdr:colOff>107950</xdr:colOff>
          <xdr:row>17</xdr:row>
          <xdr:rowOff>31750</xdr:rowOff>
        </xdr:to>
        <xdr:sp macro="" textlink="">
          <xdr:nvSpPr>
            <xdr:cNvPr id="33832" name="Check Box 40" hidden="1">
              <a:extLst>
                <a:ext uri="{63B3BB69-23CF-44E3-9099-C40C66FF867C}">
                  <a14:compatExt spid="_x0000_s33832"/>
                </a:ext>
                <a:ext uri="{FF2B5EF4-FFF2-40B4-BE49-F238E27FC236}">
                  <a16:creationId xmlns:a16="http://schemas.microsoft.com/office/drawing/2014/main" id="{00000000-0008-0000-0200-00002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16</xdr:row>
          <xdr:rowOff>184150</xdr:rowOff>
        </xdr:from>
        <xdr:to>
          <xdr:col>14</xdr:col>
          <xdr:colOff>107950</xdr:colOff>
          <xdr:row>18</xdr:row>
          <xdr:rowOff>31750</xdr:rowOff>
        </xdr:to>
        <xdr:sp macro="" textlink="">
          <xdr:nvSpPr>
            <xdr:cNvPr id="33833" name="Check Box 41" hidden="1">
              <a:extLst>
                <a:ext uri="{63B3BB69-23CF-44E3-9099-C40C66FF867C}">
                  <a14:compatExt spid="_x0000_s33833"/>
                </a:ext>
                <a:ext uri="{FF2B5EF4-FFF2-40B4-BE49-F238E27FC236}">
                  <a16:creationId xmlns:a16="http://schemas.microsoft.com/office/drawing/2014/main" id="{00000000-0008-0000-0200-00002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17</xdr:row>
          <xdr:rowOff>184150</xdr:rowOff>
        </xdr:from>
        <xdr:to>
          <xdr:col>14</xdr:col>
          <xdr:colOff>107950</xdr:colOff>
          <xdr:row>19</xdr:row>
          <xdr:rowOff>31750</xdr:rowOff>
        </xdr:to>
        <xdr:sp macro="" textlink="">
          <xdr:nvSpPr>
            <xdr:cNvPr id="33834" name="Check Box 42" hidden="1">
              <a:extLst>
                <a:ext uri="{63B3BB69-23CF-44E3-9099-C40C66FF867C}">
                  <a14:compatExt spid="_x0000_s33834"/>
                </a:ext>
                <a:ext uri="{FF2B5EF4-FFF2-40B4-BE49-F238E27FC236}">
                  <a16:creationId xmlns:a16="http://schemas.microsoft.com/office/drawing/2014/main" id="{00000000-0008-0000-0200-00002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18</xdr:row>
          <xdr:rowOff>184150</xdr:rowOff>
        </xdr:from>
        <xdr:to>
          <xdr:col>14</xdr:col>
          <xdr:colOff>107950</xdr:colOff>
          <xdr:row>20</xdr:row>
          <xdr:rowOff>31750</xdr:rowOff>
        </xdr:to>
        <xdr:sp macro="" textlink="">
          <xdr:nvSpPr>
            <xdr:cNvPr id="33835" name="Check Box 43" hidden="1">
              <a:extLst>
                <a:ext uri="{63B3BB69-23CF-44E3-9099-C40C66FF867C}">
                  <a14:compatExt spid="_x0000_s33835"/>
                </a:ext>
                <a:ext uri="{FF2B5EF4-FFF2-40B4-BE49-F238E27FC236}">
                  <a16:creationId xmlns:a16="http://schemas.microsoft.com/office/drawing/2014/main" id="{00000000-0008-0000-0200-00002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19</xdr:row>
          <xdr:rowOff>184150</xdr:rowOff>
        </xdr:from>
        <xdr:to>
          <xdr:col>14</xdr:col>
          <xdr:colOff>107950</xdr:colOff>
          <xdr:row>21</xdr:row>
          <xdr:rowOff>31750</xdr:rowOff>
        </xdr:to>
        <xdr:sp macro="" textlink="">
          <xdr:nvSpPr>
            <xdr:cNvPr id="33836" name="Check Box 44" hidden="1">
              <a:extLst>
                <a:ext uri="{63B3BB69-23CF-44E3-9099-C40C66FF867C}">
                  <a14:compatExt spid="_x0000_s33836"/>
                </a:ext>
                <a:ext uri="{FF2B5EF4-FFF2-40B4-BE49-F238E27FC236}">
                  <a16:creationId xmlns:a16="http://schemas.microsoft.com/office/drawing/2014/main" id="{00000000-0008-0000-0200-00002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20</xdr:row>
          <xdr:rowOff>184150</xdr:rowOff>
        </xdr:from>
        <xdr:to>
          <xdr:col>14</xdr:col>
          <xdr:colOff>107950</xdr:colOff>
          <xdr:row>22</xdr:row>
          <xdr:rowOff>31750</xdr:rowOff>
        </xdr:to>
        <xdr:sp macro="" textlink="">
          <xdr:nvSpPr>
            <xdr:cNvPr id="33837" name="Check Box 45" hidden="1">
              <a:extLst>
                <a:ext uri="{63B3BB69-23CF-44E3-9099-C40C66FF867C}">
                  <a14:compatExt spid="_x0000_s33837"/>
                </a:ext>
                <a:ext uri="{FF2B5EF4-FFF2-40B4-BE49-F238E27FC236}">
                  <a16:creationId xmlns:a16="http://schemas.microsoft.com/office/drawing/2014/main" id="{00000000-0008-0000-0200-00002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22</xdr:row>
          <xdr:rowOff>184150</xdr:rowOff>
        </xdr:from>
        <xdr:to>
          <xdr:col>14</xdr:col>
          <xdr:colOff>107950</xdr:colOff>
          <xdr:row>24</xdr:row>
          <xdr:rowOff>31750</xdr:rowOff>
        </xdr:to>
        <xdr:sp macro="" textlink="">
          <xdr:nvSpPr>
            <xdr:cNvPr id="33838" name="Check Box 46" hidden="1">
              <a:extLst>
                <a:ext uri="{63B3BB69-23CF-44E3-9099-C40C66FF867C}">
                  <a14:compatExt spid="_x0000_s33838"/>
                </a:ext>
                <a:ext uri="{FF2B5EF4-FFF2-40B4-BE49-F238E27FC236}">
                  <a16:creationId xmlns:a16="http://schemas.microsoft.com/office/drawing/2014/main" id="{00000000-0008-0000-0200-00002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21</xdr:row>
          <xdr:rowOff>184150</xdr:rowOff>
        </xdr:from>
        <xdr:to>
          <xdr:col>14</xdr:col>
          <xdr:colOff>107950</xdr:colOff>
          <xdr:row>23</xdr:row>
          <xdr:rowOff>31750</xdr:rowOff>
        </xdr:to>
        <xdr:sp macro="" textlink="">
          <xdr:nvSpPr>
            <xdr:cNvPr id="33839" name="Check Box 47" hidden="1">
              <a:extLst>
                <a:ext uri="{63B3BB69-23CF-44E3-9099-C40C66FF867C}">
                  <a14:compatExt spid="_x0000_s33839"/>
                </a:ext>
                <a:ext uri="{FF2B5EF4-FFF2-40B4-BE49-F238E27FC236}">
                  <a16:creationId xmlns:a16="http://schemas.microsoft.com/office/drawing/2014/main" id="{00000000-0008-0000-0200-00002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23</xdr:row>
          <xdr:rowOff>184150</xdr:rowOff>
        </xdr:from>
        <xdr:to>
          <xdr:col>14</xdr:col>
          <xdr:colOff>107950</xdr:colOff>
          <xdr:row>25</xdr:row>
          <xdr:rowOff>31750</xdr:rowOff>
        </xdr:to>
        <xdr:sp macro="" textlink="">
          <xdr:nvSpPr>
            <xdr:cNvPr id="33840" name="Check Box 48" hidden="1">
              <a:extLst>
                <a:ext uri="{63B3BB69-23CF-44E3-9099-C40C66FF867C}">
                  <a14:compatExt spid="_x0000_s33840"/>
                </a:ext>
                <a:ext uri="{FF2B5EF4-FFF2-40B4-BE49-F238E27FC236}">
                  <a16:creationId xmlns:a16="http://schemas.microsoft.com/office/drawing/2014/main" id="{00000000-0008-0000-0200-00003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24</xdr:row>
          <xdr:rowOff>184150</xdr:rowOff>
        </xdr:from>
        <xdr:to>
          <xdr:col>14</xdr:col>
          <xdr:colOff>107950</xdr:colOff>
          <xdr:row>26</xdr:row>
          <xdr:rowOff>31750</xdr:rowOff>
        </xdr:to>
        <xdr:sp macro="" textlink="">
          <xdr:nvSpPr>
            <xdr:cNvPr id="33841" name="Check Box 49" hidden="1">
              <a:extLst>
                <a:ext uri="{63B3BB69-23CF-44E3-9099-C40C66FF867C}">
                  <a14:compatExt spid="_x0000_s33841"/>
                </a:ext>
                <a:ext uri="{FF2B5EF4-FFF2-40B4-BE49-F238E27FC236}">
                  <a16:creationId xmlns:a16="http://schemas.microsoft.com/office/drawing/2014/main" id="{00000000-0008-0000-0200-00003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25</xdr:row>
          <xdr:rowOff>184150</xdr:rowOff>
        </xdr:from>
        <xdr:to>
          <xdr:col>14</xdr:col>
          <xdr:colOff>107950</xdr:colOff>
          <xdr:row>27</xdr:row>
          <xdr:rowOff>31750</xdr:rowOff>
        </xdr:to>
        <xdr:sp macro="" textlink="">
          <xdr:nvSpPr>
            <xdr:cNvPr id="33842" name="Check Box 50" hidden="1">
              <a:extLst>
                <a:ext uri="{63B3BB69-23CF-44E3-9099-C40C66FF867C}">
                  <a14:compatExt spid="_x0000_s33842"/>
                </a:ext>
                <a:ext uri="{FF2B5EF4-FFF2-40B4-BE49-F238E27FC236}">
                  <a16:creationId xmlns:a16="http://schemas.microsoft.com/office/drawing/2014/main" id="{00000000-0008-0000-0200-00003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25</xdr:row>
          <xdr:rowOff>184150</xdr:rowOff>
        </xdr:from>
        <xdr:to>
          <xdr:col>14</xdr:col>
          <xdr:colOff>107950</xdr:colOff>
          <xdr:row>27</xdr:row>
          <xdr:rowOff>31750</xdr:rowOff>
        </xdr:to>
        <xdr:sp macro="" textlink="">
          <xdr:nvSpPr>
            <xdr:cNvPr id="33843" name="Check Box 51" hidden="1">
              <a:extLst>
                <a:ext uri="{63B3BB69-23CF-44E3-9099-C40C66FF867C}">
                  <a14:compatExt spid="_x0000_s33843"/>
                </a:ext>
                <a:ext uri="{FF2B5EF4-FFF2-40B4-BE49-F238E27FC236}">
                  <a16:creationId xmlns:a16="http://schemas.microsoft.com/office/drawing/2014/main" id="{00000000-0008-0000-0200-00003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24</xdr:row>
          <xdr:rowOff>184150</xdr:rowOff>
        </xdr:from>
        <xdr:to>
          <xdr:col>14</xdr:col>
          <xdr:colOff>107950</xdr:colOff>
          <xdr:row>26</xdr:row>
          <xdr:rowOff>31750</xdr:rowOff>
        </xdr:to>
        <xdr:sp macro="" textlink="">
          <xdr:nvSpPr>
            <xdr:cNvPr id="33844" name="Check Box 52" hidden="1">
              <a:extLst>
                <a:ext uri="{63B3BB69-23CF-44E3-9099-C40C66FF867C}">
                  <a14:compatExt spid="_x0000_s33844"/>
                </a:ext>
                <a:ext uri="{FF2B5EF4-FFF2-40B4-BE49-F238E27FC236}">
                  <a16:creationId xmlns:a16="http://schemas.microsoft.com/office/drawing/2014/main" id="{00000000-0008-0000-0200-00003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146050</xdr:colOff>
          <xdr:row>13</xdr:row>
          <xdr:rowOff>114300</xdr:rowOff>
        </xdr:from>
        <xdr:to>
          <xdr:col>14</xdr:col>
          <xdr:colOff>107950</xdr:colOff>
          <xdr:row>15</xdr:row>
          <xdr:rowOff>0</xdr:rowOff>
        </xdr:to>
        <xdr:sp macro="" textlink="">
          <xdr:nvSpPr>
            <xdr:cNvPr id="59393" name="Check Box 1" hidden="1">
              <a:extLst>
                <a:ext uri="{63B3BB69-23CF-44E3-9099-C40C66FF867C}">
                  <a14:compatExt spid="_x0000_s59393"/>
                </a:ext>
                <a:ext uri="{FF2B5EF4-FFF2-40B4-BE49-F238E27FC236}">
                  <a16:creationId xmlns:a16="http://schemas.microsoft.com/office/drawing/2014/main" id="{00000000-0008-0000-0300-000001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14</xdr:row>
          <xdr:rowOff>184150</xdr:rowOff>
        </xdr:from>
        <xdr:to>
          <xdr:col>14</xdr:col>
          <xdr:colOff>107950</xdr:colOff>
          <xdr:row>16</xdr:row>
          <xdr:rowOff>38100</xdr:rowOff>
        </xdr:to>
        <xdr:sp macro="" textlink="">
          <xdr:nvSpPr>
            <xdr:cNvPr id="59394" name="Check Box 2" hidden="1">
              <a:extLst>
                <a:ext uri="{63B3BB69-23CF-44E3-9099-C40C66FF867C}">
                  <a14:compatExt spid="_x0000_s59394"/>
                </a:ext>
                <a:ext uri="{FF2B5EF4-FFF2-40B4-BE49-F238E27FC236}">
                  <a16:creationId xmlns:a16="http://schemas.microsoft.com/office/drawing/2014/main" id="{00000000-0008-0000-0300-000002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26</xdr:row>
          <xdr:rowOff>184150</xdr:rowOff>
        </xdr:from>
        <xdr:to>
          <xdr:col>14</xdr:col>
          <xdr:colOff>107950</xdr:colOff>
          <xdr:row>28</xdr:row>
          <xdr:rowOff>12700</xdr:rowOff>
        </xdr:to>
        <xdr:sp macro="" textlink="">
          <xdr:nvSpPr>
            <xdr:cNvPr id="59395" name="Check Box 3" hidden="1">
              <a:extLst>
                <a:ext uri="{63B3BB69-23CF-44E3-9099-C40C66FF867C}">
                  <a14:compatExt spid="_x0000_s59395"/>
                </a:ext>
                <a:ext uri="{FF2B5EF4-FFF2-40B4-BE49-F238E27FC236}">
                  <a16:creationId xmlns:a16="http://schemas.microsoft.com/office/drawing/2014/main" id="{00000000-0008-0000-0300-000003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27</xdr:row>
          <xdr:rowOff>184150</xdr:rowOff>
        </xdr:from>
        <xdr:to>
          <xdr:col>14</xdr:col>
          <xdr:colOff>107950</xdr:colOff>
          <xdr:row>29</xdr:row>
          <xdr:rowOff>38100</xdr:rowOff>
        </xdr:to>
        <xdr:sp macro="" textlink="">
          <xdr:nvSpPr>
            <xdr:cNvPr id="59396" name="Check Box 4" hidden="1">
              <a:extLst>
                <a:ext uri="{63B3BB69-23CF-44E3-9099-C40C66FF867C}">
                  <a14:compatExt spid="_x0000_s59396"/>
                </a:ext>
                <a:ext uri="{FF2B5EF4-FFF2-40B4-BE49-F238E27FC236}">
                  <a16:creationId xmlns:a16="http://schemas.microsoft.com/office/drawing/2014/main" id="{00000000-0008-0000-0300-000004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28</xdr:row>
          <xdr:rowOff>184150</xdr:rowOff>
        </xdr:from>
        <xdr:to>
          <xdr:col>14</xdr:col>
          <xdr:colOff>107950</xdr:colOff>
          <xdr:row>30</xdr:row>
          <xdr:rowOff>38100</xdr:rowOff>
        </xdr:to>
        <xdr:sp macro="" textlink="">
          <xdr:nvSpPr>
            <xdr:cNvPr id="59397" name="Check Box 5" hidden="1">
              <a:extLst>
                <a:ext uri="{63B3BB69-23CF-44E3-9099-C40C66FF867C}">
                  <a14:compatExt spid="_x0000_s59397"/>
                </a:ext>
                <a:ext uri="{FF2B5EF4-FFF2-40B4-BE49-F238E27FC236}">
                  <a16:creationId xmlns:a16="http://schemas.microsoft.com/office/drawing/2014/main" id="{00000000-0008-0000-0300-000005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29</xdr:row>
          <xdr:rowOff>184150</xdr:rowOff>
        </xdr:from>
        <xdr:to>
          <xdr:col>14</xdr:col>
          <xdr:colOff>107950</xdr:colOff>
          <xdr:row>31</xdr:row>
          <xdr:rowOff>0</xdr:rowOff>
        </xdr:to>
        <xdr:sp macro="" textlink="">
          <xdr:nvSpPr>
            <xdr:cNvPr id="59398" name="Check Box 6" hidden="1">
              <a:extLst>
                <a:ext uri="{63B3BB69-23CF-44E3-9099-C40C66FF867C}">
                  <a14:compatExt spid="_x0000_s59398"/>
                </a:ext>
                <a:ext uri="{FF2B5EF4-FFF2-40B4-BE49-F238E27FC236}">
                  <a16:creationId xmlns:a16="http://schemas.microsoft.com/office/drawing/2014/main" id="{00000000-0008-0000-0300-000006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30</xdr:row>
          <xdr:rowOff>184150</xdr:rowOff>
        </xdr:from>
        <xdr:to>
          <xdr:col>14</xdr:col>
          <xdr:colOff>107950</xdr:colOff>
          <xdr:row>32</xdr:row>
          <xdr:rowOff>12700</xdr:rowOff>
        </xdr:to>
        <xdr:sp macro="" textlink="">
          <xdr:nvSpPr>
            <xdr:cNvPr id="59399" name="Check Box 7" hidden="1">
              <a:extLst>
                <a:ext uri="{63B3BB69-23CF-44E3-9099-C40C66FF867C}">
                  <a14:compatExt spid="_x0000_s59399"/>
                </a:ext>
                <a:ext uri="{FF2B5EF4-FFF2-40B4-BE49-F238E27FC236}">
                  <a16:creationId xmlns:a16="http://schemas.microsoft.com/office/drawing/2014/main" id="{00000000-0008-0000-0300-000007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31</xdr:row>
          <xdr:rowOff>184150</xdr:rowOff>
        </xdr:from>
        <xdr:to>
          <xdr:col>14</xdr:col>
          <xdr:colOff>107950</xdr:colOff>
          <xdr:row>33</xdr:row>
          <xdr:rowOff>38100</xdr:rowOff>
        </xdr:to>
        <xdr:sp macro="" textlink="">
          <xdr:nvSpPr>
            <xdr:cNvPr id="59400" name="Check Box 8" hidden="1">
              <a:extLst>
                <a:ext uri="{63B3BB69-23CF-44E3-9099-C40C66FF867C}">
                  <a14:compatExt spid="_x0000_s59400"/>
                </a:ext>
                <a:ext uri="{FF2B5EF4-FFF2-40B4-BE49-F238E27FC236}">
                  <a16:creationId xmlns:a16="http://schemas.microsoft.com/office/drawing/2014/main" id="{00000000-0008-0000-0300-000008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32</xdr:row>
          <xdr:rowOff>184150</xdr:rowOff>
        </xdr:from>
        <xdr:to>
          <xdr:col>14</xdr:col>
          <xdr:colOff>107950</xdr:colOff>
          <xdr:row>34</xdr:row>
          <xdr:rowOff>38100</xdr:rowOff>
        </xdr:to>
        <xdr:sp macro="" textlink="">
          <xdr:nvSpPr>
            <xdr:cNvPr id="59401" name="Check Box 9" hidden="1">
              <a:extLst>
                <a:ext uri="{63B3BB69-23CF-44E3-9099-C40C66FF867C}">
                  <a14:compatExt spid="_x0000_s59401"/>
                </a:ext>
                <a:ext uri="{FF2B5EF4-FFF2-40B4-BE49-F238E27FC236}">
                  <a16:creationId xmlns:a16="http://schemas.microsoft.com/office/drawing/2014/main" id="{00000000-0008-0000-0300-000009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33</xdr:row>
          <xdr:rowOff>184150</xdr:rowOff>
        </xdr:from>
        <xdr:to>
          <xdr:col>14</xdr:col>
          <xdr:colOff>107950</xdr:colOff>
          <xdr:row>35</xdr:row>
          <xdr:rowOff>38100</xdr:rowOff>
        </xdr:to>
        <xdr:sp macro="" textlink="">
          <xdr:nvSpPr>
            <xdr:cNvPr id="59402" name="Check Box 10" hidden="1">
              <a:extLst>
                <a:ext uri="{63B3BB69-23CF-44E3-9099-C40C66FF867C}">
                  <a14:compatExt spid="_x0000_s59402"/>
                </a:ext>
                <a:ext uri="{FF2B5EF4-FFF2-40B4-BE49-F238E27FC236}">
                  <a16:creationId xmlns:a16="http://schemas.microsoft.com/office/drawing/2014/main" id="{00000000-0008-0000-0300-00000A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34</xdr:row>
          <xdr:rowOff>184150</xdr:rowOff>
        </xdr:from>
        <xdr:to>
          <xdr:col>14</xdr:col>
          <xdr:colOff>107950</xdr:colOff>
          <xdr:row>36</xdr:row>
          <xdr:rowOff>38100</xdr:rowOff>
        </xdr:to>
        <xdr:sp macro="" textlink="">
          <xdr:nvSpPr>
            <xdr:cNvPr id="59403" name="Check Box 11" hidden="1">
              <a:extLst>
                <a:ext uri="{63B3BB69-23CF-44E3-9099-C40C66FF867C}">
                  <a14:compatExt spid="_x0000_s59403"/>
                </a:ext>
                <a:ext uri="{FF2B5EF4-FFF2-40B4-BE49-F238E27FC236}">
                  <a16:creationId xmlns:a16="http://schemas.microsoft.com/office/drawing/2014/main" id="{00000000-0008-0000-0300-00000B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35</xdr:row>
          <xdr:rowOff>184150</xdr:rowOff>
        </xdr:from>
        <xdr:to>
          <xdr:col>14</xdr:col>
          <xdr:colOff>107950</xdr:colOff>
          <xdr:row>37</xdr:row>
          <xdr:rowOff>38100</xdr:rowOff>
        </xdr:to>
        <xdr:sp macro="" textlink="">
          <xdr:nvSpPr>
            <xdr:cNvPr id="59404" name="Check Box 12" hidden="1">
              <a:extLst>
                <a:ext uri="{63B3BB69-23CF-44E3-9099-C40C66FF867C}">
                  <a14:compatExt spid="_x0000_s59404"/>
                </a:ext>
                <a:ext uri="{FF2B5EF4-FFF2-40B4-BE49-F238E27FC236}">
                  <a16:creationId xmlns:a16="http://schemas.microsoft.com/office/drawing/2014/main" id="{00000000-0008-0000-0300-00000C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36</xdr:row>
          <xdr:rowOff>184150</xdr:rowOff>
        </xdr:from>
        <xdr:to>
          <xdr:col>14</xdr:col>
          <xdr:colOff>133350</xdr:colOff>
          <xdr:row>38</xdr:row>
          <xdr:rowOff>38100</xdr:rowOff>
        </xdr:to>
        <xdr:sp macro="" textlink="">
          <xdr:nvSpPr>
            <xdr:cNvPr id="59405" name="Check Box 13" hidden="1">
              <a:extLst>
                <a:ext uri="{63B3BB69-23CF-44E3-9099-C40C66FF867C}">
                  <a14:compatExt spid="_x0000_s59405"/>
                </a:ext>
                <a:ext uri="{FF2B5EF4-FFF2-40B4-BE49-F238E27FC236}">
                  <a16:creationId xmlns:a16="http://schemas.microsoft.com/office/drawing/2014/main" id="{00000000-0008-0000-0300-00000D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37</xdr:row>
          <xdr:rowOff>184150</xdr:rowOff>
        </xdr:from>
        <xdr:to>
          <xdr:col>14</xdr:col>
          <xdr:colOff>133350</xdr:colOff>
          <xdr:row>39</xdr:row>
          <xdr:rowOff>38100</xdr:rowOff>
        </xdr:to>
        <xdr:sp macro="" textlink="">
          <xdr:nvSpPr>
            <xdr:cNvPr id="59406" name="Check Box 14" hidden="1">
              <a:extLst>
                <a:ext uri="{63B3BB69-23CF-44E3-9099-C40C66FF867C}">
                  <a14:compatExt spid="_x0000_s59406"/>
                </a:ext>
                <a:ext uri="{FF2B5EF4-FFF2-40B4-BE49-F238E27FC236}">
                  <a16:creationId xmlns:a16="http://schemas.microsoft.com/office/drawing/2014/main" id="{00000000-0008-0000-0300-00000E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38</xdr:row>
          <xdr:rowOff>184150</xdr:rowOff>
        </xdr:from>
        <xdr:to>
          <xdr:col>14</xdr:col>
          <xdr:colOff>133350</xdr:colOff>
          <xdr:row>40</xdr:row>
          <xdr:rowOff>38100</xdr:rowOff>
        </xdr:to>
        <xdr:sp macro="" textlink="">
          <xdr:nvSpPr>
            <xdr:cNvPr id="59407" name="Check Box 15" hidden="1">
              <a:extLst>
                <a:ext uri="{63B3BB69-23CF-44E3-9099-C40C66FF867C}">
                  <a14:compatExt spid="_x0000_s59407"/>
                </a:ext>
                <a:ext uri="{FF2B5EF4-FFF2-40B4-BE49-F238E27FC236}">
                  <a16:creationId xmlns:a16="http://schemas.microsoft.com/office/drawing/2014/main" id="{00000000-0008-0000-0300-00000F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39</xdr:row>
          <xdr:rowOff>184150</xdr:rowOff>
        </xdr:from>
        <xdr:to>
          <xdr:col>14</xdr:col>
          <xdr:colOff>133350</xdr:colOff>
          <xdr:row>41</xdr:row>
          <xdr:rowOff>38100</xdr:rowOff>
        </xdr:to>
        <xdr:sp macro="" textlink="">
          <xdr:nvSpPr>
            <xdr:cNvPr id="59408" name="Check Box 16" hidden="1">
              <a:extLst>
                <a:ext uri="{63B3BB69-23CF-44E3-9099-C40C66FF867C}">
                  <a14:compatExt spid="_x0000_s59408"/>
                </a:ext>
                <a:ext uri="{FF2B5EF4-FFF2-40B4-BE49-F238E27FC236}">
                  <a16:creationId xmlns:a16="http://schemas.microsoft.com/office/drawing/2014/main" id="{00000000-0008-0000-0300-000010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40</xdr:row>
          <xdr:rowOff>184150</xdr:rowOff>
        </xdr:from>
        <xdr:to>
          <xdr:col>14</xdr:col>
          <xdr:colOff>133350</xdr:colOff>
          <xdr:row>42</xdr:row>
          <xdr:rowOff>38100</xdr:rowOff>
        </xdr:to>
        <xdr:sp macro="" textlink="">
          <xdr:nvSpPr>
            <xdr:cNvPr id="59409" name="Check Box 17" hidden="1">
              <a:extLst>
                <a:ext uri="{63B3BB69-23CF-44E3-9099-C40C66FF867C}">
                  <a14:compatExt spid="_x0000_s59409"/>
                </a:ext>
                <a:ext uri="{FF2B5EF4-FFF2-40B4-BE49-F238E27FC236}">
                  <a16:creationId xmlns:a16="http://schemas.microsoft.com/office/drawing/2014/main" id="{00000000-0008-0000-0300-000011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41</xdr:row>
          <xdr:rowOff>184150</xdr:rowOff>
        </xdr:from>
        <xdr:to>
          <xdr:col>14</xdr:col>
          <xdr:colOff>133350</xdr:colOff>
          <xdr:row>43</xdr:row>
          <xdr:rowOff>38100</xdr:rowOff>
        </xdr:to>
        <xdr:sp macro="" textlink="">
          <xdr:nvSpPr>
            <xdr:cNvPr id="59410" name="Check Box 18" hidden="1">
              <a:extLst>
                <a:ext uri="{63B3BB69-23CF-44E3-9099-C40C66FF867C}">
                  <a14:compatExt spid="_x0000_s59410"/>
                </a:ext>
                <a:ext uri="{FF2B5EF4-FFF2-40B4-BE49-F238E27FC236}">
                  <a16:creationId xmlns:a16="http://schemas.microsoft.com/office/drawing/2014/main" id="{00000000-0008-0000-0300-000012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42</xdr:row>
          <xdr:rowOff>184150</xdr:rowOff>
        </xdr:from>
        <xdr:to>
          <xdr:col>14</xdr:col>
          <xdr:colOff>133350</xdr:colOff>
          <xdr:row>44</xdr:row>
          <xdr:rowOff>38100</xdr:rowOff>
        </xdr:to>
        <xdr:sp macro="" textlink="">
          <xdr:nvSpPr>
            <xdr:cNvPr id="59411" name="Check Box 19" hidden="1">
              <a:extLst>
                <a:ext uri="{63B3BB69-23CF-44E3-9099-C40C66FF867C}">
                  <a14:compatExt spid="_x0000_s59411"/>
                </a:ext>
                <a:ext uri="{FF2B5EF4-FFF2-40B4-BE49-F238E27FC236}">
                  <a16:creationId xmlns:a16="http://schemas.microsoft.com/office/drawing/2014/main" id="{00000000-0008-0000-0300-000013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43</xdr:row>
          <xdr:rowOff>184150</xdr:rowOff>
        </xdr:from>
        <xdr:to>
          <xdr:col>14</xdr:col>
          <xdr:colOff>133350</xdr:colOff>
          <xdr:row>45</xdr:row>
          <xdr:rowOff>38100</xdr:rowOff>
        </xdr:to>
        <xdr:sp macro="" textlink="">
          <xdr:nvSpPr>
            <xdr:cNvPr id="59412" name="Check Box 20" hidden="1">
              <a:extLst>
                <a:ext uri="{63B3BB69-23CF-44E3-9099-C40C66FF867C}">
                  <a14:compatExt spid="_x0000_s59412"/>
                </a:ext>
                <a:ext uri="{FF2B5EF4-FFF2-40B4-BE49-F238E27FC236}">
                  <a16:creationId xmlns:a16="http://schemas.microsoft.com/office/drawing/2014/main" id="{00000000-0008-0000-0300-000014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44</xdr:row>
          <xdr:rowOff>184150</xdr:rowOff>
        </xdr:from>
        <xdr:to>
          <xdr:col>14</xdr:col>
          <xdr:colOff>133350</xdr:colOff>
          <xdr:row>46</xdr:row>
          <xdr:rowOff>38100</xdr:rowOff>
        </xdr:to>
        <xdr:sp macro="" textlink="">
          <xdr:nvSpPr>
            <xdr:cNvPr id="59413" name="Check Box 21" hidden="1">
              <a:extLst>
                <a:ext uri="{63B3BB69-23CF-44E3-9099-C40C66FF867C}">
                  <a14:compatExt spid="_x0000_s59413"/>
                </a:ext>
                <a:ext uri="{FF2B5EF4-FFF2-40B4-BE49-F238E27FC236}">
                  <a16:creationId xmlns:a16="http://schemas.microsoft.com/office/drawing/2014/main" id="{00000000-0008-0000-0300-000015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45</xdr:row>
          <xdr:rowOff>184150</xdr:rowOff>
        </xdr:from>
        <xdr:to>
          <xdr:col>14</xdr:col>
          <xdr:colOff>133350</xdr:colOff>
          <xdr:row>47</xdr:row>
          <xdr:rowOff>38100</xdr:rowOff>
        </xdr:to>
        <xdr:sp macro="" textlink="">
          <xdr:nvSpPr>
            <xdr:cNvPr id="59414" name="Check Box 22" hidden="1">
              <a:extLst>
                <a:ext uri="{63B3BB69-23CF-44E3-9099-C40C66FF867C}">
                  <a14:compatExt spid="_x0000_s59414"/>
                </a:ext>
                <a:ext uri="{FF2B5EF4-FFF2-40B4-BE49-F238E27FC236}">
                  <a16:creationId xmlns:a16="http://schemas.microsoft.com/office/drawing/2014/main" id="{00000000-0008-0000-0300-000016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46</xdr:row>
          <xdr:rowOff>184150</xdr:rowOff>
        </xdr:from>
        <xdr:to>
          <xdr:col>14</xdr:col>
          <xdr:colOff>133350</xdr:colOff>
          <xdr:row>48</xdr:row>
          <xdr:rowOff>38100</xdr:rowOff>
        </xdr:to>
        <xdr:sp macro="" textlink="">
          <xdr:nvSpPr>
            <xdr:cNvPr id="59415" name="Check Box 23" hidden="1">
              <a:extLst>
                <a:ext uri="{63B3BB69-23CF-44E3-9099-C40C66FF867C}">
                  <a14:compatExt spid="_x0000_s59415"/>
                </a:ext>
                <a:ext uri="{FF2B5EF4-FFF2-40B4-BE49-F238E27FC236}">
                  <a16:creationId xmlns:a16="http://schemas.microsoft.com/office/drawing/2014/main" id="{00000000-0008-0000-0300-000017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47</xdr:row>
          <xdr:rowOff>184150</xdr:rowOff>
        </xdr:from>
        <xdr:to>
          <xdr:col>14</xdr:col>
          <xdr:colOff>133350</xdr:colOff>
          <xdr:row>49</xdr:row>
          <xdr:rowOff>38100</xdr:rowOff>
        </xdr:to>
        <xdr:sp macro="" textlink="">
          <xdr:nvSpPr>
            <xdr:cNvPr id="59416" name="Check Box 24" hidden="1">
              <a:extLst>
                <a:ext uri="{63B3BB69-23CF-44E3-9099-C40C66FF867C}">
                  <a14:compatExt spid="_x0000_s59416"/>
                </a:ext>
                <a:ext uri="{FF2B5EF4-FFF2-40B4-BE49-F238E27FC236}">
                  <a16:creationId xmlns:a16="http://schemas.microsoft.com/office/drawing/2014/main" id="{00000000-0008-0000-0300-000018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48</xdr:row>
          <xdr:rowOff>184150</xdr:rowOff>
        </xdr:from>
        <xdr:to>
          <xdr:col>14</xdr:col>
          <xdr:colOff>107950</xdr:colOff>
          <xdr:row>50</xdr:row>
          <xdr:rowOff>0</xdr:rowOff>
        </xdr:to>
        <xdr:sp macro="" textlink="">
          <xdr:nvSpPr>
            <xdr:cNvPr id="59417" name="Check Box 25" hidden="1">
              <a:extLst>
                <a:ext uri="{63B3BB69-23CF-44E3-9099-C40C66FF867C}">
                  <a14:compatExt spid="_x0000_s59417"/>
                </a:ext>
                <a:ext uri="{FF2B5EF4-FFF2-40B4-BE49-F238E27FC236}">
                  <a16:creationId xmlns:a16="http://schemas.microsoft.com/office/drawing/2014/main" id="{00000000-0008-0000-0300-000019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49</xdr:row>
          <xdr:rowOff>184150</xdr:rowOff>
        </xdr:from>
        <xdr:to>
          <xdr:col>14</xdr:col>
          <xdr:colOff>107950</xdr:colOff>
          <xdr:row>51</xdr:row>
          <xdr:rowOff>38100</xdr:rowOff>
        </xdr:to>
        <xdr:sp macro="" textlink="">
          <xdr:nvSpPr>
            <xdr:cNvPr id="59418" name="Check Box 26" hidden="1">
              <a:extLst>
                <a:ext uri="{63B3BB69-23CF-44E3-9099-C40C66FF867C}">
                  <a14:compatExt spid="_x0000_s59418"/>
                </a:ext>
                <a:ext uri="{FF2B5EF4-FFF2-40B4-BE49-F238E27FC236}">
                  <a16:creationId xmlns:a16="http://schemas.microsoft.com/office/drawing/2014/main" id="{00000000-0008-0000-0300-00001A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50</xdr:row>
          <xdr:rowOff>184150</xdr:rowOff>
        </xdr:from>
        <xdr:to>
          <xdr:col>14</xdr:col>
          <xdr:colOff>107950</xdr:colOff>
          <xdr:row>52</xdr:row>
          <xdr:rowOff>38100</xdr:rowOff>
        </xdr:to>
        <xdr:sp macro="" textlink="">
          <xdr:nvSpPr>
            <xdr:cNvPr id="59419" name="Check Box 27" hidden="1">
              <a:extLst>
                <a:ext uri="{63B3BB69-23CF-44E3-9099-C40C66FF867C}">
                  <a14:compatExt spid="_x0000_s59419"/>
                </a:ext>
                <a:ext uri="{FF2B5EF4-FFF2-40B4-BE49-F238E27FC236}">
                  <a16:creationId xmlns:a16="http://schemas.microsoft.com/office/drawing/2014/main" id="{00000000-0008-0000-0300-00001B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51</xdr:row>
          <xdr:rowOff>184150</xdr:rowOff>
        </xdr:from>
        <xdr:to>
          <xdr:col>14</xdr:col>
          <xdr:colOff>107950</xdr:colOff>
          <xdr:row>53</xdr:row>
          <xdr:rowOff>38100</xdr:rowOff>
        </xdr:to>
        <xdr:sp macro="" textlink="">
          <xdr:nvSpPr>
            <xdr:cNvPr id="59420" name="Check Box 28" hidden="1">
              <a:extLst>
                <a:ext uri="{63B3BB69-23CF-44E3-9099-C40C66FF867C}">
                  <a14:compatExt spid="_x0000_s59420"/>
                </a:ext>
                <a:ext uri="{FF2B5EF4-FFF2-40B4-BE49-F238E27FC236}">
                  <a16:creationId xmlns:a16="http://schemas.microsoft.com/office/drawing/2014/main" id="{00000000-0008-0000-0300-00001C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52</xdr:row>
          <xdr:rowOff>184150</xdr:rowOff>
        </xdr:from>
        <xdr:to>
          <xdr:col>14</xdr:col>
          <xdr:colOff>107950</xdr:colOff>
          <xdr:row>54</xdr:row>
          <xdr:rowOff>38100</xdr:rowOff>
        </xdr:to>
        <xdr:sp macro="" textlink="">
          <xdr:nvSpPr>
            <xdr:cNvPr id="59421" name="Check Box 29" hidden="1">
              <a:extLst>
                <a:ext uri="{63B3BB69-23CF-44E3-9099-C40C66FF867C}">
                  <a14:compatExt spid="_x0000_s59421"/>
                </a:ext>
                <a:ext uri="{FF2B5EF4-FFF2-40B4-BE49-F238E27FC236}">
                  <a16:creationId xmlns:a16="http://schemas.microsoft.com/office/drawing/2014/main" id="{00000000-0008-0000-0300-00001D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53</xdr:row>
          <xdr:rowOff>184150</xdr:rowOff>
        </xdr:from>
        <xdr:to>
          <xdr:col>14</xdr:col>
          <xdr:colOff>107950</xdr:colOff>
          <xdr:row>55</xdr:row>
          <xdr:rowOff>38100</xdr:rowOff>
        </xdr:to>
        <xdr:sp macro="" textlink="">
          <xdr:nvSpPr>
            <xdr:cNvPr id="59422" name="Check Box 30" hidden="1">
              <a:extLst>
                <a:ext uri="{63B3BB69-23CF-44E3-9099-C40C66FF867C}">
                  <a14:compatExt spid="_x0000_s59422"/>
                </a:ext>
                <a:ext uri="{FF2B5EF4-FFF2-40B4-BE49-F238E27FC236}">
                  <a16:creationId xmlns:a16="http://schemas.microsoft.com/office/drawing/2014/main" id="{00000000-0008-0000-0300-00001E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54</xdr:row>
          <xdr:rowOff>184150</xdr:rowOff>
        </xdr:from>
        <xdr:to>
          <xdr:col>14</xdr:col>
          <xdr:colOff>107950</xdr:colOff>
          <xdr:row>56</xdr:row>
          <xdr:rowOff>38100</xdr:rowOff>
        </xdr:to>
        <xdr:sp macro="" textlink="">
          <xdr:nvSpPr>
            <xdr:cNvPr id="59423" name="Check Box 31" hidden="1">
              <a:extLst>
                <a:ext uri="{63B3BB69-23CF-44E3-9099-C40C66FF867C}">
                  <a14:compatExt spid="_x0000_s59423"/>
                </a:ext>
                <a:ext uri="{FF2B5EF4-FFF2-40B4-BE49-F238E27FC236}">
                  <a16:creationId xmlns:a16="http://schemas.microsoft.com/office/drawing/2014/main" id="{00000000-0008-0000-0300-00001F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55</xdr:row>
          <xdr:rowOff>184150</xdr:rowOff>
        </xdr:from>
        <xdr:to>
          <xdr:col>14</xdr:col>
          <xdr:colOff>107950</xdr:colOff>
          <xdr:row>57</xdr:row>
          <xdr:rowOff>38100</xdr:rowOff>
        </xdr:to>
        <xdr:sp macro="" textlink="">
          <xdr:nvSpPr>
            <xdr:cNvPr id="59424" name="Check Box 32" hidden="1">
              <a:extLst>
                <a:ext uri="{63B3BB69-23CF-44E3-9099-C40C66FF867C}">
                  <a14:compatExt spid="_x0000_s59424"/>
                </a:ext>
                <a:ext uri="{FF2B5EF4-FFF2-40B4-BE49-F238E27FC236}">
                  <a16:creationId xmlns:a16="http://schemas.microsoft.com/office/drawing/2014/main" id="{00000000-0008-0000-0300-000020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56</xdr:row>
          <xdr:rowOff>184150</xdr:rowOff>
        </xdr:from>
        <xdr:to>
          <xdr:col>14</xdr:col>
          <xdr:colOff>107950</xdr:colOff>
          <xdr:row>58</xdr:row>
          <xdr:rowOff>38100</xdr:rowOff>
        </xdr:to>
        <xdr:sp macro="" textlink="">
          <xdr:nvSpPr>
            <xdr:cNvPr id="59425" name="Check Box 33" hidden="1">
              <a:extLst>
                <a:ext uri="{63B3BB69-23CF-44E3-9099-C40C66FF867C}">
                  <a14:compatExt spid="_x0000_s59425"/>
                </a:ext>
                <a:ext uri="{FF2B5EF4-FFF2-40B4-BE49-F238E27FC236}">
                  <a16:creationId xmlns:a16="http://schemas.microsoft.com/office/drawing/2014/main" id="{00000000-0008-0000-0300-000021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57</xdr:row>
          <xdr:rowOff>184150</xdr:rowOff>
        </xdr:from>
        <xdr:to>
          <xdr:col>14</xdr:col>
          <xdr:colOff>107950</xdr:colOff>
          <xdr:row>59</xdr:row>
          <xdr:rowOff>38100</xdr:rowOff>
        </xdr:to>
        <xdr:sp macro="" textlink="">
          <xdr:nvSpPr>
            <xdr:cNvPr id="59426" name="Check Box 34" hidden="1">
              <a:extLst>
                <a:ext uri="{63B3BB69-23CF-44E3-9099-C40C66FF867C}">
                  <a14:compatExt spid="_x0000_s59426"/>
                </a:ext>
                <a:ext uri="{FF2B5EF4-FFF2-40B4-BE49-F238E27FC236}">
                  <a16:creationId xmlns:a16="http://schemas.microsoft.com/office/drawing/2014/main" id="{00000000-0008-0000-0300-000022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58</xdr:row>
          <xdr:rowOff>184150</xdr:rowOff>
        </xdr:from>
        <xdr:to>
          <xdr:col>14</xdr:col>
          <xdr:colOff>107950</xdr:colOff>
          <xdr:row>60</xdr:row>
          <xdr:rowOff>38100</xdr:rowOff>
        </xdr:to>
        <xdr:sp macro="" textlink="">
          <xdr:nvSpPr>
            <xdr:cNvPr id="59427" name="Check Box 35" hidden="1">
              <a:extLst>
                <a:ext uri="{63B3BB69-23CF-44E3-9099-C40C66FF867C}">
                  <a14:compatExt spid="_x0000_s59427"/>
                </a:ext>
                <a:ext uri="{FF2B5EF4-FFF2-40B4-BE49-F238E27FC236}">
                  <a16:creationId xmlns:a16="http://schemas.microsoft.com/office/drawing/2014/main" id="{00000000-0008-0000-0300-000023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59</xdr:row>
          <xdr:rowOff>184150</xdr:rowOff>
        </xdr:from>
        <xdr:to>
          <xdr:col>14</xdr:col>
          <xdr:colOff>107950</xdr:colOff>
          <xdr:row>61</xdr:row>
          <xdr:rowOff>38100</xdr:rowOff>
        </xdr:to>
        <xdr:sp macro="" textlink="">
          <xdr:nvSpPr>
            <xdr:cNvPr id="59428" name="Check Box 36" hidden="1">
              <a:extLst>
                <a:ext uri="{63B3BB69-23CF-44E3-9099-C40C66FF867C}">
                  <a14:compatExt spid="_x0000_s59428"/>
                </a:ext>
                <a:ext uri="{FF2B5EF4-FFF2-40B4-BE49-F238E27FC236}">
                  <a16:creationId xmlns:a16="http://schemas.microsoft.com/office/drawing/2014/main" id="{00000000-0008-0000-0300-000024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60</xdr:row>
          <xdr:rowOff>184150</xdr:rowOff>
        </xdr:from>
        <xdr:to>
          <xdr:col>14</xdr:col>
          <xdr:colOff>107950</xdr:colOff>
          <xdr:row>62</xdr:row>
          <xdr:rowOff>38100</xdr:rowOff>
        </xdr:to>
        <xdr:sp macro="" textlink="">
          <xdr:nvSpPr>
            <xdr:cNvPr id="59429" name="Check Box 37" hidden="1">
              <a:extLst>
                <a:ext uri="{63B3BB69-23CF-44E3-9099-C40C66FF867C}">
                  <a14:compatExt spid="_x0000_s59429"/>
                </a:ext>
                <a:ext uri="{FF2B5EF4-FFF2-40B4-BE49-F238E27FC236}">
                  <a16:creationId xmlns:a16="http://schemas.microsoft.com/office/drawing/2014/main" id="{00000000-0008-0000-0300-000025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61</xdr:row>
          <xdr:rowOff>184150</xdr:rowOff>
        </xdr:from>
        <xdr:to>
          <xdr:col>14</xdr:col>
          <xdr:colOff>107950</xdr:colOff>
          <xdr:row>63</xdr:row>
          <xdr:rowOff>0</xdr:rowOff>
        </xdr:to>
        <xdr:sp macro="" textlink="">
          <xdr:nvSpPr>
            <xdr:cNvPr id="59430" name="Check Box 38" hidden="1">
              <a:extLst>
                <a:ext uri="{63B3BB69-23CF-44E3-9099-C40C66FF867C}">
                  <a14:compatExt spid="_x0000_s59430"/>
                </a:ext>
                <a:ext uri="{FF2B5EF4-FFF2-40B4-BE49-F238E27FC236}">
                  <a16:creationId xmlns:a16="http://schemas.microsoft.com/office/drawing/2014/main" id="{00000000-0008-0000-0300-000026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xdr:row>
          <xdr:rowOff>107950</xdr:rowOff>
        </xdr:from>
        <xdr:to>
          <xdr:col>6</xdr:col>
          <xdr:colOff>57150</xdr:colOff>
          <xdr:row>11</xdr:row>
          <xdr:rowOff>88900</xdr:rowOff>
        </xdr:to>
        <xdr:sp macro="" textlink="">
          <xdr:nvSpPr>
            <xdr:cNvPr id="59431" name="Check Box 39" hidden="1">
              <a:extLst>
                <a:ext uri="{63B3BB69-23CF-44E3-9099-C40C66FF867C}">
                  <a14:compatExt spid="_x0000_s59431"/>
                </a:ext>
                <a:ext uri="{FF2B5EF4-FFF2-40B4-BE49-F238E27FC236}">
                  <a16:creationId xmlns:a16="http://schemas.microsoft.com/office/drawing/2014/main" id="{00000000-0008-0000-0300-000027E80000}"/>
                </a:ext>
              </a:extLst>
            </xdr:cNvPr>
            <xdr:cNvSpPr/>
          </xdr:nvSpPr>
          <xdr:spPr bwMode="auto">
            <a:xfrm>
              <a:off x="0" y="0"/>
              <a:ext cx="0" cy="0"/>
            </a:xfrm>
            <a:prstGeom prst="rect">
              <a:avLst/>
            </a:prstGeom>
            <a:noFill/>
            <a:ln>
              <a:noFill/>
            </a:ln>
            <a:extLst>
              <a:ext uri="{909E8E84-426E-40DD-AFC4-6F175D3DCCD1}">
                <a14:hiddenFill>
                  <a:solidFill>
                    <a:srgbClr val="969696" mc:Ignorable="a14" a14:legacySpreadsheetColorIndex="5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15</xdr:row>
          <xdr:rowOff>184150</xdr:rowOff>
        </xdr:from>
        <xdr:to>
          <xdr:col>14</xdr:col>
          <xdr:colOff>107950</xdr:colOff>
          <xdr:row>17</xdr:row>
          <xdr:rowOff>38100</xdr:rowOff>
        </xdr:to>
        <xdr:sp macro="" textlink="">
          <xdr:nvSpPr>
            <xdr:cNvPr id="59432" name="Check Box 40" hidden="1">
              <a:extLst>
                <a:ext uri="{63B3BB69-23CF-44E3-9099-C40C66FF867C}">
                  <a14:compatExt spid="_x0000_s59432"/>
                </a:ext>
                <a:ext uri="{FF2B5EF4-FFF2-40B4-BE49-F238E27FC236}">
                  <a16:creationId xmlns:a16="http://schemas.microsoft.com/office/drawing/2014/main" id="{00000000-0008-0000-0300-000028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16</xdr:row>
          <xdr:rowOff>184150</xdr:rowOff>
        </xdr:from>
        <xdr:to>
          <xdr:col>14</xdr:col>
          <xdr:colOff>107950</xdr:colOff>
          <xdr:row>18</xdr:row>
          <xdr:rowOff>38100</xdr:rowOff>
        </xdr:to>
        <xdr:sp macro="" textlink="">
          <xdr:nvSpPr>
            <xdr:cNvPr id="59433" name="Check Box 41" hidden="1">
              <a:extLst>
                <a:ext uri="{63B3BB69-23CF-44E3-9099-C40C66FF867C}">
                  <a14:compatExt spid="_x0000_s59433"/>
                </a:ext>
                <a:ext uri="{FF2B5EF4-FFF2-40B4-BE49-F238E27FC236}">
                  <a16:creationId xmlns:a16="http://schemas.microsoft.com/office/drawing/2014/main" id="{00000000-0008-0000-0300-000029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17</xdr:row>
          <xdr:rowOff>184150</xdr:rowOff>
        </xdr:from>
        <xdr:to>
          <xdr:col>14</xdr:col>
          <xdr:colOff>107950</xdr:colOff>
          <xdr:row>19</xdr:row>
          <xdr:rowOff>38100</xdr:rowOff>
        </xdr:to>
        <xdr:sp macro="" textlink="">
          <xdr:nvSpPr>
            <xdr:cNvPr id="59434" name="Check Box 42" hidden="1">
              <a:extLst>
                <a:ext uri="{63B3BB69-23CF-44E3-9099-C40C66FF867C}">
                  <a14:compatExt spid="_x0000_s59434"/>
                </a:ext>
                <a:ext uri="{FF2B5EF4-FFF2-40B4-BE49-F238E27FC236}">
                  <a16:creationId xmlns:a16="http://schemas.microsoft.com/office/drawing/2014/main" id="{00000000-0008-0000-0300-00002A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18</xdr:row>
          <xdr:rowOff>184150</xdr:rowOff>
        </xdr:from>
        <xdr:to>
          <xdr:col>14</xdr:col>
          <xdr:colOff>107950</xdr:colOff>
          <xdr:row>20</xdr:row>
          <xdr:rowOff>38100</xdr:rowOff>
        </xdr:to>
        <xdr:sp macro="" textlink="">
          <xdr:nvSpPr>
            <xdr:cNvPr id="59435" name="Check Box 43" hidden="1">
              <a:extLst>
                <a:ext uri="{63B3BB69-23CF-44E3-9099-C40C66FF867C}">
                  <a14:compatExt spid="_x0000_s59435"/>
                </a:ext>
                <a:ext uri="{FF2B5EF4-FFF2-40B4-BE49-F238E27FC236}">
                  <a16:creationId xmlns:a16="http://schemas.microsoft.com/office/drawing/2014/main" id="{00000000-0008-0000-0300-00002B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19</xdr:row>
          <xdr:rowOff>184150</xdr:rowOff>
        </xdr:from>
        <xdr:to>
          <xdr:col>14</xdr:col>
          <xdr:colOff>107950</xdr:colOff>
          <xdr:row>21</xdr:row>
          <xdr:rowOff>38100</xdr:rowOff>
        </xdr:to>
        <xdr:sp macro="" textlink="">
          <xdr:nvSpPr>
            <xdr:cNvPr id="59436" name="Check Box 44" hidden="1">
              <a:extLst>
                <a:ext uri="{63B3BB69-23CF-44E3-9099-C40C66FF867C}">
                  <a14:compatExt spid="_x0000_s59436"/>
                </a:ext>
                <a:ext uri="{FF2B5EF4-FFF2-40B4-BE49-F238E27FC236}">
                  <a16:creationId xmlns:a16="http://schemas.microsoft.com/office/drawing/2014/main" id="{00000000-0008-0000-0300-00002C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20</xdr:row>
          <xdr:rowOff>184150</xdr:rowOff>
        </xdr:from>
        <xdr:to>
          <xdr:col>14</xdr:col>
          <xdr:colOff>107950</xdr:colOff>
          <xdr:row>22</xdr:row>
          <xdr:rowOff>38100</xdr:rowOff>
        </xdr:to>
        <xdr:sp macro="" textlink="">
          <xdr:nvSpPr>
            <xdr:cNvPr id="59437" name="Check Box 45" hidden="1">
              <a:extLst>
                <a:ext uri="{63B3BB69-23CF-44E3-9099-C40C66FF867C}">
                  <a14:compatExt spid="_x0000_s59437"/>
                </a:ext>
                <a:ext uri="{FF2B5EF4-FFF2-40B4-BE49-F238E27FC236}">
                  <a16:creationId xmlns:a16="http://schemas.microsoft.com/office/drawing/2014/main" id="{00000000-0008-0000-0300-00002D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22</xdr:row>
          <xdr:rowOff>184150</xdr:rowOff>
        </xdr:from>
        <xdr:to>
          <xdr:col>14</xdr:col>
          <xdr:colOff>107950</xdr:colOff>
          <xdr:row>24</xdr:row>
          <xdr:rowOff>38100</xdr:rowOff>
        </xdr:to>
        <xdr:sp macro="" textlink="">
          <xdr:nvSpPr>
            <xdr:cNvPr id="59438" name="Check Box 46" hidden="1">
              <a:extLst>
                <a:ext uri="{63B3BB69-23CF-44E3-9099-C40C66FF867C}">
                  <a14:compatExt spid="_x0000_s59438"/>
                </a:ext>
                <a:ext uri="{FF2B5EF4-FFF2-40B4-BE49-F238E27FC236}">
                  <a16:creationId xmlns:a16="http://schemas.microsoft.com/office/drawing/2014/main" id="{00000000-0008-0000-0300-00002E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21</xdr:row>
          <xdr:rowOff>184150</xdr:rowOff>
        </xdr:from>
        <xdr:to>
          <xdr:col>14</xdr:col>
          <xdr:colOff>107950</xdr:colOff>
          <xdr:row>23</xdr:row>
          <xdr:rowOff>38100</xdr:rowOff>
        </xdr:to>
        <xdr:sp macro="" textlink="">
          <xdr:nvSpPr>
            <xdr:cNvPr id="59439" name="Check Box 47" hidden="1">
              <a:extLst>
                <a:ext uri="{63B3BB69-23CF-44E3-9099-C40C66FF867C}">
                  <a14:compatExt spid="_x0000_s59439"/>
                </a:ext>
                <a:ext uri="{FF2B5EF4-FFF2-40B4-BE49-F238E27FC236}">
                  <a16:creationId xmlns:a16="http://schemas.microsoft.com/office/drawing/2014/main" id="{00000000-0008-0000-0300-00002F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23</xdr:row>
          <xdr:rowOff>184150</xdr:rowOff>
        </xdr:from>
        <xdr:to>
          <xdr:col>14</xdr:col>
          <xdr:colOff>107950</xdr:colOff>
          <xdr:row>25</xdr:row>
          <xdr:rowOff>38100</xdr:rowOff>
        </xdr:to>
        <xdr:sp macro="" textlink="">
          <xdr:nvSpPr>
            <xdr:cNvPr id="59440" name="Check Box 48" hidden="1">
              <a:extLst>
                <a:ext uri="{63B3BB69-23CF-44E3-9099-C40C66FF867C}">
                  <a14:compatExt spid="_x0000_s59440"/>
                </a:ext>
                <a:ext uri="{FF2B5EF4-FFF2-40B4-BE49-F238E27FC236}">
                  <a16:creationId xmlns:a16="http://schemas.microsoft.com/office/drawing/2014/main" id="{00000000-0008-0000-0300-000030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24</xdr:row>
          <xdr:rowOff>184150</xdr:rowOff>
        </xdr:from>
        <xdr:to>
          <xdr:col>14</xdr:col>
          <xdr:colOff>107950</xdr:colOff>
          <xdr:row>26</xdr:row>
          <xdr:rowOff>38100</xdr:rowOff>
        </xdr:to>
        <xdr:sp macro="" textlink="">
          <xdr:nvSpPr>
            <xdr:cNvPr id="59441" name="Check Box 49" hidden="1">
              <a:extLst>
                <a:ext uri="{63B3BB69-23CF-44E3-9099-C40C66FF867C}">
                  <a14:compatExt spid="_x0000_s59441"/>
                </a:ext>
                <a:ext uri="{FF2B5EF4-FFF2-40B4-BE49-F238E27FC236}">
                  <a16:creationId xmlns:a16="http://schemas.microsoft.com/office/drawing/2014/main" id="{00000000-0008-0000-0300-000031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25</xdr:row>
          <xdr:rowOff>184150</xdr:rowOff>
        </xdr:from>
        <xdr:to>
          <xdr:col>14</xdr:col>
          <xdr:colOff>107950</xdr:colOff>
          <xdr:row>27</xdr:row>
          <xdr:rowOff>38100</xdr:rowOff>
        </xdr:to>
        <xdr:sp macro="" textlink="">
          <xdr:nvSpPr>
            <xdr:cNvPr id="59442" name="Check Box 50" hidden="1">
              <a:extLst>
                <a:ext uri="{63B3BB69-23CF-44E3-9099-C40C66FF867C}">
                  <a14:compatExt spid="_x0000_s59442"/>
                </a:ext>
                <a:ext uri="{FF2B5EF4-FFF2-40B4-BE49-F238E27FC236}">
                  <a16:creationId xmlns:a16="http://schemas.microsoft.com/office/drawing/2014/main" id="{00000000-0008-0000-0300-000032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25</xdr:row>
          <xdr:rowOff>184150</xdr:rowOff>
        </xdr:from>
        <xdr:to>
          <xdr:col>14</xdr:col>
          <xdr:colOff>107950</xdr:colOff>
          <xdr:row>27</xdr:row>
          <xdr:rowOff>38100</xdr:rowOff>
        </xdr:to>
        <xdr:sp macro="" textlink="">
          <xdr:nvSpPr>
            <xdr:cNvPr id="59443" name="Check Box 51" hidden="1">
              <a:extLst>
                <a:ext uri="{63B3BB69-23CF-44E3-9099-C40C66FF867C}">
                  <a14:compatExt spid="_x0000_s59443"/>
                </a:ext>
                <a:ext uri="{FF2B5EF4-FFF2-40B4-BE49-F238E27FC236}">
                  <a16:creationId xmlns:a16="http://schemas.microsoft.com/office/drawing/2014/main" id="{00000000-0008-0000-0300-000033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24</xdr:row>
          <xdr:rowOff>184150</xdr:rowOff>
        </xdr:from>
        <xdr:to>
          <xdr:col>14</xdr:col>
          <xdr:colOff>107950</xdr:colOff>
          <xdr:row>26</xdr:row>
          <xdr:rowOff>38100</xdr:rowOff>
        </xdr:to>
        <xdr:sp macro="" textlink="">
          <xdr:nvSpPr>
            <xdr:cNvPr id="59444" name="Check Box 52" hidden="1">
              <a:extLst>
                <a:ext uri="{63B3BB69-23CF-44E3-9099-C40C66FF867C}">
                  <a14:compatExt spid="_x0000_s59444"/>
                </a:ext>
                <a:ext uri="{FF2B5EF4-FFF2-40B4-BE49-F238E27FC236}">
                  <a16:creationId xmlns:a16="http://schemas.microsoft.com/office/drawing/2014/main" id="{00000000-0008-0000-0300-000034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146050</xdr:colOff>
          <xdr:row>13</xdr:row>
          <xdr:rowOff>114300</xdr:rowOff>
        </xdr:from>
        <xdr:to>
          <xdr:col>14</xdr:col>
          <xdr:colOff>107950</xdr:colOff>
          <xdr:row>15</xdr:row>
          <xdr:rowOff>0</xdr:rowOff>
        </xdr:to>
        <xdr:sp macro="" textlink="">
          <xdr:nvSpPr>
            <xdr:cNvPr id="58369" name="Check Box 1" hidden="1">
              <a:extLst>
                <a:ext uri="{63B3BB69-23CF-44E3-9099-C40C66FF867C}">
                  <a14:compatExt spid="_x0000_s58369"/>
                </a:ext>
                <a:ext uri="{FF2B5EF4-FFF2-40B4-BE49-F238E27FC236}">
                  <a16:creationId xmlns:a16="http://schemas.microsoft.com/office/drawing/2014/main" id="{00000000-0008-0000-0400-00000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14</xdr:row>
          <xdr:rowOff>184150</xdr:rowOff>
        </xdr:from>
        <xdr:to>
          <xdr:col>14</xdr:col>
          <xdr:colOff>107950</xdr:colOff>
          <xdr:row>16</xdr:row>
          <xdr:rowOff>38100</xdr:rowOff>
        </xdr:to>
        <xdr:sp macro="" textlink="">
          <xdr:nvSpPr>
            <xdr:cNvPr id="58370" name="Check Box 2" hidden="1">
              <a:extLst>
                <a:ext uri="{63B3BB69-23CF-44E3-9099-C40C66FF867C}">
                  <a14:compatExt spid="_x0000_s58370"/>
                </a:ext>
                <a:ext uri="{FF2B5EF4-FFF2-40B4-BE49-F238E27FC236}">
                  <a16:creationId xmlns:a16="http://schemas.microsoft.com/office/drawing/2014/main" id="{00000000-0008-0000-0400-00000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26</xdr:row>
          <xdr:rowOff>184150</xdr:rowOff>
        </xdr:from>
        <xdr:to>
          <xdr:col>14</xdr:col>
          <xdr:colOff>107950</xdr:colOff>
          <xdr:row>28</xdr:row>
          <xdr:rowOff>12700</xdr:rowOff>
        </xdr:to>
        <xdr:sp macro="" textlink="">
          <xdr:nvSpPr>
            <xdr:cNvPr id="58371" name="Check Box 3" hidden="1">
              <a:extLst>
                <a:ext uri="{63B3BB69-23CF-44E3-9099-C40C66FF867C}">
                  <a14:compatExt spid="_x0000_s58371"/>
                </a:ext>
                <a:ext uri="{FF2B5EF4-FFF2-40B4-BE49-F238E27FC236}">
                  <a16:creationId xmlns:a16="http://schemas.microsoft.com/office/drawing/2014/main" id="{00000000-0008-0000-0400-00000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27</xdr:row>
          <xdr:rowOff>184150</xdr:rowOff>
        </xdr:from>
        <xdr:to>
          <xdr:col>14</xdr:col>
          <xdr:colOff>107950</xdr:colOff>
          <xdr:row>29</xdr:row>
          <xdr:rowOff>38100</xdr:rowOff>
        </xdr:to>
        <xdr:sp macro="" textlink="">
          <xdr:nvSpPr>
            <xdr:cNvPr id="58372" name="Check Box 4" hidden="1">
              <a:extLst>
                <a:ext uri="{63B3BB69-23CF-44E3-9099-C40C66FF867C}">
                  <a14:compatExt spid="_x0000_s58372"/>
                </a:ext>
                <a:ext uri="{FF2B5EF4-FFF2-40B4-BE49-F238E27FC236}">
                  <a16:creationId xmlns:a16="http://schemas.microsoft.com/office/drawing/2014/main" id="{00000000-0008-0000-0400-00000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28</xdr:row>
          <xdr:rowOff>184150</xdr:rowOff>
        </xdr:from>
        <xdr:to>
          <xdr:col>14</xdr:col>
          <xdr:colOff>107950</xdr:colOff>
          <xdr:row>30</xdr:row>
          <xdr:rowOff>38100</xdr:rowOff>
        </xdr:to>
        <xdr:sp macro="" textlink="">
          <xdr:nvSpPr>
            <xdr:cNvPr id="58373" name="Check Box 5" hidden="1">
              <a:extLst>
                <a:ext uri="{63B3BB69-23CF-44E3-9099-C40C66FF867C}">
                  <a14:compatExt spid="_x0000_s58373"/>
                </a:ext>
                <a:ext uri="{FF2B5EF4-FFF2-40B4-BE49-F238E27FC236}">
                  <a16:creationId xmlns:a16="http://schemas.microsoft.com/office/drawing/2014/main" id="{00000000-0008-0000-0400-00000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29</xdr:row>
          <xdr:rowOff>184150</xdr:rowOff>
        </xdr:from>
        <xdr:to>
          <xdr:col>14</xdr:col>
          <xdr:colOff>107950</xdr:colOff>
          <xdr:row>31</xdr:row>
          <xdr:rowOff>0</xdr:rowOff>
        </xdr:to>
        <xdr:sp macro="" textlink="">
          <xdr:nvSpPr>
            <xdr:cNvPr id="58374" name="Check Box 6" hidden="1">
              <a:extLst>
                <a:ext uri="{63B3BB69-23CF-44E3-9099-C40C66FF867C}">
                  <a14:compatExt spid="_x0000_s58374"/>
                </a:ext>
                <a:ext uri="{FF2B5EF4-FFF2-40B4-BE49-F238E27FC236}">
                  <a16:creationId xmlns:a16="http://schemas.microsoft.com/office/drawing/2014/main" id="{00000000-0008-0000-0400-00000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30</xdr:row>
          <xdr:rowOff>184150</xdr:rowOff>
        </xdr:from>
        <xdr:to>
          <xdr:col>14</xdr:col>
          <xdr:colOff>107950</xdr:colOff>
          <xdr:row>32</xdr:row>
          <xdr:rowOff>12700</xdr:rowOff>
        </xdr:to>
        <xdr:sp macro="" textlink="">
          <xdr:nvSpPr>
            <xdr:cNvPr id="58375" name="Check Box 7" hidden="1">
              <a:extLst>
                <a:ext uri="{63B3BB69-23CF-44E3-9099-C40C66FF867C}">
                  <a14:compatExt spid="_x0000_s58375"/>
                </a:ext>
                <a:ext uri="{FF2B5EF4-FFF2-40B4-BE49-F238E27FC236}">
                  <a16:creationId xmlns:a16="http://schemas.microsoft.com/office/drawing/2014/main" id="{00000000-0008-0000-0400-00000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31</xdr:row>
          <xdr:rowOff>184150</xdr:rowOff>
        </xdr:from>
        <xdr:to>
          <xdr:col>14</xdr:col>
          <xdr:colOff>107950</xdr:colOff>
          <xdr:row>33</xdr:row>
          <xdr:rowOff>38100</xdr:rowOff>
        </xdr:to>
        <xdr:sp macro="" textlink="">
          <xdr:nvSpPr>
            <xdr:cNvPr id="58376" name="Check Box 8" hidden="1">
              <a:extLst>
                <a:ext uri="{63B3BB69-23CF-44E3-9099-C40C66FF867C}">
                  <a14:compatExt spid="_x0000_s58376"/>
                </a:ext>
                <a:ext uri="{FF2B5EF4-FFF2-40B4-BE49-F238E27FC236}">
                  <a16:creationId xmlns:a16="http://schemas.microsoft.com/office/drawing/2014/main" id="{00000000-0008-0000-0400-00000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32</xdr:row>
          <xdr:rowOff>184150</xdr:rowOff>
        </xdr:from>
        <xdr:to>
          <xdr:col>14</xdr:col>
          <xdr:colOff>107950</xdr:colOff>
          <xdr:row>34</xdr:row>
          <xdr:rowOff>38100</xdr:rowOff>
        </xdr:to>
        <xdr:sp macro="" textlink="">
          <xdr:nvSpPr>
            <xdr:cNvPr id="58377" name="Check Box 9" hidden="1">
              <a:extLst>
                <a:ext uri="{63B3BB69-23CF-44E3-9099-C40C66FF867C}">
                  <a14:compatExt spid="_x0000_s58377"/>
                </a:ext>
                <a:ext uri="{FF2B5EF4-FFF2-40B4-BE49-F238E27FC236}">
                  <a16:creationId xmlns:a16="http://schemas.microsoft.com/office/drawing/2014/main" id="{00000000-0008-0000-0400-00000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33</xdr:row>
          <xdr:rowOff>184150</xdr:rowOff>
        </xdr:from>
        <xdr:to>
          <xdr:col>14</xdr:col>
          <xdr:colOff>107950</xdr:colOff>
          <xdr:row>35</xdr:row>
          <xdr:rowOff>38100</xdr:rowOff>
        </xdr:to>
        <xdr:sp macro="" textlink="">
          <xdr:nvSpPr>
            <xdr:cNvPr id="58378" name="Check Box 10" hidden="1">
              <a:extLst>
                <a:ext uri="{63B3BB69-23CF-44E3-9099-C40C66FF867C}">
                  <a14:compatExt spid="_x0000_s58378"/>
                </a:ext>
                <a:ext uri="{FF2B5EF4-FFF2-40B4-BE49-F238E27FC236}">
                  <a16:creationId xmlns:a16="http://schemas.microsoft.com/office/drawing/2014/main" id="{00000000-0008-0000-0400-00000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34</xdr:row>
          <xdr:rowOff>184150</xdr:rowOff>
        </xdr:from>
        <xdr:to>
          <xdr:col>14</xdr:col>
          <xdr:colOff>107950</xdr:colOff>
          <xdr:row>36</xdr:row>
          <xdr:rowOff>38100</xdr:rowOff>
        </xdr:to>
        <xdr:sp macro="" textlink="">
          <xdr:nvSpPr>
            <xdr:cNvPr id="58379" name="Check Box 11" hidden="1">
              <a:extLst>
                <a:ext uri="{63B3BB69-23CF-44E3-9099-C40C66FF867C}">
                  <a14:compatExt spid="_x0000_s58379"/>
                </a:ext>
                <a:ext uri="{FF2B5EF4-FFF2-40B4-BE49-F238E27FC236}">
                  <a16:creationId xmlns:a16="http://schemas.microsoft.com/office/drawing/2014/main" id="{00000000-0008-0000-0400-00000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35</xdr:row>
          <xdr:rowOff>184150</xdr:rowOff>
        </xdr:from>
        <xdr:to>
          <xdr:col>14</xdr:col>
          <xdr:colOff>107950</xdr:colOff>
          <xdr:row>37</xdr:row>
          <xdr:rowOff>38100</xdr:rowOff>
        </xdr:to>
        <xdr:sp macro="" textlink="">
          <xdr:nvSpPr>
            <xdr:cNvPr id="58380" name="Check Box 12" hidden="1">
              <a:extLst>
                <a:ext uri="{63B3BB69-23CF-44E3-9099-C40C66FF867C}">
                  <a14:compatExt spid="_x0000_s58380"/>
                </a:ext>
                <a:ext uri="{FF2B5EF4-FFF2-40B4-BE49-F238E27FC236}">
                  <a16:creationId xmlns:a16="http://schemas.microsoft.com/office/drawing/2014/main" id="{00000000-0008-0000-0400-00000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36</xdr:row>
          <xdr:rowOff>184150</xdr:rowOff>
        </xdr:from>
        <xdr:to>
          <xdr:col>14</xdr:col>
          <xdr:colOff>133350</xdr:colOff>
          <xdr:row>38</xdr:row>
          <xdr:rowOff>38100</xdr:rowOff>
        </xdr:to>
        <xdr:sp macro="" textlink="">
          <xdr:nvSpPr>
            <xdr:cNvPr id="58381" name="Check Box 13" hidden="1">
              <a:extLst>
                <a:ext uri="{63B3BB69-23CF-44E3-9099-C40C66FF867C}">
                  <a14:compatExt spid="_x0000_s58381"/>
                </a:ext>
                <a:ext uri="{FF2B5EF4-FFF2-40B4-BE49-F238E27FC236}">
                  <a16:creationId xmlns:a16="http://schemas.microsoft.com/office/drawing/2014/main" id="{00000000-0008-0000-0400-00000D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37</xdr:row>
          <xdr:rowOff>184150</xdr:rowOff>
        </xdr:from>
        <xdr:to>
          <xdr:col>14</xdr:col>
          <xdr:colOff>133350</xdr:colOff>
          <xdr:row>39</xdr:row>
          <xdr:rowOff>38100</xdr:rowOff>
        </xdr:to>
        <xdr:sp macro="" textlink="">
          <xdr:nvSpPr>
            <xdr:cNvPr id="58382" name="Check Box 14" hidden="1">
              <a:extLst>
                <a:ext uri="{63B3BB69-23CF-44E3-9099-C40C66FF867C}">
                  <a14:compatExt spid="_x0000_s58382"/>
                </a:ext>
                <a:ext uri="{FF2B5EF4-FFF2-40B4-BE49-F238E27FC236}">
                  <a16:creationId xmlns:a16="http://schemas.microsoft.com/office/drawing/2014/main" id="{00000000-0008-0000-0400-00000E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38</xdr:row>
          <xdr:rowOff>184150</xdr:rowOff>
        </xdr:from>
        <xdr:to>
          <xdr:col>14</xdr:col>
          <xdr:colOff>133350</xdr:colOff>
          <xdr:row>40</xdr:row>
          <xdr:rowOff>38100</xdr:rowOff>
        </xdr:to>
        <xdr:sp macro="" textlink="">
          <xdr:nvSpPr>
            <xdr:cNvPr id="58383" name="Check Box 15" hidden="1">
              <a:extLst>
                <a:ext uri="{63B3BB69-23CF-44E3-9099-C40C66FF867C}">
                  <a14:compatExt spid="_x0000_s58383"/>
                </a:ext>
                <a:ext uri="{FF2B5EF4-FFF2-40B4-BE49-F238E27FC236}">
                  <a16:creationId xmlns:a16="http://schemas.microsoft.com/office/drawing/2014/main" id="{00000000-0008-0000-0400-00000F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39</xdr:row>
          <xdr:rowOff>184150</xdr:rowOff>
        </xdr:from>
        <xdr:to>
          <xdr:col>14</xdr:col>
          <xdr:colOff>133350</xdr:colOff>
          <xdr:row>41</xdr:row>
          <xdr:rowOff>38100</xdr:rowOff>
        </xdr:to>
        <xdr:sp macro="" textlink="">
          <xdr:nvSpPr>
            <xdr:cNvPr id="58384" name="Check Box 16" hidden="1">
              <a:extLst>
                <a:ext uri="{63B3BB69-23CF-44E3-9099-C40C66FF867C}">
                  <a14:compatExt spid="_x0000_s58384"/>
                </a:ext>
                <a:ext uri="{FF2B5EF4-FFF2-40B4-BE49-F238E27FC236}">
                  <a16:creationId xmlns:a16="http://schemas.microsoft.com/office/drawing/2014/main" id="{00000000-0008-0000-0400-00001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40</xdr:row>
          <xdr:rowOff>184150</xdr:rowOff>
        </xdr:from>
        <xdr:to>
          <xdr:col>14</xdr:col>
          <xdr:colOff>133350</xdr:colOff>
          <xdr:row>42</xdr:row>
          <xdr:rowOff>38100</xdr:rowOff>
        </xdr:to>
        <xdr:sp macro="" textlink="">
          <xdr:nvSpPr>
            <xdr:cNvPr id="58385" name="Check Box 17" hidden="1">
              <a:extLst>
                <a:ext uri="{63B3BB69-23CF-44E3-9099-C40C66FF867C}">
                  <a14:compatExt spid="_x0000_s58385"/>
                </a:ext>
                <a:ext uri="{FF2B5EF4-FFF2-40B4-BE49-F238E27FC236}">
                  <a16:creationId xmlns:a16="http://schemas.microsoft.com/office/drawing/2014/main" id="{00000000-0008-0000-0400-00001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41</xdr:row>
          <xdr:rowOff>184150</xdr:rowOff>
        </xdr:from>
        <xdr:to>
          <xdr:col>14</xdr:col>
          <xdr:colOff>133350</xdr:colOff>
          <xdr:row>43</xdr:row>
          <xdr:rowOff>38100</xdr:rowOff>
        </xdr:to>
        <xdr:sp macro="" textlink="">
          <xdr:nvSpPr>
            <xdr:cNvPr id="58386" name="Check Box 18" hidden="1">
              <a:extLst>
                <a:ext uri="{63B3BB69-23CF-44E3-9099-C40C66FF867C}">
                  <a14:compatExt spid="_x0000_s58386"/>
                </a:ext>
                <a:ext uri="{FF2B5EF4-FFF2-40B4-BE49-F238E27FC236}">
                  <a16:creationId xmlns:a16="http://schemas.microsoft.com/office/drawing/2014/main" id="{00000000-0008-0000-0400-00001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42</xdr:row>
          <xdr:rowOff>184150</xdr:rowOff>
        </xdr:from>
        <xdr:to>
          <xdr:col>14</xdr:col>
          <xdr:colOff>133350</xdr:colOff>
          <xdr:row>44</xdr:row>
          <xdr:rowOff>38100</xdr:rowOff>
        </xdr:to>
        <xdr:sp macro="" textlink="">
          <xdr:nvSpPr>
            <xdr:cNvPr id="58387" name="Check Box 19" hidden="1">
              <a:extLst>
                <a:ext uri="{63B3BB69-23CF-44E3-9099-C40C66FF867C}">
                  <a14:compatExt spid="_x0000_s58387"/>
                </a:ext>
                <a:ext uri="{FF2B5EF4-FFF2-40B4-BE49-F238E27FC236}">
                  <a16:creationId xmlns:a16="http://schemas.microsoft.com/office/drawing/2014/main" id="{00000000-0008-0000-0400-00001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43</xdr:row>
          <xdr:rowOff>184150</xdr:rowOff>
        </xdr:from>
        <xdr:to>
          <xdr:col>14</xdr:col>
          <xdr:colOff>133350</xdr:colOff>
          <xdr:row>45</xdr:row>
          <xdr:rowOff>38100</xdr:rowOff>
        </xdr:to>
        <xdr:sp macro="" textlink="">
          <xdr:nvSpPr>
            <xdr:cNvPr id="58388" name="Check Box 20" hidden="1">
              <a:extLst>
                <a:ext uri="{63B3BB69-23CF-44E3-9099-C40C66FF867C}">
                  <a14:compatExt spid="_x0000_s58388"/>
                </a:ext>
                <a:ext uri="{FF2B5EF4-FFF2-40B4-BE49-F238E27FC236}">
                  <a16:creationId xmlns:a16="http://schemas.microsoft.com/office/drawing/2014/main" id="{00000000-0008-0000-0400-00001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44</xdr:row>
          <xdr:rowOff>184150</xdr:rowOff>
        </xdr:from>
        <xdr:to>
          <xdr:col>14</xdr:col>
          <xdr:colOff>133350</xdr:colOff>
          <xdr:row>46</xdr:row>
          <xdr:rowOff>38100</xdr:rowOff>
        </xdr:to>
        <xdr:sp macro="" textlink="">
          <xdr:nvSpPr>
            <xdr:cNvPr id="58389" name="Check Box 21" hidden="1">
              <a:extLst>
                <a:ext uri="{63B3BB69-23CF-44E3-9099-C40C66FF867C}">
                  <a14:compatExt spid="_x0000_s58389"/>
                </a:ext>
                <a:ext uri="{FF2B5EF4-FFF2-40B4-BE49-F238E27FC236}">
                  <a16:creationId xmlns:a16="http://schemas.microsoft.com/office/drawing/2014/main" id="{00000000-0008-0000-0400-00001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45</xdr:row>
          <xdr:rowOff>184150</xdr:rowOff>
        </xdr:from>
        <xdr:to>
          <xdr:col>14</xdr:col>
          <xdr:colOff>133350</xdr:colOff>
          <xdr:row>47</xdr:row>
          <xdr:rowOff>38100</xdr:rowOff>
        </xdr:to>
        <xdr:sp macro="" textlink="">
          <xdr:nvSpPr>
            <xdr:cNvPr id="58390" name="Check Box 22" hidden="1">
              <a:extLst>
                <a:ext uri="{63B3BB69-23CF-44E3-9099-C40C66FF867C}">
                  <a14:compatExt spid="_x0000_s58390"/>
                </a:ext>
                <a:ext uri="{FF2B5EF4-FFF2-40B4-BE49-F238E27FC236}">
                  <a16:creationId xmlns:a16="http://schemas.microsoft.com/office/drawing/2014/main" id="{00000000-0008-0000-0400-00001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46</xdr:row>
          <xdr:rowOff>184150</xdr:rowOff>
        </xdr:from>
        <xdr:to>
          <xdr:col>14</xdr:col>
          <xdr:colOff>133350</xdr:colOff>
          <xdr:row>48</xdr:row>
          <xdr:rowOff>38100</xdr:rowOff>
        </xdr:to>
        <xdr:sp macro="" textlink="">
          <xdr:nvSpPr>
            <xdr:cNvPr id="58391" name="Check Box 23" hidden="1">
              <a:extLst>
                <a:ext uri="{63B3BB69-23CF-44E3-9099-C40C66FF867C}">
                  <a14:compatExt spid="_x0000_s58391"/>
                </a:ext>
                <a:ext uri="{FF2B5EF4-FFF2-40B4-BE49-F238E27FC236}">
                  <a16:creationId xmlns:a16="http://schemas.microsoft.com/office/drawing/2014/main" id="{00000000-0008-0000-0400-00001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47</xdr:row>
          <xdr:rowOff>184150</xdr:rowOff>
        </xdr:from>
        <xdr:to>
          <xdr:col>14</xdr:col>
          <xdr:colOff>133350</xdr:colOff>
          <xdr:row>49</xdr:row>
          <xdr:rowOff>38100</xdr:rowOff>
        </xdr:to>
        <xdr:sp macro="" textlink="">
          <xdr:nvSpPr>
            <xdr:cNvPr id="58392" name="Check Box 24" hidden="1">
              <a:extLst>
                <a:ext uri="{63B3BB69-23CF-44E3-9099-C40C66FF867C}">
                  <a14:compatExt spid="_x0000_s58392"/>
                </a:ext>
                <a:ext uri="{FF2B5EF4-FFF2-40B4-BE49-F238E27FC236}">
                  <a16:creationId xmlns:a16="http://schemas.microsoft.com/office/drawing/2014/main" id="{00000000-0008-0000-0400-00001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48</xdr:row>
          <xdr:rowOff>184150</xdr:rowOff>
        </xdr:from>
        <xdr:to>
          <xdr:col>14</xdr:col>
          <xdr:colOff>107950</xdr:colOff>
          <xdr:row>50</xdr:row>
          <xdr:rowOff>0</xdr:rowOff>
        </xdr:to>
        <xdr:sp macro="" textlink="">
          <xdr:nvSpPr>
            <xdr:cNvPr id="58393" name="Check Box 25" hidden="1">
              <a:extLst>
                <a:ext uri="{63B3BB69-23CF-44E3-9099-C40C66FF867C}">
                  <a14:compatExt spid="_x0000_s58393"/>
                </a:ext>
                <a:ext uri="{FF2B5EF4-FFF2-40B4-BE49-F238E27FC236}">
                  <a16:creationId xmlns:a16="http://schemas.microsoft.com/office/drawing/2014/main" id="{00000000-0008-0000-0400-00001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49</xdr:row>
          <xdr:rowOff>184150</xdr:rowOff>
        </xdr:from>
        <xdr:to>
          <xdr:col>14</xdr:col>
          <xdr:colOff>107950</xdr:colOff>
          <xdr:row>51</xdr:row>
          <xdr:rowOff>38100</xdr:rowOff>
        </xdr:to>
        <xdr:sp macro="" textlink="">
          <xdr:nvSpPr>
            <xdr:cNvPr id="58394" name="Check Box 26" hidden="1">
              <a:extLst>
                <a:ext uri="{63B3BB69-23CF-44E3-9099-C40C66FF867C}">
                  <a14:compatExt spid="_x0000_s58394"/>
                </a:ext>
                <a:ext uri="{FF2B5EF4-FFF2-40B4-BE49-F238E27FC236}">
                  <a16:creationId xmlns:a16="http://schemas.microsoft.com/office/drawing/2014/main" id="{00000000-0008-0000-0400-00001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50</xdr:row>
          <xdr:rowOff>184150</xdr:rowOff>
        </xdr:from>
        <xdr:to>
          <xdr:col>14</xdr:col>
          <xdr:colOff>107950</xdr:colOff>
          <xdr:row>52</xdr:row>
          <xdr:rowOff>38100</xdr:rowOff>
        </xdr:to>
        <xdr:sp macro="" textlink="">
          <xdr:nvSpPr>
            <xdr:cNvPr id="58395" name="Check Box 27" hidden="1">
              <a:extLst>
                <a:ext uri="{63B3BB69-23CF-44E3-9099-C40C66FF867C}">
                  <a14:compatExt spid="_x0000_s58395"/>
                </a:ext>
                <a:ext uri="{FF2B5EF4-FFF2-40B4-BE49-F238E27FC236}">
                  <a16:creationId xmlns:a16="http://schemas.microsoft.com/office/drawing/2014/main" id="{00000000-0008-0000-0400-00001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51</xdr:row>
          <xdr:rowOff>184150</xdr:rowOff>
        </xdr:from>
        <xdr:to>
          <xdr:col>14</xdr:col>
          <xdr:colOff>107950</xdr:colOff>
          <xdr:row>53</xdr:row>
          <xdr:rowOff>38100</xdr:rowOff>
        </xdr:to>
        <xdr:sp macro="" textlink="">
          <xdr:nvSpPr>
            <xdr:cNvPr id="58396" name="Check Box 28" hidden="1">
              <a:extLst>
                <a:ext uri="{63B3BB69-23CF-44E3-9099-C40C66FF867C}">
                  <a14:compatExt spid="_x0000_s58396"/>
                </a:ext>
                <a:ext uri="{FF2B5EF4-FFF2-40B4-BE49-F238E27FC236}">
                  <a16:creationId xmlns:a16="http://schemas.microsoft.com/office/drawing/2014/main" id="{00000000-0008-0000-0400-00001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52</xdr:row>
          <xdr:rowOff>184150</xdr:rowOff>
        </xdr:from>
        <xdr:to>
          <xdr:col>14</xdr:col>
          <xdr:colOff>107950</xdr:colOff>
          <xdr:row>54</xdr:row>
          <xdr:rowOff>38100</xdr:rowOff>
        </xdr:to>
        <xdr:sp macro="" textlink="">
          <xdr:nvSpPr>
            <xdr:cNvPr id="58397" name="Check Box 29" hidden="1">
              <a:extLst>
                <a:ext uri="{63B3BB69-23CF-44E3-9099-C40C66FF867C}">
                  <a14:compatExt spid="_x0000_s58397"/>
                </a:ext>
                <a:ext uri="{FF2B5EF4-FFF2-40B4-BE49-F238E27FC236}">
                  <a16:creationId xmlns:a16="http://schemas.microsoft.com/office/drawing/2014/main" id="{00000000-0008-0000-0400-00001D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53</xdr:row>
          <xdr:rowOff>184150</xdr:rowOff>
        </xdr:from>
        <xdr:to>
          <xdr:col>14</xdr:col>
          <xdr:colOff>107950</xdr:colOff>
          <xdr:row>55</xdr:row>
          <xdr:rowOff>38100</xdr:rowOff>
        </xdr:to>
        <xdr:sp macro="" textlink="">
          <xdr:nvSpPr>
            <xdr:cNvPr id="58398" name="Check Box 30" hidden="1">
              <a:extLst>
                <a:ext uri="{63B3BB69-23CF-44E3-9099-C40C66FF867C}">
                  <a14:compatExt spid="_x0000_s58398"/>
                </a:ext>
                <a:ext uri="{FF2B5EF4-FFF2-40B4-BE49-F238E27FC236}">
                  <a16:creationId xmlns:a16="http://schemas.microsoft.com/office/drawing/2014/main" id="{00000000-0008-0000-0400-00001E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54</xdr:row>
          <xdr:rowOff>184150</xdr:rowOff>
        </xdr:from>
        <xdr:to>
          <xdr:col>14</xdr:col>
          <xdr:colOff>107950</xdr:colOff>
          <xdr:row>56</xdr:row>
          <xdr:rowOff>38100</xdr:rowOff>
        </xdr:to>
        <xdr:sp macro="" textlink="">
          <xdr:nvSpPr>
            <xdr:cNvPr id="58399" name="Check Box 31" hidden="1">
              <a:extLst>
                <a:ext uri="{63B3BB69-23CF-44E3-9099-C40C66FF867C}">
                  <a14:compatExt spid="_x0000_s58399"/>
                </a:ext>
                <a:ext uri="{FF2B5EF4-FFF2-40B4-BE49-F238E27FC236}">
                  <a16:creationId xmlns:a16="http://schemas.microsoft.com/office/drawing/2014/main" id="{00000000-0008-0000-0400-00001F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55</xdr:row>
          <xdr:rowOff>184150</xdr:rowOff>
        </xdr:from>
        <xdr:to>
          <xdr:col>14</xdr:col>
          <xdr:colOff>107950</xdr:colOff>
          <xdr:row>57</xdr:row>
          <xdr:rowOff>38100</xdr:rowOff>
        </xdr:to>
        <xdr:sp macro="" textlink="">
          <xdr:nvSpPr>
            <xdr:cNvPr id="58400" name="Check Box 32" hidden="1">
              <a:extLst>
                <a:ext uri="{63B3BB69-23CF-44E3-9099-C40C66FF867C}">
                  <a14:compatExt spid="_x0000_s58400"/>
                </a:ext>
                <a:ext uri="{FF2B5EF4-FFF2-40B4-BE49-F238E27FC236}">
                  <a16:creationId xmlns:a16="http://schemas.microsoft.com/office/drawing/2014/main" id="{00000000-0008-0000-0400-00002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56</xdr:row>
          <xdr:rowOff>184150</xdr:rowOff>
        </xdr:from>
        <xdr:to>
          <xdr:col>14</xdr:col>
          <xdr:colOff>107950</xdr:colOff>
          <xdr:row>58</xdr:row>
          <xdr:rowOff>38100</xdr:rowOff>
        </xdr:to>
        <xdr:sp macro="" textlink="">
          <xdr:nvSpPr>
            <xdr:cNvPr id="58401" name="Check Box 33" hidden="1">
              <a:extLst>
                <a:ext uri="{63B3BB69-23CF-44E3-9099-C40C66FF867C}">
                  <a14:compatExt spid="_x0000_s58401"/>
                </a:ext>
                <a:ext uri="{FF2B5EF4-FFF2-40B4-BE49-F238E27FC236}">
                  <a16:creationId xmlns:a16="http://schemas.microsoft.com/office/drawing/2014/main" id="{00000000-0008-0000-0400-00002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57</xdr:row>
          <xdr:rowOff>184150</xdr:rowOff>
        </xdr:from>
        <xdr:to>
          <xdr:col>14</xdr:col>
          <xdr:colOff>107950</xdr:colOff>
          <xdr:row>59</xdr:row>
          <xdr:rowOff>38100</xdr:rowOff>
        </xdr:to>
        <xdr:sp macro="" textlink="">
          <xdr:nvSpPr>
            <xdr:cNvPr id="58402" name="Check Box 34" hidden="1">
              <a:extLst>
                <a:ext uri="{63B3BB69-23CF-44E3-9099-C40C66FF867C}">
                  <a14:compatExt spid="_x0000_s58402"/>
                </a:ext>
                <a:ext uri="{FF2B5EF4-FFF2-40B4-BE49-F238E27FC236}">
                  <a16:creationId xmlns:a16="http://schemas.microsoft.com/office/drawing/2014/main" id="{00000000-0008-0000-0400-00002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58</xdr:row>
          <xdr:rowOff>184150</xdr:rowOff>
        </xdr:from>
        <xdr:to>
          <xdr:col>14</xdr:col>
          <xdr:colOff>107950</xdr:colOff>
          <xdr:row>60</xdr:row>
          <xdr:rowOff>38100</xdr:rowOff>
        </xdr:to>
        <xdr:sp macro="" textlink="">
          <xdr:nvSpPr>
            <xdr:cNvPr id="58403" name="Check Box 35" hidden="1">
              <a:extLst>
                <a:ext uri="{63B3BB69-23CF-44E3-9099-C40C66FF867C}">
                  <a14:compatExt spid="_x0000_s58403"/>
                </a:ext>
                <a:ext uri="{FF2B5EF4-FFF2-40B4-BE49-F238E27FC236}">
                  <a16:creationId xmlns:a16="http://schemas.microsoft.com/office/drawing/2014/main" id="{00000000-0008-0000-0400-00002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59</xdr:row>
          <xdr:rowOff>184150</xdr:rowOff>
        </xdr:from>
        <xdr:to>
          <xdr:col>14</xdr:col>
          <xdr:colOff>107950</xdr:colOff>
          <xdr:row>61</xdr:row>
          <xdr:rowOff>38100</xdr:rowOff>
        </xdr:to>
        <xdr:sp macro="" textlink="">
          <xdr:nvSpPr>
            <xdr:cNvPr id="58404" name="Check Box 36" hidden="1">
              <a:extLst>
                <a:ext uri="{63B3BB69-23CF-44E3-9099-C40C66FF867C}">
                  <a14:compatExt spid="_x0000_s58404"/>
                </a:ext>
                <a:ext uri="{FF2B5EF4-FFF2-40B4-BE49-F238E27FC236}">
                  <a16:creationId xmlns:a16="http://schemas.microsoft.com/office/drawing/2014/main" id="{00000000-0008-0000-0400-00002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60</xdr:row>
          <xdr:rowOff>184150</xdr:rowOff>
        </xdr:from>
        <xdr:to>
          <xdr:col>14</xdr:col>
          <xdr:colOff>107950</xdr:colOff>
          <xdr:row>62</xdr:row>
          <xdr:rowOff>38100</xdr:rowOff>
        </xdr:to>
        <xdr:sp macro="" textlink="">
          <xdr:nvSpPr>
            <xdr:cNvPr id="58405" name="Check Box 37" hidden="1">
              <a:extLst>
                <a:ext uri="{63B3BB69-23CF-44E3-9099-C40C66FF867C}">
                  <a14:compatExt spid="_x0000_s58405"/>
                </a:ext>
                <a:ext uri="{FF2B5EF4-FFF2-40B4-BE49-F238E27FC236}">
                  <a16:creationId xmlns:a16="http://schemas.microsoft.com/office/drawing/2014/main" id="{00000000-0008-0000-0400-00002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61</xdr:row>
          <xdr:rowOff>184150</xdr:rowOff>
        </xdr:from>
        <xdr:to>
          <xdr:col>14</xdr:col>
          <xdr:colOff>107950</xdr:colOff>
          <xdr:row>63</xdr:row>
          <xdr:rowOff>0</xdr:rowOff>
        </xdr:to>
        <xdr:sp macro="" textlink="">
          <xdr:nvSpPr>
            <xdr:cNvPr id="58406" name="Check Box 38" hidden="1">
              <a:extLst>
                <a:ext uri="{63B3BB69-23CF-44E3-9099-C40C66FF867C}">
                  <a14:compatExt spid="_x0000_s58406"/>
                </a:ext>
                <a:ext uri="{FF2B5EF4-FFF2-40B4-BE49-F238E27FC236}">
                  <a16:creationId xmlns:a16="http://schemas.microsoft.com/office/drawing/2014/main" id="{00000000-0008-0000-0400-00002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xdr:row>
          <xdr:rowOff>107950</xdr:rowOff>
        </xdr:from>
        <xdr:to>
          <xdr:col>6</xdr:col>
          <xdr:colOff>57150</xdr:colOff>
          <xdr:row>11</xdr:row>
          <xdr:rowOff>88900</xdr:rowOff>
        </xdr:to>
        <xdr:sp macro="" textlink="">
          <xdr:nvSpPr>
            <xdr:cNvPr id="58407" name="Check Box 39" hidden="1">
              <a:extLst>
                <a:ext uri="{63B3BB69-23CF-44E3-9099-C40C66FF867C}">
                  <a14:compatExt spid="_x0000_s58407"/>
                </a:ext>
                <a:ext uri="{FF2B5EF4-FFF2-40B4-BE49-F238E27FC236}">
                  <a16:creationId xmlns:a16="http://schemas.microsoft.com/office/drawing/2014/main" id="{00000000-0008-0000-0400-000027E40000}"/>
                </a:ext>
              </a:extLst>
            </xdr:cNvPr>
            <xdr:cNvSpPr/>
          </xdr:nvSpPr>
          <xdr:spPr bwMode="auto">
            <a:xfrm>
              <a:off x="0" y="0"/>
              <a:ext cx="0" cy="0"/>
            </a:xfrm>
            <a:prstGeom prst="rect">
              <a:avLst/>
            </a:prstGeom>
            <a:noFill/>
            <a:ln>
              <a:noFill/>
            </a:ln>
            <a:extLst>
              <a:ext uri="{909E8E84-426E-40DD-AFC4-6F175D3DCCD1}">
                <a14:hiddenFill>
                  <a:solidFill>
                    <a:srgbClr val="969696" mc:Ignorable="a14" a14:legacySpreadsheetColorIndex="5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15</xdr:row>
          <xdr:rowOff>184150</xdr:rowOff>
        </xdr:from>
        <xdr:to>
          <xdr:col>14</xdr:col>
          <xdr:colOff>107950</xdr:colOff>
          <xdr:row>17</xdr:row>
          <xdr:rowOff>38100</xdr:rowOff>
        </xdr:to>
        <xdr:sp macro="" textlink="">
          <xdr:nvSpPr>
            <xdr:cNvPr id="58408" name="Check Box 40" hidden="1">
              <a:extLst>
                <a:ext uri="{63B3BB69-23CF-44E3-9099-C40C66FF867C}">
                  <a14:compatExt spid="_x0000_s58408"/>
                </a:ext>
                <a:ext uri="{FF2B5EF4-FFF2-40B4-BE49-F238E27FC236}">
                  <a16:creationId xmlns:a16="http://schemas.microsoft.com/office/drawing/2014/main" id="{00000000-0008-0000-0400-00002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16</xdr:row>
          <xdr:rowOff>184150</xdr:rowOff>
        </xdr:from>
        <xdr:to>
          <xdr:col>14</xdr:col>
          <xdr:colOff>107950</xdr:colOff>
          <xdr:row>18</xdr:row>
          <xdr:rowOff>38100</xdr:rowOff>
        </xdr:to>
        <xdr:sp macro="" textlink="">
          <xdr:nvSpPr>
            <xdr:cNvPr id="58409" name="Check Box 41" hidden="1">
              <a:extLst>
                <a:ext uri="{63B3BB69-23CF-44E3-9099-C40C66FF867C}">
                  <a14:compatExt spid="_x0000_s58409"/>
                </a:ext>
                <a:ext uri="{FF2B5EF4-FFF2-40B4-BE49-F238E27FC236}">
                  <a16:creationId xmlns:a16="http://schemas.microsoft.com/office/drawing/2014/main" id="{00000000-0008-0000-0400-00002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17</xdr:row>
          <xdr:rowOff>184150</xdr:rowOff>
        </xdr:from>
        <xdr:to>
          <xdr:col>14</xdr:col>
          <xdr:colOff>107950</xdr:colOff>
          <xdr:row>19</xdr:row>
          <xdr:rowOff>38100</xdr:rowOff>
        </xdr:to>
        <xdr:sp macro="" textlink="">
          <xdr:nvSpPr>
            <xdr:cNvPr id="58410" name="Check Box 42" hidden="1">
              <a:extLst>
                <a:ext uri="{63B3BB69-23CF-44E3-9099-C40C66FF867C}">
                  <a14:compatExt spid="_x0000_s58410"/>
                </a:ext>
                <a:ext uri="{FF2B5EF4-FFF2-40B4-BE49-F238E27FC236}">
                  <a16:creationId xmlns:a16="http://schemas.microsoft.com/office/drawing/2014/main" id="{00000000-0008-0000-0400-00002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18</xdr:row>
          <xdr:rowOff>184150</xdr:rowOff>
        </xdr:from>
        <xdr:to>
          <xdr:col>14</xdr:col>
          <xdr:colOff>107950</xdr:colOff>
          <xdr:row>20</xdr:row>
          <xdr:rowOff>38100</xdr:rowOff>
        </xdr:to>
        <xdr:sp macro="" textlink="">
          <xdr:nvSpPr>
            <xdr:cNvPr id="58411" name="Check Box 43" hidden="1">
              <a:extLst>
                <a:ext uri="{63B3BB69-23CF-44E3-9099-C40C66FF867C}">
                  <a14:compatExt spid="_x0000_s58411"/>
                </a:ext>
                <a:ext uri="{FF2B5EF4-FFF2-40B4-BE49-F238E27FC236}">
                  <a16:creationId xmlns:a16="http://schemas.microsoft.com/office/drawing/2014/main" id="{00000000-0008-0000-0400-00002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19</xdr:row>
          <xdr:rowOff>184150</xdr:rowOff>
        </xdr:from>
        <xdr:to>
          <xdr:col>14</xdr:col>
          <xdr:colOff>107950</xdr:colOff>
          <xdr:row>21</xdr:row>
          <xdr:rowOff>38100</xdr:rowOff>
        </xdr:to>
        <xdr:sp macro="" textlink="">
          <xdr:nvSpPr>
            <xdr:cNvPr id="58412" name="Check Box 44" hidden="1">
              <a:extLst>
                <a:ext uri="{63B3BB69-23CF-44E3-9099-C40C66FF867C}">
                  <a14:compatExt spid="_x0000_s58412"/>
                </a:ext>
                <a:ext uri="{FF2B5EF4-FFF2-40B4-BE49-F238E27FC236}">
                  <a16:creationId xmlns:a16="http://schemas.microsoft.com/office/drawing/2014/main" id="{00000000-0008-0000-0400-00002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20</xdr:row>
          <xdr:rowOff>184150</xdr:rowOff>
        </xdr:from>
        <xdr:to>
          <xdr:col>14</xdr:col>
          <xdr:colOff>107950</xdr:colOff>
          <xdr:row>22</xdr:row>
          <xdr:rowOff>38100</xdr:rowOff>
        </xdr:to>
        <xdr:sp macro="" textlink="">
          <xdr:nvSpPr>
            <xdr:cNvPr id="58413" name="Check Box 45" hidden="1">
              <a:extLst>
                <a:ext uri="{63B3BB69-23CF-44E3-9099-C40C66FF867C}">
                  <a14:compatExt spid="_x0000_s58413"/>
                </a:ext>
                <a:ext uri="{FF2B5EF4-FFF2-40B4-BE49-F238E27FC236}">
                  <a16:creationId xmlns:a16="http://schemas.microsoft.com/office/drawing/2014/main" id="{00000000-0008-0000-0400-00002D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22</xdr:row>
          <xdr:rowOff>184150</xdr:rowOff>
        </xdr:from>
        <xdr:to>
          <xdr:col>14</xdr:col>
          <xdr:colOff>107950</xdr:colOff>
          <xdr:row>24</xdr:row>
          <xdr:rowOff>38100</xdr:rowOff>
        </xdr:to>
        <xdr:sp macro="" textlink="">
          <xdr:nvSpPr>
            <xdr:cNvPr id="58414" name="Check Box 46" hidden="1">
              <a:extLst>
                <a:ext uri="{63B3BB69-23CF-44E3-9099-C40C66FF867C}">
                  <a14:compatExt spid="_x0000_s58414"/>
                </a:ext>
                <a:ext uri="{FF2B5EF4-FFF2-40B4-BE49-F238E27FC236}">
                  <a16:creationId xmlns:a16="http://schemas.microsoft.com/office/drawing/2014/main" id="{00000000-0008-0000-0400-00002E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21</xdr:row>
          <xdr:rowOff>184150</xdr:rowOff>
        </xdr:from>
        <xdr:to>
          <xdr:col>14</xdr:col>
          <xdr:colOff>107950</xdr:colOff>
          <xdr:row>23</xdr:row>
          <xdr:rowOff>38100</xdr:rowOff>
        </xdr:to>
        <xdr:sp macro="" textlink="">
          <xdr:nvSpPr>
            <xdr:cNvPr id="58415" name="Check Box 47" hidden="1">
              <a:extLst>
                <a:ext uri="{63B3BB69-23CF-44E3-9099-C40C66FF867C}">
                  <a14:compatExt spid="_x0000_s58415"/>
                </a:ext>
                <a:ext uri="{FF2B5EF4-FFF2-40B4-BE49-F238E27FC236}">
                  <a16:creationId xmlns:a16="http://schemas.microsoft.com/office/drawing/2014/main" id="{00000000-0008-0000-0400-00002F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23</xdr:row>
          <xdr:rowOff>184150</xdr:rowOff>
        </xdr:from>
        <xdr:to>
          <xdr:col>14</xdr:col>
          <xdr:colOff>107950</xdr:colOff>
          <xdr:row>25</xdr:row>
          <xdr:rowOff>38100</xdr:rowOff>
        </xdr:to>
        <xdr:sp macro="" textlink="">
          <xdr:nvSpPr>
            <xdr:cNvPr id="58416" name="Check Box 48" hidden="1">
              <a:extLst>
                <a:ext uri="{63B3BB69-23CF-44E3-9099-C40C66FF867C}">
                  <a14:compatExt spid="_x0000_s58416"/>
                </a:ext>
                <a:ext uri="{FF2B5EF4-FFF2-40B4-BE49-F238E27FC236}">
                  <a16:creationId xmlns:a16="http://schemas.microsoft.com/office/drawing/2014/main" id="{00000000-0008-0000-0400-00003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24</xdr:row>
          <xdr:rowOff>184150</xdr:rowOff>
        </xdr:from>
        <xdr:to>
          <xdr:col>14</xdr:col>
          <xdr:colOff>107950</xdr:colOff>
          <xdr:row>26</xdr:row>
          <xdr:rowOff>38100</xdr:rowOff>
        </xdr:to>
        <xdr:sp macro="" textlink="">
          <xdr:nvSpPr>
            <xdr:cNvPr id="58417" name="Check Box 49" hidden="1">
              <a:extLst>
                <a:ext uri="{63B3BB69-23CF-44E3-9099-C40C66FF867C}">
                  <a14:compatExt spid="_x0000_s58417"/>
                </a:ext>
                <a:ext uri="{FF2B5EF4-FFF2-40B4-BE49-F238E27FC236}">
                  <a16:creationId xmlns:a16="http://schemas.microsoft.com/office/drawing/2014/main" id="{00000000-0008-0000-0400-00003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25</xdr:row>
          <xdr:rowOff>184150</xdr:rowOff>
        </xdr:from>
        <xdr:to>
          <xdr:col>14</xdr:col>
          <xdr:colOff>107950</xdr:colOff>
          <xdr:row>27</xdr:row>
          <xdr:rowOff>38100</xdr:rowOff>
        </xdr:to>
        <xdr:sp macro="" textlink="">
          <xdr:nvSpPr>
            <xdr:cNvPr id="58418" name="Check Box 50" hidden="1">
              <a:extLst>
                <a:ext uri="{63B3BB69-23CF-44E3-9099-C40C66FF867C}">
                  <a14:compatExt spid="_x0000_s58418"/>
                </a:ext>
                <a:ext uri="{FF2B5EF4-FFF2-40B4-BE49-F238E27FC236}">
                  <a16:creationId xmlns:a16="http://schemas.microsoft.com/office/drawing/2014/main" id="{00000000-0008-0000-0400-00003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25</xdr:row>
          <xdr:rowOff>184150</xdr:rowOff>
        </xdr:from>
        <xdr:to>
          <xdr:col>14</xdr:col>
          <xdr:colOff>107950</xdr:colOff>
          <xdr:row>27</xdr:row>
          <xdr:rowOff>38100</xdr:rowOff>
        </xdr:to>
        <xdr:sp macro="" textlink="">
          <xdr:nvSpPr>
            <xdr:cNvPr id="58419" name="Check Box 51" hidden="1">
              <a:extLst>
                <a:ext uri="{63B3BB69-23CF-44E3-9099-C40C66FF867C}">
                  <a14:compatExt spid="_x0000_s58419"/>
                </a:ext>
                <a:ext uri="{FF2B5EF4-FFF2-40B4-BE49-F238E27FC236}">
                  <a16:creationId xmlns:a16="http://schemas.microsoft.com/office/drawing/2014/main" id="{00000000-0008-0000-0400-00003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24</xdr:row>
          <xdr:rowOff>184150</xdr:rowOff>
        </xdr:from>
        <xdr:to>
          <xdr:col>14</xdr:col>
          <xdr:colOff>107950</xdr:colOff>
          <xdr:row>26</xdr:row>
          <xdr:rowOff>38100</xdr:rowOff>
        </xdr:to>
        <xdr:sp macro="" textlink="">
          <xdr:nvSpPr>
            <xdr:cNvPr id="58420" name="Check Box 52" hidden="1">
              <a:extLst>
                <a:ext uri="{63B3BB69-23CF-44E3-9099-C40C66FF867C}">
                  <a14:compatExt spid="_x0000_s58420"/>
                </a:ext>
                <a:ext uri="{FF2B5EF4-FFF2-40B4-BE49-F238E27FC236}">
                  <a16:creationId xmlns:a16="http://schemas.microsoft.com/office/drawing/2014/main" id="{00000000-0008-0000-0400-00003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146050</xdr:colOff>
          <xdr:row>13</xdr:row>
          <xdr:rowOff>114300</xdr:rowOff>
        </xdr:from>
        <xdr:to>
          <xdr:col>14</xdr:col>
          <xdr:colOff>114300</xdr:colOff>
          <xdr:row>15</xdr:row>
          <xdr:rowOff>0</xdr:rowOff>
        </xdr:to>
        <xdr:sp macro="" textlink="">
          <xdr:nvSpPr>
            <xdr:cNvPr id="53249" name="Check Box 1" hidden="1">
              <a:extLst>
                <a:ext uri="{63B3BB69-23CF-44E3-9099-C40C66FF867C}">
                  <a14:compatExt spid="_x0000_s53249"/>
                </a:ext>
                <a:ext uri="{FF2B5EF4-FFF2-40B4-BE49-F238E27FC236}">
                  <a16:creationId xmlns:a16="http://schemas.microsoft.com/office/drawing/2014/main" id="{00000000-0008-0000-0500-00000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14</xdr:row>
          <xdr:rowOff>184150</xdr:rowOff>
        </xdr:from>
        <xdr:to>
          <xdr:col>14</xdr:col>
          <xdr:colOff>114300</xdr:colOff>
          <xdr:row>16</xdr:row>
          <xdr:rowOff>38100</xdr:rowOff>
        </xdr:to>
        <xdr:sp macro="" textlink="">
          <xdr:nvSpPr>
            <xdr:cNvPr id="53250" name="Check Box 2" hidden="1">
              <a:extLst>
                <a:ext uri="{63B3BB69-23CF-44E3-9099-C40C66FF867C}">
                  <a14:compatExt spid="_x0000_s53250"/>
                </a:ext>
                <a:ext uri="{FF2B5EF4-FFF2-40B4-BE49-F238E27FC236}">
                  <a16:creationId xmlns:a16="http://schemas.microsoft.com/office/drawing/2014/main" id="{00000000-0008-0000-0500-00000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26</xdr:row>
          <xdr:rowOff>184150</xdr:rowOff>
        </xdr:from>
        <xdr:to>
          <xdr:col>14</xdr:col>
          <xdr:colOff>114300</xdr:colOff>
          <xdr:row>28</xdr:row>
          <xdr:rowOff>19050</xdr:rowOff>
        </xdr:to>
        <xdr:sp macro="" textlink="">
          <xdr:nvSpPr>
            <xdr:cNvPr id="53251" name="Check Box 3" hidden="1">
              <a:extLst>
                <a:ext uri="{63B3BB69-23CF-44E3-9099-C40C66FF867C}">
                  <a14:compatExt spid="_x0000_s53251"/>
                </a:ext>
                <a:ext uri="{FF2B5EF4-FFF2-40B4-BE49-F238E27FC236}">
                  <a16:creationId xmlns:a16="http://schemas.microsoft.com/office/drawing/2014/main" id="{00000000-0008-0000-0500-00000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27</xdr:row>
          <xdr:rowOff>184150</xdr:rowOff>
        </xdr:from>
        <xdr:to>
          <xdr:col>14</xdr:col>
          <xdr:colOff>114300</xdr:colOff>
          <xdr:row>29</xdr:row>
          <xdr:rowOff>38100</xdr:rowOff>
        </xdr:to>
        <xdr:sp macro="" textlink="">
          <xdr:nvSpPr>
            <xdr:cNvPr id="53252" name="Check Box 4" hidden="1">
              <a:extLst>
                <a:ext uri="{63B3BB69-23CF-44E3-9099-C40C66FF867C}">
                  <a14:compatExt spid="_x0000_s53252"/>
                </a:ext>
                <a:ext uri="{FF2B5EF4-FFF2-40B4-BE49-F238E27FC236}">
                  <a16:creationId xmlns:a16="http://schemas.microsoft.com/office/drawing/2014/main" id="{00000000-0008-0000-0500-00000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28</xdr:row>
          <xdr:rowOff>184150</xdr:rowOff>
        </xdr:from>
        <xdr:to>
          <xdr:col>14</xdr:col>
          <xdr:colOff>114300</xdr:colOff>
          <xdr:row>30</xdr:row>
          <xdr:rowOff>38100</xdr:rowOff>
        </xdr:to>
        <xdr:sp macro="" textlink="">
          <xdr:nvSpPr>
            <xdr:cNvPr id="53253" name="Check Box 5" hidden="1">
              <a:extLst>
                <a:ext uri="{63B3BB69-23CF-44E3-9099-C40C66FF867C}">
                  <a14:compatExt spid="_x0000_s53253"/>
                </a:ext>
                <a:ext uri="{FF2B5EF4-FFF2-40B4-BE49-F238E27FC236}">
                  <a16:creationId xmlns:a16="http://schemas.microsoft.com/office/drawing/2014/main" id="{00000000-0008-0000-0500-00000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29</xdr:row>
          <xdr:rowOff>184150</xdr:rowOff>
        </xdr:from>
        <xdr:to>
          <xdr:col>14</xdr:col>
          <xdr:colOff>114300</xdr:colOff>
          <xdr:row>31</xdr:row>
          <xdr:rowOff>0</xdr:rowOff>
        </xdr:to>
        <xdr:sp macro="" textlink="">
          <xdr:nvSpPr>
            <xdr:cNvPr id="53254" name="Check Box 6" hidden="1">
              <a:extLst>
                <a:ext uri="{63B3BB69-23CF-44E3-9099-C40C66FF867C}">
                  <a14:compatExt spid="_x0000_s53254"/>
                </a:ext>
                <a:ext uri="{FF2B5EF4-FFF2-40B4-BE49-F238E27FC236}">
                  <a16:creationId xmlns:a16="http://schemas.microsoft.com/office/drawing/2014/main" id="{00000000-0008-0000-0500-00000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30</xdr:row>
          <xdr:rowOff>184150</xdr:rowOff>
        </xdr:from>
        <xdr:to>
          <xdr:col>14</xdr:col>
          <xdr:colOff>114300</xdr:colOff>
          <xdr:row>32</xdr:row>
          <xdr:rowOff>19050</xdr:rowOff>
        </xdr:to>
        <xdr:sp macro="" textlink="">
          <xdr:nvSpPr>
            <xdr:cNvPr id="53255" name="Check Box 7" hidden="1">
              <a:extLst>
                <a:ext uri="{63B3BB69-23CF-44E3-9099-C40C66FF867C}">
                  <a14:compatExt spid="_x0000_s53255"/>
                </a:ext>
                <a:ext uri="{FF2B5EF4-FFF2-40B4-BE49-F238E27FC236}">
                  <a16:creationId xmlns:a16="http://schemas.microsoft.com/office/drawing/2014/main" id="{00000000-0008-0000-0500-000007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31</xdr:row>
          <xdr:rowOff>184150</xdr:rowOff>
        </xdr:from>
        <xdr:to>
          <xdr:col>14</xdr:col>
          <xdr:colOff>114300</xdr:colOff>
          <xdr:row>33</xdr:row>
          <xdr:rowOff>38100</xdr:rowOff>
        </xdr:to>
        <xdr:sp macro="" textlink="">
          <xdr:nvSpPr>
            <xdr:cNvPr id="53256" name="Check Box 8" hidden="1">
              <a:extLst>
                <a:ext uri="{63B3BB69-23CF-44E3-9099-C40C66FF867C}">
                  <a14:compatExt spid="_x0000_s53256"/>
                </a:ext>
                <a:ext uri="{FF2B5EF4-FFF2-40B4-BE49-F238E27FC236}">
                  <a16:creationId xmlns:a16="http://schemas.microsoft.com/office/drawing/2014/main" id="{00000000-0008-0000-0500-000008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32</xdr:row>
          <xdr:rowOff>184150</xdr:rowOff>
        </xdr:from>
        <xdr:to>
          <xdr:col>14</xdr:col>
          <xdr:colOff>114300</xdr:colOff>
          <xdr:row>34</xdr:row>
          <xdr:rowOff>38100</xdr:rowOff>
        </xdr:to>
        <xdr:sp macro="" textlink="">
          <xdr:nvSpPr>
            <xdr:cNvPr id="53257" name="Check Box 9" hidden="1">
              <a:extLst>
                <a:ext uri="{63B3BB69-23CF-44E3-9099-C40C66FF867C}">
                  <a14:compatExt spid="_x0000_s53257"/>
                </a:ext>
                <a:ext uri="{FF2B5EF4-FFF2-40B4-BE49-F238E27FC236}">
                  <a16:creationId xmlns:a16="http://schemas.microsoft.com/office/drawing/2014/main" id="{00000000-0008-0000-0500-00000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33</xdr:row>
          <xdr:rowOff>184150</xdr:rowOff>
        </xdr:from>
        <xdr:to>
          <xdr:col>14</xdr:col>
          <xdr:colOff>114300</xdr:colOff>
          <xdr:row>35</xdr:row>
          <xdr:rowOff>38100</xdr:rowOff>
        </xdr:to>
        <xdr:sp macro="" textlink="">
          <xdr:nvSpPr>
            <xdr:cNvPr id="53258" name="Check Box 10" hidden="1">
              <a:extLst>
                <a:ext uri="{63B3BB69-23CF-44E3-9099-C40C66FF867C}">
                  <a14:compatExt spid="_x0000_s53258"/>
                </a:ext>
                <a:ext uri="{FF2B5EF4-FFF2-40B4-BE49-F238E27FC236}">
                  <a16:creationId xmlns:a16="http://schemas.microsoft.com/office/drawing/2014/main" id="{00000000-0008-0000-0500-00000A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34</xdr:row>
          <xdr:rowOff>184150</xdr:rowOff>
        </xdr:from>
        <xdr:to>
          <xdr:col>14</xdr:col>
          <xdr:colOff>114300</xdr:colOff>
          <xdr:row>36</xdr:row>
          <xdr:rowOff>38100</xdr:rowOff>
        </xdr:to>
        <xdr:sp macro="" textlink="">
          <xdr:nvSpPr>
            <xdr:cNvPr id="53259" name="Check Box 11" hidden="1">
              <a:extLst>
                <a:ext uri="{63B3BB69-23CF-44E3-9099-C40C66FF867C}">
                  <a14:compatExt spid="_x0000_s53259"/>
                </a:ext>
                <a:ext uri="{FF2B5EF4-FFF2-40B4-BE49-F238E27FC236}">
                  <a16:creationId xmlns:a16="http://schemas.microsoft.com/office/drawing/2014/main" id="{00000000-0008-0000-0500-00000B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35</xdr:row>
          <xdr:rowOff>184150</xdr:rowOff>
        </xdr:from>
        <xdr:to>
          <xdr:col>14</xdr:col>
          <xdr:colOff>114300</xdr:colOff>
          <xdr:row>37</xdr:row>
          <xdr:rowOff>38100</xdr:rowOff>
        </xdr:to>
        <xdr:sp macro="" textlink="">
          <xdr:nvSpPr>
            <xdr:cNvPr id="53260" name="Check Box 12" hidden="1">
              <a:extLst>
                <a:ext uri="{63B3BB69-23CF-44E3-9099-C40C66FF867C}">
                  <a14:compatExt spid="_x0000_s53260"/>
                </a:ext>
                <a:ext uri="{FF2B5EF4-FFF2-40B4-BE49-F238E27FC236}">
                  <a16:creationId xmlns:a16="http://schemas.microsoft.com/office/drawing/2014/main" id="{00000000-0008-0000-0500-00000C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36</xdr:row>
          <xdr:rowOff>184150</xdr:rowOff>
        </xdr:from>
        <xdr:to>
          <xdr:col>14</xdr:col>
          <xdr:colOff>133350</xdr:colOff>
          <xdr:row>38</xdr:row>
          <xdr:rowOff>38100</xdr:rowOff>
        </xdr:to>
        <xdr:sp macro="" textlink="">
          <xdr:nvSpPr>
            <xdr:cNvPr id="53261" name="Check Box 13" hidden="1">
              <a:extLst>
                <a:ext uri="{63B3BB69-23CF-44E3-9099-C40C66FF867C}">
                  <a14:compatExt spid="_x0000_s53261"/>
                </a:ext>
                <a:ext uri="{FF2B5EF4-FFF2-40B4-BE49-F238E27FC236}">
                  <a16:creationId xmlns:a16="http://schemas.microsoft.com/office/drawing/2014/main" id="{00000000-0008-0000-0500-00000D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37</xdr:row>
          <xdr:rowOff>184150</xdr:rowOff>
        </xdr:from>
        <xdr:to>
          <xdr:col>14</xdr:col>
          <xdr:colOff>133350</xdr:colOff>
          <xdr:row>39</xdr:row>
          <xdr:rowOff>38100</xdr:rowOff>
        </xdr:to>
        <xdr:sp macro="" textlink="">
          <xdr:nvSpPr>
            <xdr:cNvPr id="53262" name="Check Box 14" hidden="1">
              <a:extLst>
                <a:ext uri="{63B3BB69-23CF-44E3-9099-C40C66FF867C}">
                  <a14:compatExt spid="_x0000_s53262"/>
                </a:ext>
                <a:ext uri="{FF2B5EF4-FFF2-40B4-BE49-F238E27FC236}">
                  <a16:creationId xmlns:a16="http://schemas.microsoft.com/office/drawing/2014/main" id="{00000000-0008-0000-0500-00000E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38</xdr:row>
          <xdr:rowOff>184150</xdr:rowOff>
        </xdr:from>
        <xdr:to>
          <xdr:col>14</xdr:col>
          <xdr:colOff>133350</xdr:colOff>
          <xdr:row>40</xdr:row>
          <xdr:rowOff>38100</xdr:rowOff>
        </xdr:to>
        <xdr:sp macro="" textlink="">
          <xdr:nvSpPr>
            <xdr:cNvPr id="53263" name="Check Box 15" hidden="1">
              <a:extLst>
                <a:ext uri="{63B3BB69-23CF-44E3-9099-C40C66FF867C}">
                  <a14:compatExt spid="_x0000_s53263"/>
                </a:ext>
                <a:ext uri="{FF2B5EF4-FFF2-40B4-BE49-F238E27FC236}">
                  <a16:creationId xmlns:a16="http://schemas.microsoft.com/office/drawing/2014/main" id="{00000000-0008-0000-0500-00000F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39</xdr:row>
          <xdr:rowOff>184150</xdr:rowOff>
        </xdr:from>
        <xdr:to>
          <xdr:col>14</xdr:col>
          <xdr:colOff>133350</xdr:colOff>
          <xdr:row>41</xdr:row>
          <xdr:rowOff>38100</xdr:rowOff>
        </xdr:to>
        <xdr:sp macro="" textlink="">
          <xdr:nvSpPr>
            <xdr:cNvPr id="53264" name="Check Box 16" hidden="1">
              <a:extLst>
                <a:ext uri="{63B3BB69-23CF-44E3-9099-C40C66FF867C}">
                  <a14:compatExt spid="_x0000_s53264"/>
                </a:ext>
                <a:ext uri="{FF2B5EF4-FFF2-40B4-BE49-F238E27FC236}">
                  <a16:creationId xmlns:a16="http://schemas.microsoft.com/office/drawing/2014/main" id="{00000000-0008-0000-0500-000010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40</xdr:row>
          <xdr:rowOff>184150</xdr:rowOff>
        </xdr:from>
        <xdr:to>
          <xdr:col>14</xdr:col>
          <xdr:colOff>133350</xdr:colOff>
          <xdr:row>42</xdr:row>
          <xdr:rowOff>38100</xdr:rowOff>
        </xdr:to>
        <xdr:sp macro="" textlink="">
          <xdr:nvSpPr>
            <xdr:cNvPr id="53265" name="Check Box 17" hidden="1">
              <a:extLst>
                <a:ext uri="{63B3BB69-23CF-44E3-9099-C40C66FF867C}">
                  <a14:compatExt spid="_x0000_s53265"/>
                </a:ext>
                <a:ext uri="{FF2B5EF4-FFF2-40B4-BE49-F238E27FC236}">
                  <a16:creationId xmlns:a16="http://schemas.microsoft.com/office/drawing/2014/main" id="{00000000-0008-0000-0500-00001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41</xdr:row>
          <xdr:rowOff>184150</xdr:rowOff>
        </xdr:from>
        <xdr:to>
          <xdr:col>14</xdr:col>
          <xdr:colOff>133350</xdr:colOff>
          <xdr:row>43</xdr:row>
          <xdr:rowOff>38100</xdr:rowOff>
        </xdr:to>
        <xdr:sp macro="" textlink="">
          <xdr:nvSpPr>
            <xdr:cNvPr id="53266" name="Check Box 18" hidden="1">
              <a:extLst>
                <a:ext uri="{63B3BB69-23CF-44E3-9099-C40C66FF867C}">
                  <a14:compatExt spid="_x0000_s53266"/>
                </a:ext>
                <a:ext uri="{FF2B5EF4-FFF2-40B4-BE49-F238E27FC236}">
                  <a16:creationId xmlns:a16="http://schemas.microsoft.com/office/drawing/2014/main" id="{00000000-0008-0000-0500-00001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42</xdr:row>
          <xdr:rowOff>184150</xdr:rowOff>
        </xdr:from>
        <xdr:to>
          <xdr:col>14</xdr:col>
          <xdr:colOff>133350</xdr:colOff>
          <xdr:row>44</xdr:row>
          <xdr:rowOff>38100</xdr:rowOff>
        </xdr:to>
        <xdr:sp macro="" textlink="">
          <xdr:nvSpPr>
            <xdr:cNvPr id="53267" name="Check Box 19" hidden="1">
              <a:extLst>
                <a:ext uri="{63B3BB69-23CF-44E3-9099-C40C66FF867C}">
                  <a14:compatExt spid="_x0000_s53267"/>
                </a:ext>
                <a:ext uri="{FF2B5EF4-FFF2-40B4-BE49-F238E27FC236}">
                  <a16:creationId xmlns:a16="http://schemas.microsoft.com/office/drawing/2014/main" id="{00000000-0008-0000-0500-00001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43</xdr:row>
          <xdr:rowOff>184150</xdr:rowOff>
        </xdr:from>
        <xdr:to>
          <xdr:col>14</xdr:col>
          <xdr:colOff>133350</xdr:colOff>
          <xdr:row>45</xdr:row>
          <xdr:rowOff>38100</xdr:rowOff>
        </xdr:to>
        <xdr:sp macro="" textlink="">
          <xdr:nvSpPr>
            <xdr:cNvPr id="53268" name="Check Box 20" hidden="1">
              <a:extLst>
                <a:ext uri="{63B3BB69-23CF-44E3-9099-C40C66FF867C}">
                  <a14:compatExt spid="_x0000_s53268"/>
                </a:ext>
                <a:ext uri="{FF2B5EF4-FFF2-40B4-BE49-F238E27FC236}">
                  <a16:creationId xmlns:a16="http://schemas.microsoft.com/office/drawing/2014/main" id="{00000000-0008-0000-0500-00001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44</xdr:row>
          <xdr:rowOff>184150</xdr:rowOff>
        </xdr:from>
        <xdr:to>
          <xdr:col>14</xdr:col>
          <xdr:colOff>133350</xdr:colOff>
          <xdr:row>46</xdr:row>
          <xdr:rowOff>38100</xdr:rowOff>
        </xdr:to>
        <xdr:sp macro="" textlink="">
          <xdr:nvSpPr>
            <xdr:cNvPr id="53269" name="Check Box 21" hidden="1">
              <a:extLst>
                <a:ext uri="{63B3BB69-23CF-44E3-9099-C40C66FF867C}">
                  <a14:compatExt spid="_x0000_s53269"/>
                </a:ext>
                <a:ext uri="{FF2B5EF4-FFF2-40B4-BE49-F238E27FC236}">
                  <a16:creationId xmlns:a16="http://schemas.microsoft.com/office/drawing/2014/main" id="{00000000-0008-0000-0500-00001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45</xdr:row>
          <xdr:rowOff>184150</xdr:rowOff>
        </xdr:from>
        <xdr:to>
          <xdr:col>14</xdr:col>
          <xdr:colOff>133350</xdr:colOff>
          <xdr:row>47</xdr:row>
          <xdr:rowOff>38100</xdr:rowOff>
        </xdr:to>
        <xdr:sp macro="" textlink="">
          <xdr:nvSpPr>
            <xdr:cNvPr id="53270" name="Check Box 22" hidden="1">
              <a:extLst>
                <a:ext uri="{63B3BB69-23CF-44E3-9099-C40C66FF867C}">
                  <a14:compatExt spid="_x0000_s53270"/>
                </a:ext>
                <a:ext uri="{FF2B5EF4-FFF2-40B4-BE49-F238E27FC236}">
                  <a16:creationId xmlns:a16="http://schemas.microsoft.com/office/drawing/2014/main" id="{00000000-0008-0000-0500-00001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46</xdr:row>
          <xdr:rowOff>184150</xdr:rowOff>
        </xdr:from>
        <xdr:to>
          <xdr:col>14</xdr:col>
          <xdr:colOff>133350</xdr:colOff>
          <xdr:row>48</xdr:row>
          <xdr:rowOff>38100</xdr:rowOff>
        </xdr:to>
        <xdr:sp macro="" textlink="">
          <xdr:nvSpPr>
            <xdr:cNvPr id="53271" name="Check Box 23" hidden="1">
              <a:extLst>
                <a:ext uri="{63B3BB69-23CF-44E3-9099-C40C66FF867C}">
                  <a14:compatExt spid="_x0000_s53271"/>
                </a:ext>
                <a:ext uri="{FF2B5EF4-FFF2-40B4-BE49-F238E27FC236}">
                  <a16:creationId xmlns:a16="http://schemas.microsoft.com/office/drawing/2014/main" id="{00000000-0008-0000-0500-000017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47</xdr:row>
          <xdr:rowOff>184150</xdr:rowOff>
        </xdr:from>
        <xdr:to>
          <xdr:col>14</xdr:col>
          <xdr:colOff>133350</xdr:colOff>
          <xdr:row>49</xdr:row>
          <xdr:rowOff>38100</xdr:rowOff>
        </xdr:to>
        <xdr:sp macro="" textlink="">
          <xdr:nvSpPr>
            <xdr:cNvPr id="53272" name="Check Box 24" hidden="1">
              <a:extLst>
                <a:ext uri="{63B3BB69-23CF-44E3-9099-C40C66FF867C}">
                  <a14:compatExt spid="_x0000_s53272"/>
                </a:ext>
                <a:ext uri="{FF2B5EF4-FFF2-40B4-BE49-F238E27FC236}">
                  <a16:creationId xmlns:a16="http://schemas.microsoft.com/office/drawing/2014/main" id="{00000000-0008-0000-0500-000018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48</xdr:row>
          <xdr:rowOff>184150</xdr:rowOff>
        </xdr:from>
        <xdr:to>
          <xdr:col>14</xdr:col>
          <xdr:colOff>114300</xdr:colOff>
          <xdr:row>50</xdr:row>
          <xdr:rowOff>0</xdr:rowOff>
        </xdr:to>
        <xdr:sp macro="" textlink="">
          <xdr:nvSpPr>
            <xdr:cNvPr id="53273" name="Check Box 25" hidden="1">
              <a:extLst>
                <a:ext uri="{63B3BB69-23CF-44E3-9099-C40C66FF867C}">
                  <a14:compatExt spid="_x0000_s53273"/>
                </a:ext>
                <a:ext uri="{FF2B5EF4-FFF2-40B4-BE49-F238E27FC236}">
                  <a16:creationId xmlns:a16="http://schemas.microsoft.com/office/drawing/2014/main" id="{00000000-0008-0000-0500-00001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49</xdr:row>
          <xdr:rowOff>184150</xdr:rowOff>
        </xdr:from>
        <xdr:to>
          <xdr:col>14</xdr:col>
          <xdr:colOff>114300</xdr:colOff>
          <xdr:row>51</xdr:row>
          <xdr:rowOff>38100</xdr:rowOff>
        </xdr:to>
        <xdr:sp macro="" textlink="">
          <xdr:nvSpPr>
            <xdr:cNvPr id="53274" name="Check Box 26" hidden="1">
              <a:extLst>
                <a:ext uri="{63B3BB69-23CF-44E3-9099-C40C66FF867C}">
                  <a14:compatExt spid="_x0000_s53274"/>
                </a:ext>
                <a:ext uri="{FF2B5EF4-FFF2-40B4-BE49-F238E27FC236}">
                  <a16:creationId xmlns:a16="http://schemas.microsoft.com/office/drawing/2014/main" id="{00000000-0008-0000-0500-00001A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50</xdr:row>
          <xdr:rowOff>184150</xdr:rowOff>
        </xdr:from>
        <xdr:to>
          <xdr:col>14</xdr:col>
          <xdr:colOff>114300</xdr:colOff>
          <xdr:row>52</xdr:row>
          <xdr:rowOff>38100</xdr:rowOff>
        </xdr:to>
        <xdr:sp macro="" textlink="">
          <xdr:nvSpPr>
            <xdr:cNvPr id="53275" name="Check Box 27" hidden="1">
              <a:extLst>
                <a:ext uri="{63B3BB69-23CF-44E3-9099-C40C66FF867C}">
                  <a14:compatExt spid="_x0000_s53275"/>
                </a:ext>
                <a:ext uri="{FF2B5EF4-FFF2-40B4-BE49-F238E27FC236}">
                  <a16:creationId xmlns:a16="http://schemas.microsoft.com/office/drawing/2014/main" id="{00000000-0008-0000-0500-00001B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51</xdr:row>
          <xdr:rowOff>184150</xdr:rowOff>
        </xdr:from>
        <xdr:to>
          <xdr:col>14</xdr:col>
          <xdr:colOff>114300</xdr:colOff>
          <xdr:row>53</xdr:row>
          <xdr:rowOff>38100</xdr:rowOff>
        </xdr:to>
        <xdr:sp macro="" textlink="">
          <xdr:nvSpPr>
            <xdr:cNvPr id="53276" name="Check Box 28" hidden="1">
              <a:extLst>
                <a:ext uri="{63B3BB69-23CF-44E3-9099-C40C66FF867C}">
                  <a14:compatExt spid="_x0000_s53276"/>
                </a:ext>
                <a:ext uri="{FF2B5EF4-FFF2-40B4-BE49-F238E27FC236}">
                  <a16:creationId xmlns:a16="http://schemas.microsoft.com/office/drawing/2014/main" id="{00000000-0008-0000-0500-00001C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52</xdr:row>
          <xdr:rowOff>184150</xdr:rowOff>
        </xdr:from>
        <xdr:to>
          <xdr:col>14</xdr:col>
          <xdr:colOff>114300</xdr:colOff>
          <xdr:row>54</xdr:row>
          <xdr:rowOff>38100</xdr:rowOff>
        </xdr:to>
        <xdr:sp macro="" textlink="">
          <xdr:nvSpPr>
            <xdr:cNvPr id="53277" name="Check Box 29" hidden="1">
              <a:extLst>
                <a:ext uri="{63B3BB69-23CF-44E3-9099-C40C66FF867C}">
                  <a14:compatExt spid="_x0000_s53277"/>
                </a:ext>
                <a:ext uri="{FF2B5EF4-FFF2-40B4-BE49-F238E27FC236}">
                  <a16:creationId xmlns:a16="http://schemas.microsoft.com/office/drawing/2014/main" id="{00000000-0008-0000-0500-00001D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53</xdr:row>
          <xdr:rowOff>184150</xdr:rowOff>
        </xdr:from>
        <xdr:to>
          <xdr:col>14</xdr:col>
          <xdr:colOff>114300</xdr:colOff>
          <xdr:row>55</xdr:row>
          <xdr:rowOff>38100</xdr:rowOff>
        </xdr:to>
        <xdr:sp macro="" textlink="">
          <xdr:nvSpPr>
            <xdr:cNvPr id="53278" name="Check Box 30" hidden="1">
              <a:extLst>
                <a:ext uri="{63B3BB69-23CF-44E3-9099-C40C66FF867C}">
                  <a14:compatExt spid="_x0000_s53278"/>
                </a:ext>
                <a:ext uri="{FF2B5EF4-FFF2-40B4-BE49-F238E27FC236}">
                  <a16:creationId xmlns:a16="http://schemas.microsoft.com/office/drawing/2014/main" id="{00000000-0008-0000-0500-00001E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54</xdr:row>
          <xdr:rowOff>184150</xdr:rowOff>
        </xdr:from>
        <xdr:to>
          <xdr:col>14</xdr:col>
          <xdr:colOff>114300</xdr:colOff>
          <xdr:row>56</xdr:row>
          <xdr:rowOff>38100</xdr:rowOff>
        </xdr:to>
        <xdr:sp macro="" textlink="">
          <xdr:nvSpPr>
            <xdr:cNvPr id="53279" name="Check Box 31" hidden="1">
              <a:extLst>
                <a:ext uri="{63B3BB69-23CF-44E3-9099-C40C66FF867C}">
                  <a14:compatExt spid="_x0000_s53279"/>
                </a:ext>
                <a:ext uri="{FF2B5EF4-FFF2-40B4-BE49-F238E27FC236}">
                  <a16:creationId xmlns:a16="http://schemas.microsoft.com/office/drawing/2014/main" id="{00000000-0008-0000-0500-00001F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55</xdr:row>
          <xdr:rowOff>184150</xdr:rowOff>
        </xdr:from>
        <xdr:to>
          <xdr:col>14</xdr:col>
          <xdr:colOff>114300</xdr:colOff>
          <xdr:row>57</xdr:row>
          <xdr:rowOff>38100</xdr:rowOff>
        </xdr:to>
        <xdr:sp macro="" textlink="">
          <xdr:nvSpPr>
            <xdr:cNvPr id="53280" name="Check Box 32" hidden="1">
              <a:extLst>
                <a:ext uri="{63B3BB69-23CF-44E3-9099-C40C66FF867C}">
                  <a14:compatExt spid="_x0000_s53280"/>
                </a:ext>
                <a:ext uri="{FF2B5EF4-FFF2-40B4-BE49-F238E27FC236}">
                  <a16:creationId xmlns:a16="http://schemas.microsoft.com/office/drawing/2014/main" id="{00000000-0008-0000-0500-000020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56</xdr:row>
          <xdr:rowOff>184150</xdr:rowOff>
        </xdr:from>
        <xdr:to>
          <xdr:col>14</xdr:col>
          <xdr:colOff>114300</xdr:colOff>
          <xdr:row>58</xdr:row>
          <xdr:rowOff>38100</xdr:rowOff>
        </xdr:to>
        <xdr:sp macro="" textlink="">
          <xdr:nvSpPr>
            <xdr:cNvPr id="53281" name="Check Box 33" hidden="1">
              <a:extLst>
                <a:ext uri="{63B3BB69-23CF-44E3-9099-C40C66FF867C}">
                  <a14:compatExt spid="_x0000_s53281"/>
                </a:ext>
                <a:ext uri="{FF2B5EF4-FFF2-40B4-BE49-F238E27FC236}">
                  <a16:creationId xmlns:a16="http://schemas.microsoft.com/office/drawing/2014/main" id="{00000000-0008-0000-0500-00002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57</xdr:row>
          <xdr:rowOff>184150</xdr:rowOff>
        </xdr:from>
        <xdr:to>
          <xdr:col>14</xdr:col>
          <xdr:colOff>114300</xdr:colOff>
          <xdr:row>59</xdr:row>
          <xdr:rowOff>38100</xdr:rowOff>
        </xdr:to>
        <xdr:sp macro="" textlink="">
          <xdr:nvSpPr>
            <xdr:cNvPr id="53282" name="Check Box 34" hidden="1">
              <a:extLst>
                <a:ext uri="{63B3BB69-23CF-44E3-9099-C40C66FF867C}">
                  <a14:compatExt spid="_x0000_s53282"/>
                </a:ext>
                <a:ext uri="{FF2B5EF4-FFF2-40B4-BE49-F238E27FC236}">
                  <a16:creationId xmlns:a16="http://schemas.microsoft.com/office/drawing/2014/main" id="{00000000-0008-0000-0500-00002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58</xdr:row>
          <xdr:rowOff>184150</xdr:rowOff>
        </xdr:from>
        <xdr:to>
          <xdr:col>14</xdr:col>
          <xdr:colOff>114300</xdr:colOff>
          <xdr:row>60</xdr:row>
          <xdr:rowOff>38100</xdr:rowOff>
        </xdr:to>
        <xdr:sp macro="" textlink="">
          <xdr:nvSpPr>
            <xdr:cNvPr id="53283" name="Check Box 35" hidden="1">
              <a:extLst>
                <a:ext uri="{63B3BB69-23CF-44E3-9099-C40C66FF867C}">
                  <a14:compatExt spid="_x0000_s53283"/>
                </a:ext>
                <a:ext uri="{FF2B5EF4-FFF2-40B4-BE49-F238E27FC236}">
                  <a16:creationId xmlns:a16="http://schemas.microsoft.com/office/drawing/2014/main" id="{00000000-0008-0000-0500-00002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59</xdr:row>
          <xdr:rowOff>184150</xdr:rowOff>
        </xdr:from>
        <xdr:to>
          <xdr:col>14</xdr:col>
          <xdr:colOff>114300</xdr:colOff>
          <xdr:row>61</xdr:row>
          <xdr:rowOff>38100</xdr:rowOff>
        </xdr:to>
        <xdr:sp macro="" textlink="">
          <xdr:nvSpPr>
            <xdr:cNvPr id="53284" name="Check Box 36" hidden="1">
              <a:extLst>
                <a:ext uri="{63B3BB69-23CF-44E3-9099-C40C66FF867C}">
                  <a14:compatExt spid="_x0000_s53284"/>
                </a:ext>
                <a:ext uri="{FF2B5EF4-FFF2-40B4-BE49-F238E27FC236}">
                  <a16:creationId xmlns:a16="http://schemas.microsoft.com/office/drawing/2014/main" id="{00000000-0008-0000-0500-00002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60</xdr:row>
          <xdr:rowOff>184150</xdr:rowOff>
        </xdr:from>
        <xdr:to>
          <xdr:col>14</xdr:col>
          <xdr:colOff>114300</xdr:colOff>
          <xdr:row>62</xdr:row>
          <xdr:rowOff>38100</xdr:rowOff>
        </xdr:to>
        <xdr:sp macro="" textlink="">
          <xdr:nvSpPr>
            <xdr:cNvPr id="53285" name="Check Box 37" hidden="1">
              <a:extLst>
                <a:ext uri="{63B3BB69-23CF-44E3-9099-C40C66FF867C}">
                  <a14:compatExt spid="_x0000_s53285"/>
                </a:ext>
                <a:ext uri="{FF2B5EF4-FFF2-40B4-BE49-F238E27FC236}">
                  <a16:creationId xmlns:a16="http://schemas.microsoft.com/office/drawing/2014/main" id="{00000000-0008-0000-0500-00002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61</xdr:row>
          <xdr:rowOff>184150</xdr:rowOff>
        </xdr:from>
        <xdr:to>
          <xdr:col>14</xdr:col>
          <xdr:colOff>114300</xdr:colOff>
          <xdr:row>63</xdr:row>
          <xdr:rowOff>0</xdr:rowOff>
        </xdr:to>
        <xdr:sp macro="" textlink="">
          <xdr:nvSpPr>
            <xdr:cNvPr id="53286" name="Check Box 38" hidden="1">
              <a:extLst>
                <a:ext uri="{63B3BB69-23CF-44E3-9099-C40C66FF867C}">
                  <a14:compatExt spid="_x0000_s53286"/>
                </a:ext>
                <a:ext uri="{FF2B5EF4-FFF2-40B4-BE49-F238E27FC236}">
                  <a16:creationId xmlns:a16="http://schemas.microsoft.com/office/drawing/2014/main" id="{00000000-0008-0000-0500-00002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xdr:row>
          <xdr:rowOff>107950</xdr:rowOff>
        </xdr:from>
        <xdr:to>
          <xdr:col>6</xdr:col>
          <xdr:colOff>57150</xdr:colOff>
          <xdr:row>11</xdr:row>
          <xdr:rowOff>76200</xdr:rowOff>
        </xdr:to>
        <xdr:sp macro="" textlink="">
          <xdr:nvSpPr>
            <xdr:cNvPr id="53287" name="Check Box 39" hidden="1">
              <a:extLst>
                <a:ext uri="{63B3BB69-23CF-44E3-9099-C40C66FF867C}">
                  <a14:compatExt spid="_x0000_s53287"/>
                </a:ext>
                <a:ext uri="{FF2B5EF4-FFF2-40B4-BE49-F238E27FC236}">
                  <a16:creationId xmlns:a16="http://schemas.microsoft.com/office/drawing/2014/main" id="{00000000-0008-0000-0500-000027D00000}"/>
                </a:ext>
              </a:extLst>
            </xdr:cNvPr>
            <xdr:cNvSpPr/>
          </xdr:nvSpPr>
          <xdr:spPr bwMode="auto">
            <a:xfrm>
              <a:off x="0" y="0"/>
              <a:ext cx="0" cy="0"/>
            </a:xfrm>
            <a:prstGeom prst="rect">
              <a:avLst/>
            </a:prstGeom>
            <a:noFill/>
            <a:ln>
              <a:noFill/>
            </a:ln>
            <a:extLst>
              <a:ext uri="{909E8E84-426E-40DD-AFC4-6F175D3DCCD1}">
                <a14:hiddenFill>
                  <a:solidFill>
                    <a:srgbClr val="969696" mc:Ignorable="a14" a14:legacySpreadsheetColorIndex="5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15</xdr:row>
          <xdr:rowOff>184150</xdr:rowOff>
        </xdr:from>
        <xdr:to>
          <xdr:col>14</xdr:col>
          <xdr:colOff>114300</xdr:colOff>
          <xdr:row>17</xdr:row>
          <xdr:rowOff>38100</xdr:rowOff>
        </xdr:to>
        <xdr:sp macro="" textlink="">
          <xdr:nvSpPr>
            <xdr:cNvPr id="53288" name="Check Box 40" hidden="1">
              <a:extLst>
                <a:ext uri="{63B3BB69-23CF-44E3-9099-C40C66FF867C}">
                  <a14:compatExt spid="_x0000_s53288"/>
                </a:ext>
                <a:ext uri="{FF2B5EF4-FFF2-40B4-BE49-F238E27FC236}">
                  <a16:creationId xmlns:a16="http://schemas.microsoft.com/office/drawing/2014/main" id="{00000000-0008-0000-0500-000028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16</xdr:row>
          <xdr:rowOff>184150</xdr:rowOff>
        </xdr:from>
        <xdr:to>
          <xdr:col>14</xdr:col>
          <xdr:colOff>114300</xdr:colOff>
          <xdr:row>18</xdr:row>
          <xdr:rowOff>38100</xdr:rowOff>
        </xdr:to>
        <xdr:sp macro="" textlink="">
          <xdr:nvSpPr>
            <xdr:cNvPr id="53289" name="Check Box 41" hidden="1">
              <a:extLst>
                <a:ext uri="{63B3BB69-23CF-44E3-9099-C40C66FF867C}">
                  <a14:compatExt spid="_x0000_s53289"/>
                </a:ext>
                <a:ext uri="{FF2B5EF4-FFF2-40B4-BE49-F238E27FC236}">
                  <a16:creationId xmlns:a16="http://schemas.microsoft.com/office/drawing/2014/main" id="{00000000-0008-0000-0500-00002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17</xdr:row>
          <xdr:rowOff>184150</xdr:rowOff>
        </xdr:from>
        <xdr:to>
          <xdr:col>14</xdr:col>
          <xdr:colOff>114300</xdr:colOff>
          <xdr:row>19</xdr:row>
          <xdr:rowOff>38100</xdr:rowOff>
        </xdr:to>
        <xdr:sp macro="" textlink="">
          <xdr:nvSpPr>
            <xdr:cNvPr id="53290" name="Check Box 42" hidden="1">
              <a:extLst>
                <a:ext uri="{63B3BB69-23CF-44E3-9099-C40C66FF867C}">
                  <a14:compatExt spid="_x0000_s53290"/>
                </a:ext>
                <a:ext uri="{FF2B5EF4-FFF2-40B4-BE49-F238E27FC236}">
                  <a16:creationId xmlns:a16="http://schemas.microsoft.com/office/drawing/2014/main" id="{00000000-0008-0000-0500-00002A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18</xdr:row>
          <xdr:rowOff>184150</xdr:rowOff>
        </xdr:from>
        <xdr:to>
          <xdr:col>14</xdr:col>
          <xdr:colOff>114300</xdr:colOff>
          <xdr:row>20</xdr:row>
          <xdr:rowOff>38100</xdr:rowOff>
        </xdr:to>
        <xdr:sp macro="" textlink="">
          <xdr:nvSpPr>
            <xdr:cNvPr id="53291" name="Check Box 43" hidden="1">
              <a:extLst>
                <a:ext uri="{63B3BB69-23CF-44E3-9099-C40C66FF867C}">
                  <a14:compatExt spid="_x0000_s53291"/>
                </a:ext>
                <a:ext uri="{FF2B5EF4-FFF2-40B4-BE49-F238E27FC236}">
                  <a16:creationId xmlns:a16="http://schemas.microsoft.com/office/drawing/2014/main" id="{00000000-0008-0000-0500-00002B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19</xdr:row>
          <xdr:rowOff>184150</xdr:rowOff>
        </xdr:from>
        <xdr:to>
          <xdr:col>14</xdr:col>
          <xdr:colOff>114300</xdr:colOff>
          <xdr:row>21</xdr:row>
          <xdr:rowOff>38100</xdr:rowOff>
        </xdr:to>
        <xdr:sp macro="" textlink="">
          <xdr:nvSpPr>
            <xdr:cNvPr id="53292" name="Check Box 44" hidden="1">
              <a:extLst>
                <a:ext uri="{63B3BB69-23CF-44E3-9099-C40C66FF867C}">
                  <a14:compatExt spid="_x0000_s53292"/>
                </a:ext>
                <a:ext uri="{FF2B5EF4-FFF2-40B4-BE49-F238E27FC236}">
                  <a16:creationId xmlns:a16="http://schemas.microsoft.com/office/drawing/2014/main" id="{00000000-0008-0000-0500-00002C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20</xdr:row>
          <xdr:rowOff>184150</xdr:rowOff>
        </xdr:from>
        <xdr:to>
          <xdr:col>14</xdr:col>
          <xdr:colOff>114300</xdr:colOff>
          <xdr:row>22</xdr:row>
          <xdr:rowOff>38100</xdr:rowOff>
        </xdr:to>
        <xdr:sp macro="" textlink="">
          <xdr:nvSpPr>
            <xdr:cNvPr id="53293" name="Check Box 45" hidden="1">
              <a:extLst>
                <a:ext uri="{63B3BB69-23CF-44E3-9099-C40C66FF867C}">
                  <a14:compatExt spid="_x0000_s53293"/>
                </a:ext>
                <a:ext uri="{FF2B5EF4-FFF2-40B4-BE49-F238E27FC236}">
                  <a16:creationId xmlns:a16="http://schemas.microsoft.com/office/drawing/2014/main" id="{00000000-0008-0000-0500-00002D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22</xdr:row>
          <xdr:rowOff>184150</xdr:rowOff>
        </xdr:from>
        <xdr:to>
          <xdr:col>14</xdr:col>
          <xdr:colOff>114300</xdr:colOff>
          <xdr:row>24</xdr:row>
          <xdr:rowOff>38100</xdr:rowOff>
        </xdr:to>
        <xdr:sp macro="" textlink="">
          <xdr:nvSpPr>
            <xdr:cNvPr id="53294" name="Check Box 46" hidden="1">
              <a:extLst>
                <a:ext uri="{63B3BB69-23CF-44E3-9099-C40C66FF867C}">
                  <a14:compatExt spid="_x0000_s53294"/>
                </a:ext>
                <a:ext uri="{FF2B5EF4-FFF2-40B4-BE49-F238E27FC236}">
                  <a16:creationId xmlns:a16="http://schemas.microsoft.com/office/drawing/2014/main" id="{00000000-0008-0000-0500-00002E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21</xdr:row>
          <xdr:rowOff>184150</xdr:rowOff>
        </xdr:from>
        <xdr:to>
          <xdr:col>14</xdr:col>
          <xdr:colOff>114300</xdr:colOff>
          <xdr:row>23</xdr:row>
          <xdr:rowOff>38100</xdr:rowOff>
        </xdr:to>
        <xdr:sp macro="" textlink="">
          <xdr:nvSpPr>
            <xdr:cNvPr id="53295" name="Check Box 47" hidden="1">
              <a:extLst>
                <a:ext uri="{63B3BB69-23CF-44E3-9099-C40C66FF867C}">
                  <a14:compatExt spid="_x0000_s53295"/>
                </a:ext>
                <a:ext uri="{FF2B5EF4-FFF2-40B4-BE49-F238E27FC236}">
                  <a16:creationId xmlns:a16="http://schemas.microsoft.com/office/drawing/2014/main" id="{00000000-0008-0000-0500-00002F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23</xdr:row>
          <xdr:rowOff>184150</xdr:rowOff>
        </xdr:from>
        <xdr:to>
          <xdr:col>14</xdr:col>
          <xdr:colOff>114300</xdr:colOff>
          <xdr:row>25</xdr:row>
          <xdr:rowOff>38100</xdr:rowOff>
        </xdr:to>
        <xdr:sp macro="" textlink="">
          <xdr:nvSpPr>
            <xdr:cNvPr id="53296" name="Check Box 48" hidden="1">
              <a:extLst>
                <a:ext uri="{63B3BB69-23CF-44E3-9099-C40C66FF867C}">
                  <a14:compatExt spid="_x0000_s53296"/>
                </a:ext>
                <a:ext uri="{FF2B5EF4-FFF2-40B4-BE49-F238E27FC236}">
                  <a16:creationId xmlns:a16="http://schemas.microsoft.com/office/drawing/2014/main" id="{00000000-0008-0000-0500-000030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24</xdr:row>
          <xdr:rowOff>184150</xdr:rowOff>
        </xdr:from>
        <xdr:to>
          <xdr:col>14</xdr:col>
          <xdr:colOff>114300</xdr:colOff>
          <xdr:row>26</xdr:row>
          <xdr:rowOff>38100</xdr:rowOff>
        </xdr:to>
        <xdr:sp macro="" textlink="">
          <xdr:nvSpPr>
            <xdr:cNvPr id="53297" name="Check Box 49" hidden="1">
              <a:extLst>
                <a:ext uri="{63B3BB69-23CF-44E3-9099-C40C66FF867C}">
                  <a14:compatExt spid="_x0000_s53297"/>
                </a:ext>
                <a:ext uri="{FF2B5EF4-FFF2-40B4-BE49-F238E27FC236}">
                  <a16:creationId xmlns:a16="http://schemas.microsoft.com/office/drawing/2014/main" id="{00000000-0008-0000-0500-00003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25</xdr:row>
          <xdr:rowOff>184150</xdr:rowOff>
        </xdr:from>
        <xdr:to>
          <xdr:col>14</xdr:col>
          <xdr:colOff>114300</xdr:colOff>
          <xdr:row>27</xdr:row>
          <xdr:rowOff>38100</xdr:rowOff>
        </xdr:to>
        <xdr:sp macro="" textlink="">
          <xdr:nvSpPr>
            <xdr:cNvPr id="53298" name="Check Box 50" hidden="1">
              <a:extLst>
                <a:ext uri="{63B3BB69-23CF-44E3-9099-C40C66FF867C}">
                  <a14:compatExt spid="_x0000_s53298"/>
                </a:ext>
                <a:ext uri="{FF2B5EF4-FFF2-40B4-BE49-F238E27FC236}">
                  <a16:creationId xmlns:a16="http://schemas.microsoft.com/office/drawing/2014/main" id="{00000000-0008-0000-0500-00003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25</xdr:row>
          <xdr:rowOff>184150</xdr:rowOff>
        </xdr:from>
        <xdr:to>
          <xdr:col>14</xdr:col>
          <xdr:colOff>114300</xdr:colOff>
          <xdr:row>27</xdr:row>
          <xdr:rowOff>38100</xdr:rowOff>
        </xdr:to>
        <xdr:sp macro="" textlink="">
          <xdr:nvSpPr>
            <xdr:cNvPr id="53299" name="Check Box 51" hidden="1">
              <a:extLst>
                <a:ext uri="{63B3BB69-23CF-44E3-9099-C40C66FF867C}">
                  <a14:compatExt spid="_x0000_s53299"/>
                </a:ext>
                <a:ext uri="{FF2B5EF4-FFF2-40B4-BE49-F238E27FC236}">
                  <a16:creationId xmlns:a16="http://schemas.microsoft.com/office/drawing/2014/main" id="{00000000-0008-0000-0500-00003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24</xdr:row>
          <xdr:rowOff>184150</xdr:rowOff>
        </xdr:from>
        <xdr:to>
          <xdr:col>14</xdr:col>
          <xdr:colOff>114300</xdr:colOff>
          <xdr:row>26</xdr:row>
          <xdr:rowOff>38100</xdr:rowOff>
        </xdr:to>
        <xdr:sp macro="" textlink="">
          <xdr:nvSpPr>
            <xdr:cNvPr id="53300" name="Check Box 52" hidden="1">
              <a:extLst>
                <a:ext uri="{63B3BB69-23CF-44E3-9099-C40C66FF867C}">
                  <a14:compatExt spid="_x0000_s53300"/>
                </a:ext>
                <a:ext uri="{FF2B5EF4-FFF2-40B4-BE49-F238E27FC236}">
                  <a16:creationId xmlns:a16="http://schemas.microsoft.com/office/drawing/2014/main" id="{00000000-0008-0000-0500-00003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146050</xdr:colOff>
          <xdr:row>13</xdr:row>
          <xdr:rowOff>114300</xdr:rowOff>
        </xdr:from>
        <xdr:to>
          <xdr:col>14</xdr:col>
          <xdr:colOff>107950</xdr:colOff>
          <xdr:row>15</xdr:row>
          <xdr:rowOff>0</xdr:rowOff>
        </xdr:to>
        <xdr:sp macro="" textlink="">
          <xdr:nvSpPr>
            <xdr:cNvPr id="57345" name="Check Box 1" hidden="1">
              <a:extLst>
                <a:ext uri="{63B3BB69-23CF-44E3-9099-C40C66FF867C}">
                  <a14:compatExt spid="_x0000_s57345"/>
                </a:ext>
                <a:ext uri="{FF2B5EF4-FFF2-40B4-BE49-F238E27FC236}">
                  <a16:creationId xmlns:a16="http://schemas.microsoft.com/office/drawing/2014/main" id="{00000000-0008-0000-0600-00000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14</xdr:row>
          <xdr:rowOff>184150</xdr:rowOff>
        </xdr:from>
        <xdr:to>
          <xdr:col>14</xdr:col>
          <xdr:colOff>107950</xdr:colOff>
          <xdr:row>16</xdr:row>
          <xdr:rowOff>38100</xdr:rowOff>
        </xdr:to>
        <xdr:sp macro="" textlink="">
          <xdr:nvSpPr>
            <xdr:cNvPr id="57346" name="Check Box 2" hidden="1">
              <a:extLst>
                <a:ext uri="{63B3BB69-23CF-44E3-9099-C40C66FF867C}">
                  <a14:compatExt spid="_x0000_s57346"/>
                </a:ext>
                <a:ext uri="{FF2B5EF4-FFF2-40B4-BE49-F238E27FC236}">
                  <a16:creationId xmlns:a16="http://schemas.microsoft.com/office/drawing/2014/main" id="{00000000-0008-0000-0600-00000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26</xdr:row>
          <xdr:rowOff>184150</xdr:rowOff>
        </xdr:from>
        <xdr:to>
          <xdr:col>14</xdr:col>
          <xdr:colOff>107950</xdr:colOff>
          <xdr:row>28</xdr:row>
          <xdr:rowOff>12700</xdr:rowOff>
        </xdr:to>
        <xdr:sp macro="" textlink="">
          <xdr:nvSpPr>
            <xdr:cNvPr id="57347" name="Check Box 3" hidden="1">
              <a:extLst>
                <a:ext uri="{63B3BB69-23CF-44E3-9099-C40C66FF867C}">
                  <a14:compatExt spid="_x0000_s57347"/>
                </a:ext>
                <a:ext uri="{FF2B5EF4-FFF2-40B4-BE49-F238E27FC236}">
                  <a16:creationId xmlns:a16="http://schemas.microsoft.com/office/drawing/2014/main" id="{00000000-0008-0000-0600-00000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27</xdr:row>
          <xdr:rowOff>184150</xdr:rowOff>
        </xdr:from>
        <xdr:to>
          <xdr:col>14</xdr:col>
          <xdr:colOff>107950</xdr:colOff>
          <xdr:row>29</xdr:row>
          <xdr:rowOff>38100</xdr:rowOff>
        </xdr:to>
        <xdr:sp macro="" textlink="">
          <xdr:nvSpPr>
            <xdr:cNvPr id="57348" name="Check Box 4" hidden="1">
              <a:extLst>
                <a:ext uri="{63B3BB69-23CF-44E3-9099-C40C66FF867C}">
                  <a14:compatExt spid="_x0000_s57348"/>
                </a:ext>
                <a:ext uri="{FF2B5EF4-FFF2-40B4-BE49-F238E27FC236}">
                  <a16:creationId xmlns:a16="http://schemas.microsoft.com/office/drawing/2014/main" id="{00000000-0008-0000-0600-000004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28</xdr:row>
          <xdr:rowOff>184150</xdr:rowOff>
        </xdr:from>
        <xdr:to>
          <xdr:col>14</xdr:col>
          <xdr:colOff>107950</xdr:colOff>
          <xdr:row>30</xdr:row>
          <xdr:rowOff>38100</xdr:rowOff>
        </xdr:to>
        <xdr:sp macro="" textlink="">
          <xdr:nvSpPr>
            <xdr:cNvPr id="57349" name="Check Box 5" hidden="1">
              <a:extLst>
                <a:ext uri="{63B3BB69-23CF-44E3-9099-C40C66FF867C}">
                  <a14:compatExt spid="_x0000_s57349"/>
                </a:ext>
                <a:ext uri="{FF2B5EF4-FFF2-40B4-BE49-F238E27FC236}">
                  <a16:creationId xmlns:a16="http://schemas.microsoft.com/office/drawing/2014/main" id="{00000000-0008-0000-0600-000005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29</xdr:row>
          <xdr:rowOff>184150</xdr:rowOff>
        </xdr:from>
        <xdr:to>
          <xdr:col>14</xdr:col>
          <xdr:colOff>107950</xdr:colOff>
          <xdr:row>31</xdr:row>
          <xdr:rowOff>0</xdr:rowOff>
        </xdr:to>
        <xdr:sp macro="" textlink="">
          <xdr:nvSpPr>
            <xdr:cNvPr id="57350" name="Check Box 6" hidden="1">
              <a:extLst>
                <a:ext uri="{63B3BB69-23CF-44E3-9099-C40C66FF867C}">
                  <a14:compatExt spid="_x0000_s57350"/>
                </a:ext>
                <a:ext uri="{FF2B5EF4-FFF2-40B4-BE49-F238E27FC236}">
                  <a16:creationId xmlns:a16="http://schemas.microsoft.com/office/drawing/2014/main" id="{00000000-0008-0000-0600-00000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30</xdr:row>
          <xdr:rowOff>184150</xdr:rowOff>
        </xdr:from>
        <xdr:to>
          <xdr:col>14</xdr:col>
          <xdr:colOff>107950</xdr:colOff>
          <xdr:row>32</xdr:row>
          <xdr:rowOff>12700</xdr:rowOff>
        </xdr:to>
        <xdr:sp macro="" textlink="">
          <xdr:nvSpPr>
            <xdr:cNvPr id="57351" name="Check Box 7" hidden="1">
              <a:extLst>
                <a:ext uri="{63B3BB69-23CF-44E3-9099-C40C66FF867C}">
                  <a14:compatExt spid="_x0000_s57351"/>
                </a:ext>
                <a:ext uri="{FF2B5EF4-FFF2-40B4-BE49-F238E27FC236}">
                  <a16:creationId xmlns:a16="http://schemas.microsoft.com/office/drawing/2014/main" id="{00000000-0008-0000-0600-000007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31</xdr:row>
          <xdr:rowOff>184150</xdr:rowOff>
        </xdr:from>
        <xdr:to>
          <xdr:col>14</xdr:col>
          <xdr:colOff>107950</xdr:colOff>
          <xdr:row>33</xdr:row>
          <xdr:rowOff>38100</xdr:rowOff>
        </xdr:to>
        <xdr:sp macro="" textlink="">
          <xdr:nvSpPr>
            <xdr:cNvPr id="57352" name="Check Box 8" hidden="1">
              <a:extLst>
                <a:ext uri="{63B3BB69-23CF-44E3-9099-C40C66FF867C}">
                  <a14:compatExt spid="_x0000_s57352"/>
                </a:ext>
                <a:ext uri="{FF2B5EF4-FFF2-40B4-BE49-F238E27FC236}">
                  <a16:creationId xmlns:a16="http://schemas.microsoft.com/office/drawing/2014/main" id="{00000000-0008-0000-0600-00000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32</xdr:row>
          <xdr:rowOff>184150</xdr:rowOff>
        </xdr:from>
        <xdr:to>
          <xdr:col>14</xdr:col>
          <xdr:colOff>107950</xdr:colOff>
          <xdr:row>34</xdr:row>
          <xdr:rowOff>38100</xdr:rowOff>
        </xdr:to>
        <xdr:sp macro="" textlink="">
          <xdr:nvSpPr>
            <xdr:cNvPr id="57353" name="Check Box 9" hidden="1">
              <a:extLst>
                <a:ext uri="{63B3BB69-23CF-44E3-9099-C40C66FF867C}">
                  <a14:compatExt spid="_x0000_s57353"/>
                </a:ext>
                <a:ext uri="{FF2B5EF4-FFF2-40B4-BE49-F238E27FC236}">
                  <a16:creationId xmlns:a16="http://schemas.microsoft.com/office/drawing/2014/main" id="{00000000-0008-0000-0600-00000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33</xdr:row>
          <xdr:rowOff>184150</xdr:rowOff>
        </xdr:from>
        <xdr:to>
          <xdr:col>14</xdr:col>
          <xdr:colOff>107950</xdr:colOff>
          <xdr:row>35</xdr:row>
          <xdr:rowOff>38100</xdr:rowOff>
        </xdr:to>
        <xdr:sp macro="" textlink="">
          <xdr:nvSpPr>
            <xdr:cNvPr id="57354" name="Check Box 10" hidden="1">
              <a:extLst>
                <a:ext uri="{63B3BB69-23CF-44E3-9099-C40C66FF867C}">
                  <a14:compatExt spid="_x0000_s57354"/>
                </a:ext>
                <a:ext uri="{FF2B5EF4-FFF2-40B4-BE49-F238E27FC236}">
                  <a16:creationId xmlns:a16="http://schemas.microsoft.com/office/drawing/2014/main" id="{00000000-0008-0000-0600-00000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34</xdr:row>
          <xdr:rowOff>184150</xdr:rowOff>
        </xdr:from>
        <xdr:to>
          <xdr:col>14</xdr:col>
          <xdr:colOff>107950</xdr:colOff>
          <xdr:row>36</xdr:row>
          <xdr:rowOff>38100</xdr:rowOff>
        </xdr:to>
        <xdr:sp macro="" textlink="">
          <xdr:nvSpPr>
            <xdr:cNvPr id="57355" name="Check Box 11" hidden="1">
              <a:extLst>
                <a:ext uri="{63B3BB69-23CF-44E3-9099-C40C66FF867C}">
                  <a14:compatExt spid="_x0000_s57355"/>
                </a:ext>
                <a:ext uri="{FF2B5EF4-FFF2-40B4-BE49-F238E27FC236}">
                  <a16:creationId xmlns:a16="http://schemas.microsoft.com/office/drawing/2014/main" id="{00000000-0008-0000-0600-00000B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35</xdr:row>
          <xdr:rowOff>184150</xdr:rowOff>
        </xdr:from>
        <xdr:to>
          <xdr:col>14</xdr:col>
          <xdr:colOff>107950</xdr:colOff>
          <xdr:row>37</xdr:row>
          <xdr:rowOff>38100</xdr:rowOff>
        </xdr:to>
        <xdr:sp macro="" textlink="">
          <xdr:nvSpPr>
            <xdr:cNvPr id="57356" name="Check Box 12" hidden="1">
              <a:extLst>
                <a:ext uri="{63B3BB69-23CF-44E3-9099-C40C66FF867C}">
                  <a14:compatExt spid="_x0000_s57356"/>
                </a:ext>
                <a:ext uri="{FF2B5EF4-FFF2-40B4-BE49-F238E27FC236}">
                  <a16:creationId xmlns:a16="http://schemas.microsoft.com/office/drawing/2014/main" id="{00000000-0008-0000-0600-00000C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36</xdr:row>
          <xdr:rowOff>184150</xdr:rowOff>
        </xdr:from>
        <xdr:to>
          <xdr:col>14</xdr:col>
          <xdr:colOff>133350</xdr:colOff>
          <xdr:row>38</xdr:row>
          <xdr:rowOff>38100</xdr:rowOff>
        </xdr:to>
        <xdr:sp macro="" textlink="">
          <xdr:nvSpPr>
            <xdr:cNvPr id="57357" name="Check Box 13" hidden="1">
              <a:extLst>
                <a:ext uri="{63B3BB69-23CF-44E3-9099-C40C66FF867C}">
                  <a14:compatExt spid="_x0000_s57357"/>
                </a:ext>
                <a:ext uri="{FF2B5EF4-FFF2-40B4-BE49-F238E27FC236}">
                  <a16:creationId xmlns:a16="http://schemas.microsoft.com/office/drawing/2014/main" id="{00000000-0008-0000-0600-00000D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37</xdr:row>
          <xdr:rowOff>184150</xdr:rowOff>
        </xdr:from>
        <xdr:to>
          <xdr:col>14</xdr:col>
          <xdr:colOff>133350</xdr:colOff>
          <xdr:row>39</xdr:row>
          <xdr:rowOff>38100</xdr:rowOff>
        </xdr:to>
        <xdr:sp macro="" textlink="">
          <xdr:nvSpPr>
            <xdr:cNvPr id="57358" name="Check Box 14" hidden="1">
              <a:extLst>
                <a:ext uri="{63B3BB69-23CF-44E3-9099-C40C66FF867C}">
                  <a14:compatExt spid="_x0000_s57358"/>
                </a:ext>
                <a:ext uri="{FF2B5EF4-FFF2-40B4-BE49-F238E27FC236}">
                  <a16:creationId xmlns:a16="http://schemas.microsoft.com/office/drawing/2014/main" id="{00000000-0008-0000-0600-00000E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38</xdr:row>
          <xdr:rowOff>184150</xdr:rowOff>
        </xdr:from>
        <xdr:to>
          <xdr:col>14</xdr:col>
          <xdr:colOff>133350</xdr:colOff>
          <xdr:row>40</xdr:row>
          <xdr:rowOff>38100</xdr:rowOff>
        </xdr:to>
        <xdr:sp macro="" textlink="">
          <xdr:nvSpPr>
            <xdr:cNvPr id="57359" name="Check Box 15" hidden="1">
              <a:extLst>
                <a:ext uri="{63B3BB69-23CF-44E3-9099-C40C66FF867C}">
                  <a14:compatExt spid="_x0000_s57359"/>
                </a:ext>
                <a:ext uri="{FF2B5EF4-FFF2-40B4-BE49-F238E27FC236}">
                  <a16:creationId xmlns:a16="http://schemas.microsoft.com/office/drawing/2014/main" id="{00000000-0008-0000-0600-00000F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39</xdr:row>
          <xdr:rowOff>184150</xdr:rowOff>
        </xdr:from>
        <xdr:to>
          <xdr:col>14</xdr:col>
          <xdr:colOff>133350</xdr:colOff>
          <xdr:row>41</xdr:row>
          <xdr:rowOff>38100</xdr:rowOff>
        </xdr:to>
        <xdr:sp macro="" textlink="">
          <xdr:nvSpPr>
            <xdr:cNvPr id="57360" name="Check Box 16" hidden="1">
              <a:extLst>
                <a:ext uri="{63B3BB69-23CF-44E3-9099-C40C66FF867C}">
                  <a14:compatExt spid="_x0000_s57360"/>
                </a:ext>
                <a:ext uri="{FF2B5EF4-FFF2-40B4-BE49-F238E27FC236}">
                  <a16:creationId xmlns:a16="http://schemas.microsoft.com/office/drawing/2014/main" id="{00000000-0008-0000-0600-000010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40</xdr:row>
          <xdr:rowOff>184150</xdr:rowOff>
        </xdr:from>
        <xdr:to>
          <xdr:col>14</xdr:col>
          <xdr:colOff>133350</xdr:colOff>
          <xdr:row>42</xdr:row>
          <xdr:rowOff>38100</xdr:rowOff>
        </xdr:to>
        <xdr:sp macro="" textlink="">
          <xdr:nvSpPr>
            <xdr:cNvPr id="57361" name="Check Box 17" hidden="1">
              <a:extLst>
                <a:ext uri="{63B3BB69-23CF-44E3-9099-C40C66FF867C}">
                  <a14:compatExt spid="_x0000_s57361"/>
                </a:ext>
                <a:ext uri="{FF2B5EF4-FFF2-40B4-BE49-F238E27FC236}">
                  <a16:creationId xmlns:a16="http://schemas.microsoft.com/office/drawing/2014/main" id="{00000000-0008-0000-0600-00001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41</xdr:row>
          <xdr:rowOff>184150</xdr:rowOff>
        </xdr:from>
        <xdr:to>
          <xdr:col>14</xdr:col>
          <xdr:colOff>133350</xdr:colOff>
          <xdr:row>43</xdr:row>
          <xdr:rowOff>38100</xdr:rowOff>
        </xdr:to>
        <xdr:sp macro="" textlink="">
          <xdr:nvSpPr>
            <xdr:cNvPr id="57362" name="Check Box 18" hidden="1">
              <a:extLst>
                <a:ext uri="{63B3BB69-23CF-44E3-9099-C40C66FF867C}">
                  <a14:compatExt spid="_x0000_s57362"/>
                </a:ext>
                <a:ext uri="{FF2B5EF4-FFF2-40B4-BE49-F238E27FC236}">
                  <a16:creationId xmlns:a16="http://schemas.microsoft.com/office/drawing/2014/main" id="{00000000-0008-0000-0600-00001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42</xdr:row>
          <xdr:rowOff>184150</xdr:rowOff>
        </xdr:from>
        <xdr:to>
          <xdr:col>14</xdr:col>
          <xdr:colOff>133350</xdr:colOff>
          <xdr:row>44</xdr:row>
          <xdr:rowOff>38100</xdr:rowOff>
        </xdr:to>
        <xdr:sp macro="" textlink="">
          <xdr:nvSpPr>
            <xdr:cNvPr id="57363" name="Check Box 19" hidden="1">
              <a:extLst>
                <a:ext uri="{63B3BB69-23CF-44E3-9099-C40C66FF867C}">
                  <a14:compatExt spid="_x0000_s57363"/>
                </a:ext>
                <a:ext uri="{FF2B5EF4-FFF2-40B4-BE49-F238E27FC236}">
                  <a16:creationId xmlns:a16="http://schemas.microsoft.com/office/drawing/2014/main" id="{00000000-0008-0000-0600-00001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43</xdr:row>
          <xdr:rowOff>184150</xdr:rowOff>
        </xdr:from>
        <xdr:to>
          <xdr:col>14</xdr:col>
          <xdr:colOff>133350</xdr:colOff>
          <xdr:row>45</xdr:row>
          <xdr:rowOff>38100</xdr:rowOff>
        </xdr:to>
        <xdr:sp macro="" textlink="">
          <xdr:nvSpPr>
            <xdr:cNvPr id="57364" name="Check Box 20" hidden="1">
              <a:extLst>
                <a:ext uri="{63B3BB69-23CF-44E3-9099-C40C66FF867C}">
                  <a14:compatExt spid="_x0000_s57364"/>
                </a:ext>
                <a:ext uri="{FF2B5EF4-FFF2-40B4-BE49-F238E27FC236}">
                  <a16:creationId xmlns:a16="http://schemas.microsoft.com/office/drawing/2014/main" id="{00000000-0008-0000-0600-000014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44</xdr:row>
          <xdr:rowOff>184150</xdr:rowOff>
        </xdr:from>
        <xdr:to>
          <xdr:col>14</xdr:col>
          <xdr:colOff>133350</xdr:colOff>
          <xdr:row>46</xdr:row>
          <xdr:rowOff>38100</xdr:rowOff>
        </xdr:to>
        <xdr:sp macro="" textlink="">
          <xdr:nvSpPr>
            <xdr:cNvPr id="57365" name="Check Box 21" hidden="1">
              <a:extLst>
                <a:ext uri="{63B3BB69-23CF-44E3-9099-C40C66FF867C}">
                  <a14:compatExt spid="_x0000_s57365"/>
                </a:ext>
                <a:ext uri="{FF2B5EF4-FFF2-40B4-BE49-F238E27FC236}">
                  <a16:creationId xmlns:a16="http://schemas.microsoft.com/office/drawing/2014/main" id="{00000000-0008-0000-0600-000015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45</xdr:row>
          <xdr:rowOff>184150</xdr:rowOff>
        </xdr:from>
        <xdr:to>
          <xdr:col>14</xdr:col>
          <xdr:colOff>133350</xdr:colOff>
          <xdr:row>47</xdr:row>
          <xdr:rowOff>38100</xdr:rowOff>
        </xdr:to>
        <xdr:sp macro="" textlink="">
          <xdr:nvSpPr>
            <xdr:cNvPr id="57366" name="Check Box 22" hidden="1">
              <a:extLst>
                <a:ext uri="{63B3BB69-23CF-44E3-9099-C40C66FF867C}">
                  <a14:compatExt spid="_x0000_s57366"/>
                </a:ext>
                <a:ext uri="{FF2B5EF4-FFF2-40B4-BE49-F238E27FC236}">
                  <a16:creationId xmlns:a16="http://schemas.microsoft.com/office/drawing/2014/main" id="{00000000-0008-0000-0600-00001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46</xdr:row>
          <xdr:rowOff>184150</xdr:rowOff>
        </xdr:from>
        <xdr:to>
          <xdr:col>14</xdr:col>
          <xdr:colOff>133350</xdr:colOff>
          <xdr:row>48</xdr:row>
          <xdr:rowOff>38100</xdr:rowOff>
        </xdr:to>
        <xdr:sp macro="" textlink="">
          <xdr:nvSpPr>
            <xdr:cNvPr id="57367" name="Check Box 23" hidden="1">
              <a:extLst>
                <a:ext uri="{63B3BB69-23CF-44E3-9099-C40C66FF867C}">
                  <a14:compatExt spid="_x0000_s57367"/>
                </a:ext>
                <a:ext uri="{FF2B5EF4-FFF2-40B4-BE49-F238E27FC236}">
                  <a16:creationId xmlns:a16="http://schemas.microsoft.com/office/drawing/2014/main" id="{00000000-0008-0000-0600-000017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47</xdr:row>
          <xdr:rowOff>184150</xdr:rowOff>
        </xdr:from>
        <xdr:to>
          <xdr:col>14</xdr:col>
          <xdr:colOff>133350</xdr:colOff>
          <xdr:row>49</xdr:row>
          <xdr:rowOff>38100</xdr:rowOff>
        </xdr:to>
        <xdr:sp macro="" textlink="">
          <xdr:nvSpPr>
            <xdr:cNvPr id="57368" name="Check Box 24" hidden="1">
              <a:extLst>
                <a:ext uri="{63B3BB69-23CF-44E3-9099-C40C66FF867C}">
                  <a14:compatExt spid="_x0000_s57368"/>
                </a:ext>
                <a:ext uri="{FF2B5EF4-FFF2-40B4-BE49-F238E27FC236}">
                  <a16:creationId xmlns:a16="http://schemas.microsoft.com/office/drawing/2014/main" id="{00000000-0008-0000-0600-00001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48</xdr:row>
          <xdr:rowOff>184150</xdr:rowOff>
        </xdr:from>
        <xdr:to>
          <xdr:col>14</xdr:col>
          <xdr:colOff>107950</xdr:colOff>
          <xdr:row>50</xdr:row>
          <xdr:rowOff>0</xdr:rowOff>
        </xdr:to>
        <xdr:sp macro="" textlink="">
          <xdr:nvSpPr>
            <xdr:cNvPr id="57369" name="Check Box 25" hidden="1">
              <a:extLst>
                <a:ext uri="{63B3BB69-23CF-44E3-9099-C40C66FF867C}">
                  <a14:compatExt spid="_x0000_s57369"/>
                </a:ext>
                <a:ext uri="{FF2B5EF4-FFF2-40B4-BE49-F238E27FC236}">
                  <a16:creationId xmlns:a16="http://schemas.microsoft.com/office/drawing/2014/main" id="{00000000-0008-0000-0600-00001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49</xdr:row>
          <xdr:rowOff>184150</xdr:rowOff>
        </xdr:from>
        <xdr:to>
          <xdr:col>14</xdr:col>
          <xdr:colOff>107950</xdr:colOff>
          <xdr:row>51</xdr:row>
          <xdr:rowOff>38100</xdr:rowOff>
        </xdr:to>
        <xdr:sp macro="" textlink="">
          <xdr:nvSpPr>
            <xdr:cNvPr id="57370" name="Check Box 26" hidden="1">
              <a:extLst>
                <a:ext uri="{63B3BB69-23CF-44E3-9099-C40C66FF867C}">
                  <a14:compatExt spid="_x0000_s57370"/>
                </a:ext>
                <a:ext uri="{FF2B5EF4-FFF2-40B4-BE49-F238E27FC236}">
                  <a16:creationId xmlns:a16="http://schemas.microsoft.com/office/drawing/2014/main" id="{00000000-0008-0000-0600-00001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50</xdr:row>
          <xdr:rowOff>184150</xdr:rowOff>
        </xdr:from>
        <xdr:to>
          <xdr:col>14</xdr:col>
          <xdr:colOff>107950</xdr:colOff>
          <xdr:row>52</xdr:row>
          <xdr:rowOff>38100</xdr:rowOff>
        </xdr:to>
        <xdr:sp macro="" textlink="">
          <xdr:nvSpPr>
            <xdr:cNvPr id="57371" name="Check Box 27" hidden="1">
              <a:extLst>
                <a:ext uri="{63B3BB69-23CF-44E3-9099-C40C66FF867C}">
                  <a14:compatExt spid="_x0000_s57371"/>
                </a:ext>
                <a:ext uri="{FF2B5EF4-FFF2-40B4-BE49-F238E27FC236}">
                  <a16:creationId xmlns:a16="http://schemas.microsoft.com/office/drawing/2014/main" id="{00000000-0008-0000-0600-00001B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51</xdr:row>
          <xdr:rowOff>184150</xdr:rowOff>
        </xdr:from>
        <xdr:to>
          <xdr:col>14</xdr:col>
          <xdr:colOff>107950</xdr:colOff>
          <xdr:row>53</xdr:row>
          <xdr:rowOff>38100</xdr:rowOff>
        </xdr:to>
        <xdr:sp macro="" textlink="">
          <xdr:nvSpPr>
            <xdr:cNvPr id="57372" name="Check Box 28" hidden="1">
              <a:extLst>
                <a:ext uri="{63B3BB69-23CF-44E3-9099-C40C66FF867C}">
                  <a14:compatExt spid="_x0000_s57372"/>
                </a:ext>
                <a:ext uri="{FF2B5EF4-FFF2-40B4-BE49-F238E27FC236}">
                  <a16:creationId xmlns:a16="http://schemas.microsoft.com/office/drawing/2014/main" id="{00000000-0008-0000-0600-00001C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52</xdr:row>
          <xdr:rowOff>184150</xdr:rowOff>
        </xdr:from>
        <xdr:to>
          <xdr:col>14</xdr:col>
          <xdr:colOff>107950</xdr:colOff>
          <xdr:row>54</xdr:row>
          <xdr:rowOff>38100</xdr:rowOff>
        </xdr:to>
        <xdr:sp macro="" textlink="">
          <xdr:nvSpPr>
            <xdr:cNvPr id="57373" name="Check Box 29" hidden="1">
              <a:extLst>
                <a:ext uri="{63B3BB69-23CF-44E3-9099-C40C66FF867C}">
                  <a14:compatExt spid="_x0000_s57373"/>
                </a:ext>
                <a:ext uri="{FF2B5EF4-FFF2-40B4-BE49-F238E27FC236}">
                  <a16:creationId xmlns:a16="http://schemas.microsoft.com/office/drawing/2014/main" id="{00000000-0008-0000-0600-00001D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53</xdr:row>
          <xdr:rowOff>184150</xdr:rowOff>
        </xdr:from>
        <xdr:to>
          <xdr:col>14</xdr:col>
          <xdr:colOff>107950</xdr:colOff>
          <xdr:row>55</xdr:row>
          <xdr:rowOff>38100</xdr:rowOff>
        </xdr:to>
        <xdr:sp macro="" textlink="">
          <xdr:nvSpPr>
            <xdr:cNvPr id="57374" name="Check Box 30" hidden="1">
              <a:extLst>
                <a:ext uri="{63B3BB69-23CF-44E3-9099-C40C66FF867C}">
                  <a14:compatExt spid="_x0000_s57374"/>
                </a:ext>
                <a:ext uri="{FF2B5EF4-FFF2-40B4-BE49-F238E27FC236}">
                  <a16:creationId xmlns:a16="http://schemas.microsoft.com/office/drawing/2014/main" id="{00000000-0008-0000-0600-00001E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54</xdr:row>
          <xdr:rowOff>184150</xdr:rowOff>
        </xdr:from>
        <xdr:to>
          <xdr:col>14</xdr:col>
          <xdr:colOff>107950</xdr:colOff>
          <xdr:row>56</xdr:row>
          <xdr:rowOff>38100</xdr:rowOff>
        </xdr:to>
        <xdr:sp macro="" textlink="">
          <xdr:nvSpPr>
            <xdr:cNvPr id="57375" name="Check Box 31" hidden="1">
              <a:extLst>
                <a:ext uri="{63B3BB69-23CF-44E3-9099-C40C66FF867C}">
                  <a14:compatExt spid="_x0000_s57375"/>
                </a:ext>
                <a:ext uri="{FF2B5EF4-FFF2-40B4-BE49-F238E27FC236}">
                  <a16:creationId xmlns:a16="http://schemas.microsoft.com/office/drawing/2014/main" id="{00000000-0008-0000-0600-00001F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55</xdr:row>
          <xdr:rowOff>184150</xdr:rowOff>
        </xdr:from>
        <xdr:to>
          <xdr:col>14</xdr:col>
          <xdr:colOff>107950</xdr:colOff>
          <xdr:row>57</xdr:row>
          <xdr:rowOff>38100</xdr:rowOff>
        </xdr:to>
        <xdr:sp macro="" textlink="">
          <xdr:nvSpPr>
            <xdr:cNvPr id="57376" name="Check Box 32" hidden="1">
              <a:extLst>
                <a:ext uri="{63B3BB69-23CF-44E3-9099-C40C66FF867C}">
                  <a14:compatExt spid="_x0000_s57376"/>
                </a:ext>
                <a:ext uri="{FF2B5EF4-FFF2-40B4-BE49-F238E27FC236}">
                  <a16:creationId xmlns:a16="http://schemas.microsoft.com/office/drawing/2014/main" id="{00000000-0008-0000-0600-000020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56</xdr:row>
          <xdr:rowOff>184150</xdr:rowOff>
        </xdr:from>
        <xdr:to>
          <xdr:col>14</xdr:col>
          <xdr:colOff>107950</xdr:colOff>
          <xdr:row>58</xdr:row>
          <xdr:rowOff>38100</xdr:rowOff>
        </xdr:to>
        <xdr:sp macro="" textlink="">
          <xdr:nvSpPr>
            <xdr:cNvPr id="57377" name="Check Box 33" hidden="1">
              <a:extLst>
                <a:ext uri="{63B3BB69-23CF-44E3-9099-C40C66FF867C}">
                  <a14:compatExt spid="_x0000_s57377"/>
                </a:ext>
                <a:ext uri="{FF2B5EF4-FFF2-40B4-BE49-F238E27FC236}">
                  <a16:creationId xmlns:a16="http://schemas.microsoft.com/office/drawing/2014/main" id="{00000000-0008-0000-0600-00002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57</xdr:row>
          <xdr:rowOff>184150</xdr:rowOff>
        </xdr:from>
        <xdr:to>
          <xdr:col>14</xdr:col>
          <xdr:colOff>107950</xdr:colOff>
          <xdr:row>59</xdr:row>
          <xdr:rowOff>38100</xdr:rowOff>
        </xdr:to>
        <xdr:sp macro="" textlink="">
          <xdr:nvSpPr>
            <xdr:cNvPr id="57378" name="Check Box 34" hidden="1">
              <a:extLst>
                <a:ext uri="{63B3BB69-23CF-44E3-9099-C40C66FF867C}">
                  <a14:compatExt spid="_x0000_s57378"/>
                </a:ext>
                <a:ext uri="{FF2B5EF4-FFF2-40B4-BE49-F238E27FC236}">
                  <a16:creationId xmlns:a16="http://schemas.microsoft.com/office/drawing/2014/main" id="{00000000-0008-0000-0600-00002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58</xdr:row>
          <xdr:rowOff>184150</xdr:rowOff>
        </xdr:from>
        <xdr:to>
          <xdr:col>14</xdr:col>
          <xdr:colOff>107950</xdr:colOff>
          <xdr:row>60</xdr:row>
          <xdr:rowOff>38100</xdr:rowOff>
        </xdr:to>
        <xdr:sp macro="" textlink="">
          <xdr:nvSpPr>
            <xdr:cNvPr id="57379" name="Check Box 35" hidden="1">
              <a:extLst>
                <a:ext uri="{63B3BB69-23CF-44E3-9099-C40C66FF867C}">
                  <a14:compatExt spid="_x0000_s57379"/>
                </a:ext>
                <a:ext uri="{FF2B5EF4-FFF2-40B4-BE49-F238E27FC236}">
                  <a16:creationId xmlns:a16="http://schemas.microsoft.com/office/drawing/2014/main" id="{00000000-0008-0000-0600-00002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59</xdr:row>
          <xdr:rowOff>184150</xdr:rowOff>
        </xdr:from>
        <xdr:to>
          <xdr:col>14</xdr:col>
          <xdr:colOff>107950</xdr:colOff>
          <xdr:row>61</xdr:row>
          <xdr:rowOff>38100</xdr:rowOff>
        </xdr:to>
        <xdr:sp macro="" textlink="">
          <xdr:nvSpPr>
            <xdr:cNvPr id="57380" name="Check Box 36" hidden="1">
              <a:extLst>
                <a:ext uri="{63B3BB69-23CF-44E3-9099-C40C66FF867C}">
                  <a14:compatExt spid="_x0000_s57380"/>
                </a:ext>
                <a:ext uri="{FF2B5EF4-FFF2-40B4-BE49-F238E27FC236}">
                  <a16:creationId xmlns:a16="http://schemas.microsoft.com/office/drawing/2014/main" id="{00000000-0008-0000-0600-000024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60</xdr:row>
          <xdr:rowOff>184150</xdr:rowOff>
        </xdr:from>
        <xdr:to>
          <xdr:col>14</xdr:col>
          <xdr:colOff>107950</xdr:colOff>
          <xdr:row>62</xdr:row>
          <xdr:rowOff>38100</xdr:rowOff>
        </xdr:to>
        <xdr:sp macro="" textlink="">
          <xdr:nvSpPr>
            <xdr:cNvPr id="57381" name="Check Box 37" hidden="1">
              <a:extLst>
                <a:ext uri="{63B3BB69-23CF-44E3-9099-C40C66FF867C}">
                  <a14:compatExt spid="_x0000_s57381"/>
                </a:ext>
                <a:ext uri="{FF2B5EF4-FFF2-40B4-BE49-F238E27FC236}">
                  <a16:creationId xmlns:a16="http://schemas.microsoft.com/office/drawing/2014/main" id="{00000000-0008-0000-0600-000025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61</xdr:row>
          <xdr:rowOff>184150</xdr:rowOff>
        </xdr:from>
        <xdr:to>
          <xdr:col>14</xdr:col>
          <xdr:colOff>107950</xdr:colOff>
          <xdr:row>63</xdr:row>
          <xdr:rowOff>0</xdr:rowOff>
        </xdr:to>
        <xdr:sp macro="" textlink="">
          <xdr:nvSpPr>
            <xdr:cNvPr id="57382" name="Check Box 38" hidden="1">
              <a:extLst>
                <a:ext uri="{63B3BB69-23CF-44E3-9099-C40C66FF867C}">
                  <a14:compatExt spid="_x0000_s57382"/>
                </a:ext>
                <a:ext uri="{FF2B5EF4-FFF2-40B4-BE49-F238E27FC236}">
                  <a16:creationId xmlns:a16="http://schemas.microsoft.com/office/drawing/2014/main" id="{00000000-0008-0000-0600-00002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xdr:row>
          <xdr:rowOff>107950</xdr:rowOff>
        </xdr:from>
        <xdr:to>
          <xdr:col>6</xdr:col>
          <xdr:colOff>57150</xdr:colOff>
          <xdr:row>11</xdr:row>
          <xdr:rowOff>88900</xdr:rowOff>
        </xdr:to>
        <xdr:sp macro="" textlink="">
          <xdr:nvSpPr>
            <xdr:cNvPr id="57383" name="Check Box 39" hidden="1">
              <a:extLst>
                <a:ext uri="{63B3BB69-23CF-44E3-9099-C40C66FF867C}">
                  <a14:compatExt spid="_x0000_s57383"/>
                </a:ext>
                <a:ext uri="{FF2B5EF4-FFF2-40B4-BE49-F238E27FC236}">
                  <a16:creationId xmlns:a16="http://schemas.microsoft.com/office/drawing/2014/main" id="{00000000-0008-0000-0600-000027E00000}"/>
                </a:ext>
              </a:extLst>
            </xdr:cNvPr>
            <xdr:cNvSpPr/>
          </xdr:nvSpPr>
          <xdr:spPr bwMode="auto">
            <a:xfrm>
              <a:off x="0" y="0"/>
              <a:ext cx="0" cy="0"/>
            </a:xfrm>
            <a:prstGeom prst="rect">
              <a:avLst/>
            </a:prstGeom>
            <a:noFill/>
            <a:ln>
              <a:noFill/>
            </a:ln>
            <a:extLst>
              <a:ext uri="{909E8E84-426E-40DD-AFC4-6F175D3DCCD1}">
                <a14:hiddenFill>
                  <a:solidFill>
                    <a:srgbClr val="969696" mc:Ignorable="a14" a14:legacySpreadsheetColorIndex="5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15</xdr:row>
          <xdr:rowOff>184150</xdr:rowOff>
        </xdr:from>
        <xdr:to>
          <xdr:col>14</xdr:col>
          <xdr:colOff>107950</xdr:colOff>
          <xdr:row>17</xdr:row>
          <xdr:rowOff>38100</xdr:rowOff>
        </xdr:to>
        <xdr:sp macro="" textlink="">
          <xdr:nvSpPr>
            <xdr:cNvPr id="57384" name="Check Box 40" hidden="1">
              <a:extLst>
                <a:ext uri="{63B3BB69-23CF-44E3-9099-C40C66FF867C}">
                  <a14:compatExt spid="_x0000_s57384"/>
                </a:ext>
                <a:ext uri="{FF2B5EF4-FFF2-40B4-BE49-F238E27FC236}">
                  <a16:creationId xmlns:a16="http://schemas.microsoft.com/office/drawing/2014/main" id="{00000000-0008-0000-0600-00002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16</xdr:row>
          <xdr:rowOff>184150</xdr:rowOff>
        </xdr:from>
        <xdr:to>
          <xdr:col>14</xdr:col>
          <xdr:colOff>107950</xdr:colOff>
          <xdr:row>18</xdr:row>
          <xdr:rowOff>38100</xdr:rowOff>
        </xdr:to>
        <xdr:sp macro="" textlink="">
          <xdr:nvSpPr>
            <xdr:cNvPr id="57385" name="Check Box 41" hidden="1">
              <a:extLst>
                <a:ext uri="{63B3BB69-23CF-44E3-9099-C40C66FF867C}">
                  <a14:compatExt spid="_x0000_s57385"/>
                </a:ext>
                <a:ext uri="{FF2B5EF4-FFF2-40B4-BE49-F238E27FC236}">
                  <a16:creationId xmlns:a16="http://schemas.microsoft.com/office/drawing/2014/main" id="{00000000-0008-0000-0600-00002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17</xdr:row>
          <xdr:rowOff>184150</xdr:rowOff>
        </xdr:from>
        <xdr:to>
          <xdr:col>14</xdr:col>
          <xdr:colOff>107950</xdr:colOff>
          <xdr:row>19</xdr:row>
          <xdr:rowOff>38100</xdr:rowOff>
        </xdr:to>
        <xdr:sp macro="" textlink="">
          <xdr:nvSpPr>
            <xdr:cNvPr id="57386" name="Check Box 42" hidden="1">
              <a:extLst>
                <a:ext uri="{63B3BB69-23CF-44E3-9099-C40C66FF867C}">
                  <a14:compatExt spid="_x0000_s57386"/>
                </a:ext>
                <a:ext uri="{FF2B5EF4-FFF2-40B4-BE49-F238E27FC236}">
                  <a16:creationId xmlns:a16="http://schemas.microsoft.com/office/drawing/2014/main" id="{00000000-0008-0000-0600-00002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18</xdr:row>
          <xdr:rowOff>184150</xdr:rowOff>
        </xdr:from>
        <xdr:to>
          <xdr:col>14</xdr:col>
          <xdr:colOff>107950</xdr:colOff>
          <xdr:row>20</xdr:row>
          <xdr:rowOff>38100</xdr:rowOff>
        </xdr:to>
        <xdr:sp macro="" textlink="">
          <xdr:nvSpPr>
            <xdr:cNvPr id="57387" name="Check Box 43" hidden="1">
              <a:extLst>
                <a:ext uri="{63B3BB69-23CF-44E3-9099-C40C66FF867C}">
                  <a14:compatExt spid="_x0000_s57387"/>
                </a:ext>
                <a:ext uri="{FF2B5EF4-FFF2-40B4-BE49-F238E27FC236}">
                  <a16:creationId xmlns:a16="http://schemas.microsoft.com/office/drawing/2014/main" id="{00000000-0008-0000-0600-00002B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19</xdr:row>
          <xdr:rowOff>184150</xdr:rowOff>
        </xdr:from>
        <xdr:to>
          <xdr:col>14</xdr:col>
          <xdr:colOff>107950</xdr:colOff>
          <xdr:row>21</xdr:row>
          <xdr:rowOff>38100</xdr:rowOff>
        </xdr:to>
        <xdr:sp macro="" textlink="">
          <xdr:nvSpPr>
            <xdr:cNvPr id="57388" name="Check Box 44" hidden="1">
              <a:extLst>
                <a:ext uri="{63B3BB69-23CF-44E3-9099-C40C66FF867C}">
                  <a14:compatExt spid="_x0000_s57388"/>
                </a:ext>
                <a:ext uri="{FF2B5EF4-FFF2-40B4-BE49-F238E27FC236}">
                  <a16:creationId xmlns:a16="http://schemas.microsoft.com/office/drawing/2014/main" id="{00000000-0008-0000-0600-00002C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20</xdr:row>
          <xdr:rowOff>184150</xdr:rowOff>
        </xdr:from>
        <xdr:to>
          <xdr:col>14</xdr:col>
          <xdr:colOff>107950</xdr:colOff>
          <xdr:row>22</xdr:row>
          <xdr:rowOff>38100</xdr:rowOff>
        </xdr:to>
        <xdr:sp macro="" textlink="">
          <xdr:nvSpPr>
            <xdr:cNvPr id="57389" name="Check Box 45" hidden="1">
              <a:extLst>
                <a:ext uri="{63B3BB69-23CF-44E3-9099-C40C66FF867C}">
                  <a14:compatExt spid="_x0000_s57389"/>
                </a:ext>
                <a:ext uri="{FF2B5EF4-FFF2-40B4-BE49-F238E27FC236}">
                  <a16:creationId xmlns:a16="http://schemas.microsoft.com/office/drawing/2014/main" id="{00000000-0008-0000-0600-00002D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22</xdr:row>
          <xdr:rowOff>184150</xdr:rowOff>
        </xdr:from>
        <xdr:to>
          <xdr:col>14</xdr:col>
          <xdr:colOff>107950</xdr:colOff>
          <xdr:row>24</xdr:row>
          <xdr:rowOff>38100</xdr:rowOff>
        </xdr:to>
        <xdr:sp macro="" textlink="">
          <xdr:nvSpPr>
            <xdr:cNvPr id="57390" name="Check Box 46" hidden="1">
              <a:extLst>
                <a:ext uri="{63B3BB69-23CF-44E3-9099-C40C66FF867C}">
                  <a14:compatExt spid="_x0000_s57390"/>
                </a:ext>
                <a:ext uri="{FF2B5EF4-FFF2-40B4-BE49-F238E27FC236}">
                  <a16:creationId xmlns:a16="http://schemas.microsoft.com/office/drawing/2014/main" id="{00000000-0008-0000-0600-00002E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21</xdr:row>
          <xdr:rowOff>184150</xdr:rowOff>
        </xdr:from>
        <xdr:to>
          <xdr:col>14</xdr:col>
          <xdr:colOff>107950</xdr:colOff>
          <xdr:row>23</xdr:row>
          <xdr:rowOff>38100</xdr:rowOff>
        </xdr:to>
        <xdr:sp macro="" textlink="">
          <xdr:nvSpPr>
            <xdr:cNvPr id="57391" name="Check Box 47" hidden="1">
              <a:extLst>
                <a:ext uri="{63B3BB69-23CF-44E3-9099-C40C66FF867C}">
                  <a14:compatExt spid="_x0000_s57391"/>
                </a:ext>
                <a:ext uri="{FF2B5EF4-FFF2-40B4-BE49-F238E27FC236}">
                  <a16:creationId xmlns:a16="http://schemas.microsoft.com/office/drawing/2014/main" id="{00000000-0008-0000-0600-00002F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23</xdr:row>
          <xdr:rowOff>184150</xdr:rowOff>
        </xdr:from>
        <xdr:to>
          <xdr:col>14</xdr:col>
          <xdr:colOff>107950</xdr:colOff>
          <xdr:row>25</xdr:row>
          <xdr:rowOff>38100</xdr:rowOff>
        </xdr:to>
        <xdr:sp macro="" textlink="">
          <xdr:nvSpPr>
            <xdr:cNvPr id="57392" name="Check Box 48" hidden="1">
              <a:extLst>
                <a:ext uri="{63B3BB69-23CF-44E3-9099-C40C66FF867C}">
                  <a14:compatExt spid="_x0000_s57392"/>
                </a:ext>
                <a:ext uri="{FF2B5EF4-FFF2-40B4-BE49-F238E27FC236}">
                  <a16:creationId xmlns:a16="http://schemas.microsoft.com/office/drawing/2014/main" id="{00000000-0008-0000-0600-000030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24</xdr:row>
          <xdr:rowOff>184150</xdr:rowOff>
        </xdr:from>
        <xdr:to>
          <xdr:col>14</xdr:col>
          <xdr:colOff>107950</xdr:colOff>
          <xdr:row>26</xdr:row>
          <xdr:rowOff>38100</xdr:rowOff>
        </xdr:to>
        <xdr:sp macro="" textlink="">
          <xdr:nvSpPr>
            <xdr:cNvPr id="57393" name="Check Box 49" hidden="1">
              <a:extLst>
                <a:ext uri="{63B3BB69-23CF-44E3-9099-C40C66FF867C}">
                  <a14:compatExt spid="_x0000_s57393"/>
                </a:ext>
                <a:ext uri="{FF2B5EF4-FFF2-40B4-BE49-F238E27FC236}">
                  <a16:creationId xmlns:a16="http://schemas.microsoft.com/office/drawing/2014/main" id="{00000000-0008-0000-0600-00003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25</xdr:row>
          <xdr:rowOff>184150</xdr:rowOff>
        </xdr:from>
        <xdr:to>
          <xdr:col>14</xdr:col>
          <xdr:colOff>107950</xdr:colOff>
          <xdr:row>27</xdr:row>
          <xdr:rowOff>38100</xdr:rowOff>
        </xdr:to>
        <xdr:sp macro="" textlink="">
          <xdr:nvSpPr>
            <xdr:cNvPr id="57394" name="Check Box 50" hidden="1">
              <a:extLst>
                <a:ext uri="{63B3BB69-23CF-44E3-9099-C40C66FF867C}">
                  <a14:compatExt spid="_x0000_s57394"/>
                </a:ext>
                <a:ext uri="{FF2B5EF4-FFF2-40B4-BE49-F238E27FC236}">
                  <a16:creationId xmlns:a16="http://schemas.microsoft.com/office/drawing/2014/main" id="{00000000-0008-0000-0600-00003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25</xdr:row>
          <xdr:rowOff>184150</xdr:rowOff>
        </xdr:from>
        <xdr:to>
          <xdr:col>14</xdr:col>
          <xdr:colOff>107950</xdr:colOff>
          <xdr:row>27</xdr:row>
          <xdr:rowOff>38100</xdr:rowOff>
        </xdr:to>
        <xdr:sp macro="" textlink="">
          <xdr:nvSpPr>
            <xdr:cNvPr id="57395" name="Check Box 51" hidden="1">
              <a:extLst>
                <a:ext uri="{63B3BB69-23CF-44E3-9099-C40C66FF867C}">
                  <a14:compatExt spid="_x0000_s57395"/>
                </a:ext>
                <a:ext uri="{FF2B5EF4-FFF2-40B4-BE49-F238E27FC236}">
                  <a16:creationId xmlns:a16="http://schemas.microsoft.com/office/drawing/2014/main" id="{00000000-0008-0000-0600-00003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24</xdr:row>
          <xdr:rowOff>184150</xdr:rowOff>
        </xdr:from>
        <xdr:to>
          <xdr:col>14</xdr:col>
          <xdr:colOff>107950</xdr:colOff>
          <xdr:row>26</xdr:row>
          <xdr:rowOff>38100</xdr:rowOff>
        </xdr:to>
        <xdr:sp macro="" textlink="">
          <xdr:nvSpPr>
            <xdr:cNvPr id="57396" name="Check Box 52" hidden="1">
              <a:extLst>
                <a:ext uri="{63B3BB69-23CF-44E3-9099-C40C66FF867C}">
                  <a14:compatExt spid="_x0000_s57396"/>
                </a:ext>
                <a:ext uri="{FF2B5EF4-FFF2-40B4-BE49-F238E27FC236}">
                  <a16:creationId xmlns:a16="http://schemas.microsoft.com/office/drawing/2014/main" id="{00000000-0008-0000-0600-000034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146050</xdr:colOff>
          <xdr:row>13</xdr:row>
          <xdr:rowOff>114300</xdr:rowOff>
        </xdr:from>
        <xdr:to>
          <xdr:col>14</xdr:col>
          <xdr:colOff>107950</xdr:colOff>
          <xdr:row>15</xdr:row>
          <xdr:rowOff>0</xdr:rowOff>
        </xdr:to>
        <xdr:sp macro="" textlink="">
          <xdr:nvSpPr>
            <xdr:cNvPr id="65537" name="Check Box 1" hidden="1">
              <a:extLst>
                <a:ext uri="{63B3BB69-23CF-44E3-9099-C40C66FF867C}">
                  <a14:compatExt spid="_x0000_s65537"/>
                </a:ext>
                <a:ext uri="{FF2B5EF4-FFF2-40B4-BE49-F238E27FC236}">
                  <a16:creationId xmlns:a16="http://schemas.microsoft.com/office/drawing/2014/main" id="{00000000-0008-0000-0700-00000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14</xdr:row>
          <xdr:rowOff>184150</xdr:rowOff>
        </xdr:from>
        <xdr:to>
          <xdr:col>14</xdr:col>
          <xdr:colOff>107950</xdr:colOff>
          <xdr:row>16</xdr:row>
          <xdr:rowOff>38100</xdr:rowOff>
        </xdr:to>
        <xdr:sp macro="" textlink="">
          <xdr:nvSpPr>
            <xdr:cNvPr id="65538" name="Check Box 2" hidden="1">
              <a:extLst>
                <a:ext uri="{63B3BB69-23CF-44E3-9099-C40C66FF867C}">
                  <a14:compatExt spid="_x0000_s65538"/>
                </a:ext>
                <a:ext uri="{FF2B5EF4-FFF2-40B4-BE49-F238E27FC236}">
                  <a16:creationId xmlns:a16="http://schemas.microsoft.com/office/drawing/2014/main" id="{00000000-0008-0000-0700-00000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26</xdr:row>
          <xdr:rowOff>184150</xdr:rowOff>
        </xdr:from>
        <xdr:to>
          <xdr:col>14</xdr:col>
          <xdr:colOff>107950</xdr:colOff>
          <xdr:row>28</xdr:row>
          <xdr:rowOff>12700</xdr:rowOff>
        </xdr:to>
        <xdr:sp macro="" textlink="">
          <xdr:nvSpPr>
            <xdr:cNvPr id="65539" name="Check Box 3" hidden="1">
              <a:extLst>
                <a:ext uri="{63B3BB69-23CF-44E3-9099-C40C66FF867C}">
                  <a14:compatExt spid="_x0000_s65539"/>
                </a:ext>
                <a:ext uri="{FF2B5EF4-FFF2-40B4-BE49-F238E27FC236}">
                  <a16:creationId xmlns:a16="http://schemas.microsoft.com/office/drawing/2014/main" id="{00000000-0008-0000-0700-00000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27</xdr:row>
          <xdr:rowOff>184150</xdr:rowOff>
        </xdr:from>
        <xdr:to>
          <xdr:col>14</xdr:col>
          <xdr:colOff>107950</xdr:colOff>
          <xdr:row>29</xdr:row>
          <xdr:rowOff>38100</xdr:rowOff>
        </xdr:to>
        <xdr:sp macro="" textlink="">
          <xdr:nvSpPr>
            <xdr:cNvPr id="65540" name="Check Box 4" hidden="1">
              <a:extLst>
                <a:ext uri="{63B3BB69-23CF-44E3-9099-C40C66FF867C}">
                  <a14:compatExt spid="_x0000_s65540"/>
                </a:ext>
                <a:ext uri="{FF2B5EF4-FFF2-40B4-BE49-F238E27FC236}">
                  <a16:creationId xmlns:a16="http://schemas.microsoft.com/office/drawing/2014/main" id="{00000000-0008-0000-0700-00000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28</xdr:row>
          <xdr:rowOff>184150</xdr:rowOff>
        </xdr:from>
        <xdr:to>
          <xdr:col>14</xdr:col>
          <xdr:colOff>107950</xdr:colOff>
          <xdr:row>30</xdr:row>
          <xdr:rowOff>38100</xdr:rowOff>
        </xdr:to>
        <xdr:sp macro="" textlink="">
          <xdr:nvSpPr>
            <xdr:cNvPr id="65541" name="Check Box 5" hidden="1">
              <a:extLst>
                <a:ext uri="{63B3BB69-23CF-44E3-9099-C40C66FF867C}">
                  <a14:compatExt spid="_x0000_s65541"/>
                </a:ext>
                <a:ext uri="{FF2B5EF4-FFF2-40B4-BE49-F238E27FC236}">
                  <a16:creationId xmlns:a16="http://schemas.microsoft.com/office/drawing/2014/main" id="{00000000-0008-0000-0700-000005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29</xdr:row>
          <xdr:rowOff>184150</xdr:rowOff>
        </xdr:from>
        <xdr:to>
          <xdr:col>14</xdr:col>
          <xdr:colOff>107950</xdr:colOff>
          <xdr:row>31</xdr:row>
          <xdr:rowOff>0</xdr:rowOff>
        </xdr:to>
        <xdr:sp macro="" textlink="">
          <xdr:nvSpPr>
            <xdr:cNvPr id="65542" name="Check Box 6" hidden="1">
              <a:extLst>
                <a:ext uri="{63B3BB69-23CF-44E3-9099-C40C66FF867C}">
                  <a14:compatExt spid="_x0000_s65542"/>
                </a:ext>
                <a:ext uri="{FF2B5EF4-FFF2-40B4-BE49-F238E27FC236}">
                  <a16:creationId xmlns:a16="http://schemas.microsoft.com/office/drawing/2014/main" id="{00000000-0008-0000-0700-000006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30</xdr:row>
          <xdr:rowOff>184150</xdr:rowOff>
        </xdr:from>
        <xdr:to>
          <xdr:col>14</xdr:col>
          <xdr:colOff>107950</xdr:colOff>
          <xdr:row>32</xdr:row>
          <xdr:rowOff>12700</xdr:rowOff>
        </xdr:to>
        <xdr:sp macro="" textlink="">
          <xdr:nvSpPr>
            <xdr:cNvPr id="65543" name="Check Box 7" hidden="1">
              <a:extLst>
                <a:ext uri="{63B3BB69-23CF-44E3-9099-C40C66FF867C}">
                  <a14:compatExt spid="_x0000_s65543"/>
                </a:ext>
                <a:ext uri="{FF2B5EF4-FFF2-40B4-BE49-F238E27FC236}">
                  <a16:creationId xmlns:a16="http://schemas.microsoft.com/office/drawing/2014/main" id="{00000000-0008-0000-0700-000007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31</xdr:row>
          <xdr:rowOff>184150</xdr:rowOff>
        </xdr:from>
        <xdr:to>
          <xdr:col>14</xdr:col>
          <xdr:colOff>107950</xdr:colOff>
          <xdr:row>33</xdr:row>
          <xdr:rowOff>38100</xdr:rowOff>
        </xdr:to>
        <xdr:sp macro="" textlink="">
          <xdr:nvSpPr>
            <xdr:cNvPr id="65544" name="Check Box 8" hidden="1">
              <a:extLst>
                <a:ext uri="{63B3BB69-23CF-44E3-9099-C40C66FF867C}">
                  <a14:compatExt spid="_x0000_s65544"/>
                </a:ext>
                <a:ext uri="{FF2B5EF4-FFF2-40B4-BE49-F238E27FC236}">
                  <a16:creationId xmlns:a16="http://schemas.microsoft.com/office/drawing/2014/main" id="{00000000-0008-0000-0700-000008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32</xdr:row>
          <xdr:rowOff>184150</xdr:rowOff>
        </xdr:from>
        <xdr:to>
          <xdr:col>14</xdr:col>
          <xdr:colOff>107950</xdr:colOff>
          <xdr:row>34</xdr:row>
          <xdr:rowOff>38100</xdr:rowOff>
        </xdr:to>
        <xdr:sp macro="" textlink="">
          <xdr:nvSpPr>
            <xdr:cNvPr id="65545" name="Check Box 9" hidden="1">
              <a:extLst>
                <a:ext uri="{63B3BB69-23CF-44E3-9099-C40C66FF867C}">
                  <a14:compatExt spid="_x0000_s65545"/>
                </a:ext>
                <a:ext uri="{FF2B5EF4-FFF2-40B4-BE49-F238E27FC236}">
                  <a16:creationId xmlns:a16="http://schemas.microsoft.com/office/drawing/2014/main" id="{00000000-0008-0000-0700-000009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33</xdr:row>
          <xdr:rowOff>184150</xdr:rowOff>
        </xdr:from>
        <xdr:to>
          <xdr:col>14</xdr:col>
          <xdr:colOff>107950</xdr:colOff>
          <xdr:row>35</xdr:row>
          <xdr:rowOff>38100</xdr:rowOff>
        </xdr:to>
        <xdr:sp macro="" textlink="">
          <xdr:nvSpPr>
            <xdr:cNvPr id="65546" name="Check Box 10" hidden="1">
              <a:extLst>
                <a:ext uri="{63B3BB69-23CF-44E3-9099-C40C66FF867C}">
                  <a14:compatExt spid="_x0000_s65546"/>
                </a:ext>
                <a:ext uri="{FF2B5EF4-FFF2-40B4-BE49-F238E27FC236}">
                  <a16:creationId xmlns:a16="http://schemas.microsoft.com/office/drawing/2014/main" id="{00000000-0008-0000-0700-00000A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34</xdr:row>
          <xdr:rowOff>184150</xdr:rowOff>
        </xdr:from>
        <xdr:to>
          <xdr:col>14</xdr:col>
          <xdr:colOff>107950</xdr:colOff>
          <xdr:row>36</xdr:row>
          <xdr:rowOff>38100</xdr:rowOff>
        </xdr:to>
        <xdr:sp macro="" textlink="">
          <xdr:nvSpPr>
            <xdr:cNvPr id="65547" name="Check Box 11" hidden="1">
              <a:extLst>
                <a:ext uri="{63B3BB69-23CF-44E3-9099-C40C66FF867C}">
                  <a14:compatExt spid="_x0000_s65547"/>
                </a:ext>
                <a:ext uri="{FF2B5EF4-FFF2-40B4-BE49-F238E27FC236}">
                  <a16:creationId xmlns:a16="http://schemas.microsoft.com/office/drawing/2014/main" id="{00000000-0008-0000-0700-00000B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35</xdr:row>
          <xdr:rowOff>184150</xdr:rowOff>
        </xdr:from>
        <xdr:to>
          <xdr:col>14</xdr:col>
          <xdr:colOff>107950</xdr:colOff>
          <xdr:row>37</xdr:row>
          <xdr:rowOff>38100</xdr:rowOff>
        </xdr:to>
        <xdr:sp macro="" textlink="">
          <xdr:nvSpPr>
            <xdr:cNvPr id="65548" name="Check Box 12" hidden="1">
              <a:extLst>
                <a:ext uri="{63B3BB69-23CF-44E3-9099-C40C66FF867C}">
                  <a14:compatExt spid="_x0000_s65548"/>
                </a:ext>
                <a:ext uri="{FF2B5EF4-FFF2-40B4-BE49-F238E27FC236}">
                  <a16:creationId xmlns:a16="http://schemas.microsoft.com/office/drawing/2014/main" id="{00000000-0008-0000-0700-00000C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36</xdr:row>
          <xdr:rowOff>184150</xdr:rowOff>
        </xdr:from>
        <xdr:to>
          <xdr:col>14</xdr:col>
          <xdr:colOff>146050</xdr:colOff>
          <xdr:row>38</xdr:row>
          <xdr:rowOff>38100</xdr:rowOff>
        </xdr:to>
        <xdr:sp macro="" textlink="">
          <xdr:nvSpPr>
            <xdr:cNvPr id="65549" name="Check Box 13" hidden="1">
              <a:extLst>
                <a:ext uri="{63B3BB69-23CF-44E3-9099-C40C66FF867C}">
                  <a14:compatExt spid="_x0000_s65549"/>
                </a:ext>
                <a:ext uri="{FF2B5EF4-FFF2-40B4-BE49-F238E27FC236}">
                  <a16:creationId xmlns:a16="http://schemas.microsoft.com/office/drawing/2014/main" id="{00000000-0008-0000-0700-00000D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37</xdr:row>
          <xdr:rowOff>184150</xdr:rowOff>
        </xdr:from>
        <xdr:to>
          <xdr:col>14</xdr:col>
          <xdr:colOff>146050</xdr:colOff>
          <xdr:row>39</xdr:row>
          <xdr:rowOff>38100</xdr:rowOff>
        </xdr:to>
        <xdr:sp macro="" textlink="">
          <xdr:nvSpPr>
            <xdr:cNvPr id="65550" name="Check Box 14" hidden="1">
              <a:extLst>
                <a:ext uri="{63B3BB69-23CF-44E3-9099-C40C66FF867C}">
                  <a14:compatExt spid="_x0000_s65550"/>
                </a:ext>
                <a:ext uri="{FF2B5EF4-FFF2-40B4-BE49-F238E27FC236}">
                  <a16:creationId xmlns:a16="http://schemas.microsoft.com/office/drawing/2014/main" id="{00000000-0008-0000-0700-00000E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38</xdr:row>
          <xdr:rowOff>184150</xdr:rowOff>
        </xdr:from>
        <xdr:to>
          <xdr:col>14</xdr:col>
          <xdr:colOff>146050</xdr:colOff>
          <xdr:row>40</xdr:row>
          <xdr:rowOff>38100</xdr:rowOff>
        </xdr:to>
        <xdr:sp macro="" textlink="">
          <xdr:nvSpPr>
            <xdr:cNvPr id="65551" name="Check Box 15" hidden="1">
              <a:extLst>
                <a:ext uri="{63B3BB69-23CF-44E3-9099-C40C66FF867C}">
                  <a14:compatExt spid="_x0000_s65551"/>
                </a:ext>
                <a:ext uri="{FF2B5EF4-FFF2-40B4-BE49-F238E27FC236}">
                  <a16:creationId xmlns:a16="http://schemas.microsoft.com/office/drawing/2014/main" id="{00000000-0008-0000-0700-00000F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39</xdr:row>
          <xdr:rowOff>184150</xdr:rowOff>
        </xdr:from>
        <xdr:to>
          <xdr:col>14</xdr:col>
          <xdr:colOff>146050</xdr:colOff>
          <xdr:row>41</xdr:row>
          <xdr:rowOff>38100</xdr:rowOff>
        </xdr:to>
        <xdr:sp macro="" textlink="">
          <xdr:nvSpPr>
            <xdr:cNvPr id="65552" name="Check Box 16" hidden="1">
              <a:extLst>
                <a:ext uri="{63B3BB69-23CF-44E3-9099-C40C66FF867C}">
                  <a14:compatExt spid="_x0000_s65552"/>
                </a:ext>
                <a:ext uri="{FF2B5EF4-FFF2-40B4-BE49-F238E27FC236}">
                  <a16:creationId xmlns:a16="http://schemas.microsoft.com/office/drawing/2014/main" id="{00000000-0008-0000-0700-000010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40</xdr:row>
          <xdr:rowOff>184150</xdr:rowOff>
        </xdr:from>
        <xdr:to>
          <xdr:col>14</xdr:col>
          <xdr:colOff>146050</xdr:colOff>
          <xdr:row>42</xdr:row>
          <xdr:rowOff>38100</xdr:rowOff>
        </xdr:to>
        <xdr:sp macro="" textlink="">
          <xdr:nvSpPr>
            <xdr:cNvPr id="65553" name="Check Box 17" hidden="1">
              <a:extLst>
                <a:ext uri="{63B3BB69-23CF-44E3-9099-C40C66FF867C}">
                  <a14:compatExt spid="_x0000_s65553"/>
                </a:ext>
                <a:ext uri="{FF2B5EF4-FFF2-40B4-BE49-F238E27FC236}">
                  <a16:creationId xmlns:a16="http://schemas.microsoft.com/office/drawing/2014/main" id="{00000000-0008-0000-0700-00001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41</xdr:row>
          <xdr:rowOff>184150</xdr:rowOff>
        </xdr:from>
        <xdr:to>
          <xdr:col>14</xdr:col>
          <xdr:colOff>146050</xdr:colOff>
          <xdr:row>43</xdr:row>
          <xdr:rowOff>38100</xdr:rowOff>
        </xdr:to>
        <xdr:sp macro="" textlink="">
          <xdr:nvSpPr>
            <xdr:cNvPr id="65554" name="Check Box 18" hidden="1">
              <a:extLst>
                <a:ext uri="{63B3BB69-23CF-44E3-9099-C40C66FF867C}">
                  <a14:compatExt spid="_x0000_s65554"/>
                </a:ext>
                <a:ext uri="{FF2B5EF4-FFF2-40B4-BE49-F238E27FC236}">
                  <a16:creationId xmlns:a16="http://schemas.microsoft.com/office/drawing/2014/main" id="{00000000-0008-0000-0700-00001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42</xdr:row>
          <xdr:rowOff>184150</xdr:rowOff>
        </xdr:from>
        <xdr:to>
          <xdr:col>14</xdr:col>
          <xdr:colOff>146050</xdr:colOff>
          <xdr:row>44</xdr:row>
          <xdr:rowOff>38100</xdr:rowOff>
        </xdr:to>
        <xdr:sp macro="" textlink="">
          <xdr:nvSpPr>
            <xdr:cNvPr id="65555" name="Check Box 19" hidden="1">
              <a:extLst>
                <a:ext uri="{63B3BB69-23CF-44E3-9099-C40C66FF867C}">
                  <a14:compatExt spid="_x0000_s65555"/>
                </a:ext>
                <a:ext uri="{FF2B5EF4-FFF2-40B4-BE49-F238E27FC236}">
                  <a16:creationId xmlns:a16="http://schemas.microsoft.com/office/drawing/2014/main" id="{00000000-0008-0000-0700-00001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43</xdr:row>
          <xdr:rowOff>184150</xdr:rowOff>
        </xdr:from>
        <xdr:to>
          <xdr:col>14</xdr:col>
          <xdr:colOff>146050</xdr:colOff>
          <xdr:row>45</xdr:row>
          <xdr:rowOff>38100</xdr:rowOff>
        </xdr:to>
        <xdr:sp macro="" textlink="">
          <xdr:nvSpPr>
            <xdr:cNvPr id="65556" name="Check Box 20" hidden="1">
              <a:extLst>
                <a:ext uri="{63B3BB69-23CF-44E3-9099-C40C66FF867C}">
                  <a14:compatExt spid="_x0000_s65556"/>
                </a:ext>
                <a:ext uri="{FF2B5EF4-FFF2-40B4-BE49-F238E27FC236}">
                  <a16:creationId xmlns:a16="http://schemas.microsoft.com/office/drawing/2014/main" id="{00000000-0008-0000-0700-00001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44</xdr:row>
          <xdr:rowOff>184150</xdr:rowOff>
        </xdr:from>
        <xdr:to>
          <xdr:col>14</xdr:col>
          <xdr:colOff>146050</xdr:colOff>
          <xdr:row>46</xdr:row>
          <xdr:rowOff>38100</xdr:rowOff>
        </xdr:to>
        <xdr:sp macro="" textlink="">
          <xdr:nvSpPr>
            <xdr:cNvPr id="65557" name="Check Box 21" hidden="1">
              <a:extLst>
                <a:ext uri="{63B3BB69-23CF-44E3-9099-C40C66FF867C}">
                  <a14:compatExt spid="_x0000_s65557"/>
                </a:ext>
                <a:ext uri="{FF2B5EF4-FFF2-40B4-BE49-F238E27FC236}">
                  <a16:creationId xmlns:a16="http://schemas.microsoft.com/office/drawing/2014/main" id="{00000000-0008-0000-0700-000015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45</xdr:row>
          <xdr:rowOff>184150</xdr:rowOff>
        </xdr:from>
        <xdr:to>
          <xdr:col>14</xdr:col>
          <xdr:colOff>146050</xdr:colOff>
          <xdr:row>47</xdr:row>
          <xdr:rowOff>38100</xdr:rowOff>
        </xdr:to>
        <xdr:sp macro="" textlink="">
          <xdr:nvSpPr>
            <xdr:cNvPr id="65558" name="Check Box 22" hidden="1">
              <a:extLst>
                <a:ext uri="{63B3BB69-23CF-44E3-9099-C40C66FF867C}">
                  <a14:compatExt spid="_x0000_s65558"/>
                </a:ext>
                <a:ext uri="{FF2B5EF4-FFF2-40B4-BE49-F238E27FC236}">
                  <a16:creationId xmlns:a16="http://schemas.microsoft.com/office/drawing/2014/main" id="{00000000-0008-0000-0700-000016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46</xdr:row>
          <xdr:rowOff>184150</xdr:rowOff>
        </xdr:from>
        <xdr:to>
          <xdr:col>14</xdr:col>
          <xdr:colOff>146050</xdr:colOff>
          <xdr:row>48</xdr:row>
          <xdr:rowOff>38100</xdr:rowOff>
        </xdr:to>
        <xdr:sp macro="" textlink="">
          <xdr:nvSpPr>
            <xdr:cNvPr id="65559" name="Check Box 23" hidden="1">
              <a:extLst>
                <a:ext uri="{63B3BB69-23CF-44E3-9099-C40C66FF867C}">
                  <a14:compatExt spid="_x0000_s65559"/>
                </a:ext>
                <a:ext uri="{FF2B5EF4-FFF2-40B4-BE49-F238E27FC236}">
                  <a16:creationId xmlns:a16="http://schemas.microsoft.com/office/drawing/2014/main" id="{00000000-0008-0000-0700-000017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47</xdr:row>
          <xdr:rowOff>184150</xdr:rowOff>
        </xdr:from>
        <xdr:to>
          <xdr:col>14</xdr:col>
          <xdr:colOff>146050</xdr:colOff>
          <xdr:row>49</xdr:row>
          <xdr:rowOff>38100</xdr:rowOff>
        </xdr:to>
        <xdr:sp macro="" textlink="">
          <xdr:nvSpPr>
            <xdr:cNvPr id="65560" name="Check Box 24" hidden="1">
              <a:extLst>
                <a:ext uri="{63B3BB69-23CF-44E3-9099-C40C66FF867C}">
                  <a14:compatExt spid="_x0000_s65560"/>
                </a:ext>
                <a:ext uri="{FF2B5EF4-FFF2-40B4-BE49-F238E27FC236}">
                  <a16:creationId xmlns:a16="http://schemas.microsoft.com/office/drawing/2014/main" id="{00000000-0008-0000-0700-000018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48</xdr:row>
          <xdr:rowOff>184150</xdr:rowOff>
        </xdr:from>
        <xdr:to>
          <xdr:col>14</xdr:col>
          <xdr:colOff>107950</xdr:colOff>
          <xdr:row>50</xdr:row>
          <xdr:rowOff>0</xdr:rowOff>
        </xdr:to>
        <xdr:sp macro="" textlink="">
          <xdr:nvSpPr>
            <xdr:cNvPr id="65561" name="Check Box 25" hidden="1">
              <a:extLst>
                <a:ext uri="{63B3BB69-23CF-44E3-9099-C40C66FF867C}">
                  <a14:compatExt spid="_x0000_s65561"/>
                </a:ext>
                <a:ext uri="{FF2B5EF4-FFF2-40B4-BE49-F238E27FC236}">
                  <a16:creationId xmlns:a16="http://schemas.microsoft.com/office/drawing/2014/main" id="{00000000-0008-0000-0700-000019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49</xdr:row>
          <xdr:rowOff>184150</xdr:rowOff>
        </xdr:from>
        <xdr:to>
          <xdr:col>14</xdr:col>
          <xdr:colOff>107950</xdr:colOff>
          <xdr:row>51</xdr:row>
          <xdr:rowOff>38100</xdr:rowOff>
        </xdr:to>
        <xdr:sp macro="" textlink="">
          <xdr:nvSpPr>
            <xdr:cNvPr id="65562" name="Check Box 26" hidden="1">
              <a:extLst>
                <a:ext uri="{63B3BB69-23CF-44E3-9099-C40C66FF867C}">
                  <a14:compatExt spid="_x0000_s65562"/>
                </a:ext>
                <a:ext uri="{FF2B5EF4-FFF2-40B4-BE49-F238E27FC236}">
                  <a16:creationId xmlns:a16="http://schemas.microsoft.com/office/drawing/2014/main" id="{00000000-0008-0000-0700-00001A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50</xdr:row>
          <xdr:rowOff>184150</xdr:rowOff>
        </xdr:from>
        <xdr:to>
          <xdr:col>14</xdr:col>
          <xdr:colOff>107950</xdr:colOff>
          <xdr:row>52</xdr:row>
          <xdr:rowOff>38100</xdr:rowOff>
        </xdr:to>
        <xdr:sp macro="" textlink="">
          <xdr:nvSpPr>
            <xdr:cNvPr id="65563" name="Check Box 27" hidden="1">
              <a:extLst>
                <a:ext uri="{63B3BB69-23CF-44E3-9099-C40C66FF867C}">
                  <a14:compatExt spid="_x0000_s65563"/>
                </a:ext>
                <a:ext uri="{FF2B5EF4-FFF2-40B4-BE49-F238E27FC236}">
                  <a16:creationId xmlns:a16="http://schemas.microsoft.com/office/drawing/2014/main" id="{00000000-0008-0000-0700-00001B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51</xdr:row>
          <xdr:rowOff>184150</xdr:rowOff>
        </xdr:from>
        <xdr:to>
          <xdr:col>14</xdr:col>
          <xdr:colOff>107950</xdr:colOff>
          <xdr:row>53</xdr:row>
          <xdr:rowOff>38100</xdr:rowOff>
        </xdr:to>
        <xdr:sp macro="" textlink="">
          <xdr:nvSpPr>
            <xdr:cNvPr id="65564" name="Check Box 28" hidden="1">
              <a:extLst>
                <a:ext uri="{63B3BB69-23CF-44E3-9099-C40C66FF867C}">
                  <a14:compatExt spid="_x0000_s65564"/>
                </a:ext>
                <a:ext uri="{FF2B5EF4-FFF2-40B4-BE49-F238E27FC236}">
                  <a16:creationId xmlns:a16="http://schemas.microsoft.com/office/drawing/2014/main" id="{00000000-0008-0000-0700-00001C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52</xdr:row>
          <xdr:rowOff>184150</xdr:rowOff>
        </xdr:from>
        <xdr:to>
          <xdr:col>14</xdr:col>
          <xdr:colOff>107950</xdr:colOff>
          <xdr:row>54</xdr:row>
          <xdr:rowOff>38100</xdr:rowOff>
        </xdr:to>
        <xdr:sp macro="" textlink="">
          <xdr:nvSpPr>
            <xdr:cNvPr id="65565" name="Check Box 29" hidden="1">
              <a:extLst>
                <a:ext uri="{63B3BB69-23CF-44E3-9099-C40C66FF867C}">
                  <a14:compatExt spid="_x0000_s65565"/>
                </a:ext>
                <a:ext uri="{FF2B5EF4-FFF2-40B4-BE49-F238E27FC236}">
                  <a16:creationId xmlns:a16="http://schemas.microsoft.com/office/drawing/2014/main" id="{00000000-0008-0000-0700-00001D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53</xdr:row>
          <xdr:rowOff>184150</xdr:rowOff>
        </xdr:from>
        <xdr:to>
          <xdr:col>14</xdr:col>
          <xdr:colOff>107950</xdr:colOff>
          <xdr:row>55</xdr:row>
          <xdr:rowOff>38100</xdr:rowOff>
        </xdr:to>
        <xdr:sp macro="" textlink="">
          <xdr:nvSpPr>
            <xdr:cNvPr id="65566" name="Check Box 30" hidden="1">
              <a:extLst>
                <a:ext uri="{63B3BB69-23CF-44E3-9099-C40C66FF867C}">
                  <a14:compatExt spid="_x0000_s65566"/>
                </a:ext>
                <a:ext uri="{FF2B5EF4-FFF2-40B4-BE49-F238E27FC236}">
                  <a16:creationId xmlns:a16="http://schemas.microsoft.com/office/drawing/2014/main" id="{00000000-0008-0000-0700-00001E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54</xdr:row>
          <xdr:rowOff>184150</xdr:rowOff>
        </xdr:from>
        <xdr:to>
          <xdr:col>14</xdr:col>
          <xdr:colOff>107950</xdr:colOff>
          <xdr:row>56</xdr:row>
          <xdr:rowOff>38100</xdr:rowOff>
        </xdr:to>
        <xdr:sp macro="" textlink="">
          <xdr:nvSpPr>
            <xdr:cNvPr id="65567" name="Check Box 31" hidden="1">
              <a:extLst>
                <a:ext uri="{63B3BB69-23CF-44E3-9099-C40C66FF867C}">
                  <a14:compatExt spid="_x0000_s65567"/>
                </a:ext>
                <a:ext uri="{FF2B5EF4-FFF2-40B4-BE49-F238E27FC236}">
                  <a16:creationId xmlns:a16="http://schemas.microsoft.com/office/drawing/2014/main" id="{00000000-0008-0000-0700-00001F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55</xdr:row>
          <xdr:rowOff>184150</xdr:rowOff>
        </xdr:from>
        <xdr:to>
          <xdr:col>14</xdr:col>
          <xdr:colOff>107950</xdr:colOff>
          <xdr:row>57</xdr:row>
          <xdr:rowOff>38100</xdr:rowOff>
        </xdr:to>
        <xdr:sp macro="" textlink="">
          <xdr:nvSpPr>
            <xdr:cNvPr id="65568" name="Check Box 32" hidden="1">
              <a:extLst>
                <a:ext uri="{63B3BB69-23CF-44E3-9099-C40C66FF867C}">
                  <a14:compatExt spid="_x0000_s65568"/>
                </a:ext>
                <a:ext uri="{FF2B5EF4-FFF2-40B4-BE49-F238E27FC236}">
                  <a16:creationId xmlns:a16="http://schemas.microsoft.com/office/drawing/2014/main" id="{00000000-0008-0000-0700-000020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56</xdr:row>
          <xdr:rowOff>184150</xdr:rowOff>
        </xdr:from>
        <xdr:to>
          <xdr:col>14</xdr:col>
          <xdr:colOff>107950</xdr:colOff>
          <xdr:row>58</xdr:row>
          <xdr:rowOff>38100</xdr:rowOff>
        </xdr:to>
        <xdr:sp macro="" textlink="">
          <xdr:nvSpPr>
            <xdr:cNvPr id="65569" name="Check Box 33" hidden="1">
              <a:extLst>
                <a:ext uri="{63B3BB69-23CF-44E3-9099-C40C66FF867C}">
                  <a14:compatExt spid="_x0000_s65569"/>
                </a:ext>
                <a:ext uri="{FF2B5EF4-FFF2-40B4-BE49-F238E27FC236}">
                  <a16:creationId xmlns:a16="http://schemas.microsoft.com/office/drawing/2014/main" id="{00000000-0008-0000-0700-00002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57</xdr:row>
          <xdr:rowOff>184150</xdr:rowOff>
        </xdr:from>
        <xdr:to>
          <xdr:col>14</xdr:col>
          <xdr:colOff>107950</xdr:colOff>
          <xdr:row>59</xdr:row>
          <xdr:rowOff>38100</xdr:rowOff>
        </xdr:to>
        <xdr:sp macro="" textlink="">
          <xdr:nvSpPr>
            <xdr:cNvPr id="65570" name="Check Box 34" hidden="1">
              <a:extLst>
                <a:ext uri="{63B3BB69-23CF-44E3-9099-C40C66FF867C}">
                  <a14:compatExt spid="_x0000_s65570"/>
                </a:ext>
                <a:ext uri="{FF2B5EF4-FFF2-40B4-BE49-F238E27FC236}">
                  <a16:creationId xmlns:a16="http://schemas.microsoft.com/office/drawing/2014/main" id="{00000000-0008-0000-0700-00002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58</xdr:row>
          <xdr:rowOff>184150</xdr:rowOff>
        </xdr:from>
        <xdr:to>
          <xdr:col>14</xdr:col>
          <xdr:colOff>107950</xdr:colOff>
          <xdr:row>60</xdr:row>
          <xdr:rowOff>38100</xdr:rowOff>
        </xdr:to>
        <xdr:sp macro="" textlink="">
          <xdr:nvSpPr>
            <xdr:cNvPr id="65571" name="Check Box 35" hidden="1">
              <a:extLst>
                <a:ext uri="{63B3BB69-23CF-44E3-9099-C40C66FF867C}">
                  <a14:compatExt spid="_x0000_s65571"/>
                </a:ext>
                <a:ext uri="{FF2B5EF4-FFF2-40B4-BE49-F238E27FC236}">
                  <a16:creationId xmlns:a16="http://schemas.microsoft.com/office/drawing/2014/main" id="{00000000-0008-0000-0700-00002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59</xdr:row>
          <xdr:rowOff>184150</xdr:rowOff>
        </xdr:from>
        <xdr:to>
          <xdr:col>14</xdr:col>
          <xdr:colOff>107950</xdr:colOff>
          <xdr:row>61</xdr:row>
          <xdr:rowOff>38100</xdr:rowOff>
        </xdr:to>
        <xdr:sp macro="" textlink="">
          <xdr:nvSpPr>
            <xdr:cNvPr id="65572" name="Check Box 36" hidden="1">
              <a:extLst>
                <a:ext uri="{63B3BB69-23CF-44E3-9099-C40C66FF867C}">
                  <a14:compatExt spid="_x0000_s65572"/>
                </a:ext>
                <a:ext uri="{FF2B5EF4-FFF2-40B4-BE49-F238E27FC236}">
                  <a16:creationId xmlns:a16="http://schemas.microsoft.com/office/drawing/2014/main" id="{00000000-0008-0000-0700-00002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60</xdr:row>
          <xdr:rowOff>184150</xdr:rowOff>
        </xdr:from>
        <xdr:to>
          <xdr:col>14</xdr:col>
          <xdr:colOff>107950</xdr:colOff>
          <xdr:row>62</xdr:row>
          <xdr:rowOff>38100</xdr:rowOff>
        </xdr:to>
        <xdr:sp macro="" textlink="">
          <xdr:nvSpPr>
            <xdr:cNvPr id="65573" name="Check Box 37" hidden="1">
              <a:extLst>
                <a:ext uri="{63B3BB69-23CF-44E3-9099-C40C66FF867C}">
                  <a14:compatExt spid="_x0000_s65573"/>
                </a:ext>
                <a:ext uri="{FF2B5EF4-FFF2-40B4-BE49-F238E27FC236}">
                  <a16:creationId xmlns:a16="http://schemas.microsoft.com/office/drawing/2014/main" id="{00000000-0008-0000-0700-000025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61</xdr:row>
          <xdr:rowOff>184150</xdr:rowOff>
        </xdr:from>
        <xdr:to>
          <xdr:col>14</xdr:col>
          <xdr:colOff>107950</xdr:colOff>
          <xdr:row>63</xdr:row>
          <xdr:rowOff>0</xdr:rowOff>
        </xdr:to>
        <xdr:sp macro="" textlink="">
          <xdr:nvSpPr>
            <xdr:cNvPr id="65574" name="Check Box 38" hidden="1">
              <a:extLst>
                <a:ext uri="{63B3BB69-23CF-44E3-9099-C40C66FF867C}">
                  <a14:compatExt spid="_x0000_s65574"/>
                </a:ext>
                <a:ext uri="{FF2B5EF4-FFF2-40B4-BE49-F238E27FC236}">
                  <a16:creationId xmlns:a16="http://schemas.microsoft.com/office/drawing/2014/main" id="{00000000-0008-0000-0700-000026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xdr:row>
          <xdr:rowOff>107950</xdr:rowOff>
        </xdr:from>
        <xdr:to>
          <xdr:col>6</xdr:col>
          <xdr:colOff>57150</xdr:colOff>
          <xdr:row>11</xdr:row>
          <xdr:rowOff>88900</xdr:rowOff>
        </xdr:to>
        <xdr:sp macro="" textlink="">
          <xdr:nvSpPr>
            <xdr:cNvPr id="65575" name="Check Box 39" hidden="1">
              <a:extLst>
                <a:ext uri="{63B3BB69-23CF-44E3-9099-C40C66FF867C}">
                  <a14:compatExt spid="_x0000_s65575"/>
                </a:ext>
                <a:ext uri="{FF2B5EF4-FFF2-40B4-BE49-F238E27FC236}">
                  <a16:creationId xmlns:a16="http://schemas.microsoft.com/office/drawing/2014/main" id="{00000000-0008-0000-0700-000027000100}"/>
                </a:ext>
              </a:extLst>
            </xdr:cNvPr>
            <xdr:cNvSpPr/>
          </xdr:nvSpPr>
          <xdr:spPr bwMode="auto">
            <a:xfrm>
              <a:off x="0" y="0"/>
              <a:ext cx="0" cy="0"/>
            </a:xfrm>
            <a:prstGeom prst="rect">
              <a:avLst/>
            </a:prstGeom>
            <a:noFill/>
            <a:ln>
              <a:noFill/>
            </a:ln>
            <a:extLst>
              <a:ext uri="{909E8E84-426E-40DD-AFC4-6F175D3DCCD1}">
                <a14:hiddenFill>
                  <a:solidFill>
                    <a:srgbClr val="969696" mc:Ignorable="a14" a14:legacySpreadsheetColorIndex="5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15</xdr:row>
          <xdr:rowOff>184150</xdr:rowOff>
        </xdr:from>
        <xdr:to>
          <xdr:col>14</xdr:col>
          <xdr:colOff>107950</xdr:colOff>
          <xdr:row>17</xdr:row>
          <xdr:rowOff>38100</xdr:rowOff>
        </xdr:to>
        <xdr:sp macro="" textlink="">
          <xdr:nvSpPr>
            <xdr:cNvPr id="65576" name="Check Box 40" hidden="1">
              <a:extLst>
                <a:ext uri="{63B3BB69-23CF-44E3-9099-C40C66FF867C}">
                  <a14:compatExt spid="_x0000_s65576"/>
                </a:ext>
                <a:ext uri="{FF2B5EF4-FFF2-40B4-BE49-F238E27FC236}">
                  <a16:creationId xmlns:a16="http://schemas.microsoft.com/office/drawing/2014/main" id="{00000000-0008-0000-0700-000028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16</xdr:row>
          <xdr:rowOff>184150</xdr:rowOff>
        </xdr:from>
        <xdr:to>
          <xdr:col>14</xdr:col>
          <xdr:colOff>107950</xdr:colOff>
          <xdr:row>18</xdr:row>
          <xdr:rowOff>38100</xdr:rowOff>
        </xdr:to>
        <xdr:sp macro="" textlink="">
          <xdr:nvSpPr>
            <xdr:cNvPr id="65577" name="Check Box 41" hidden="1">
              <a:extLst>
                <a:ext uri="{63B3BB69-23CF-44E3-9099-C40C66FF867C}">
                  <a14:compatExt spid="_x0000_s65577"/>
                </a:ext>
                <a:ext uri="{FF2B5EF4-FFF2-40B4-BE49-F238E27FC236}">
                  <a16:creationId xmlns:a16="http://schemas.microsoft.com/office/drawing/2014/main" id="{00000000-0008-0000-0700-000029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17</xdr:row>
          <xdr:rowOff>184150</xdr:rowOff>
        </xdr:from>
        <xdr:to>
          <xdr:col>14</xdr:col>
          <xdr:colOff>107950</xdr:colOff>
          <xdr:row>19</xdr:row>
          <xdr:rowOff>38100</xdr:rowOff>
        </xdr:to>
        <xdr:sp macro="" textlink="">
          <xdr:nvSpPr>
            <xdr:cNvPr id="65578" name="Check Box 42" hidden="1">
              <a:extLst>
                <a:ext uri="{63B3BB69-23CF-44E3-9099-C40C66FF867C}">
                  <a14:compatExt spid="_x0000_s65578"/>
                </a:ext>
                <a:ext uri="{FF2B5EF4-FFF2-40B4-BE49-F238E27FC236}">
                  <a16:creationId xmlns:a16="http://schemas.microsoft.com/office/drawing/2014/main" id="{00000000-0008-0000-0700-00002A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18</xdr:row>
          <xdr:rowOff>184150</xdr:rowOff>
        </xdr:from>
        <xdr:to>
          <xdr:col>14</xdr:col>
          <xdr:colOff>107950</xdr:colOff>
          <xdr:row>20</xdr:row>
          <xdr:rowOff>38100</xdr:rowOff>
        </xdr:to>
        <xdr:sp macro="" textlink="">
          <xdr:nvSpPr>
            <xdr:cNvPr id="65579" name="Check Box 43" hidden="1">
              <a:extLst>
                <a:ext uri="{63B3BB69-23CF-44E3-9099-C40C66FF867C}">
                  <a14:compatExt spid="_x0000_s65579"/>
                </a:ext>
                <a:ext uri="{FF2B5EF4-FFF2-40B4-BE49-F238E27FC236}">
                  <a16:creationId xmlns:a16="http://schemas.microsoft.com/office/drawing/2014/main" id="{00000000-0008-0000-0700-00002B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19</xdr:row>
          <xdr:rowOff>184150</xdr:rowOff>
        </xdr:from>
        <xdr:to>
          <xdr:col>14</xdr:col>
          <xdr:colOff>107950</xdr:colOff>
          <xdr:row>21</xdr:row>
          <xdr:rowOff>38100</xdr:rowOff>
        </xdr:to>
        <xdr:sp macro="" textlink="">
          <xdr:nvSpPr>
            <xdr:cNvPr id="65580" name="Check Box 44" hidden="1">
              <a:extLst>
                <a:ext uri="{63B3BB69-23CF-44E3-9099-C40C66FF867C}">
                  <a14:compatExt spid="_x0000_s65580"/>
                </a:ext>
                <a:ext uri="{FF2B5EF4-FFF2-40B4-BE49-F238E27FC236}">
                  <a16:creationId xmlns:a16="http://schemas.microsoft.com/office/drawing/2014/main" id="{00000000-0008-0000-0700-00002C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20</xdr:row>
          <xdr:rowOff>184150</xdr:rowOff>
        </xdr:from>
        <xdr:to>
          <xdr:col>14</xdr:col>
          <xdr:colOff>107950</xdr:colOff>
          <xdr:row>22</xdr:row>
          <xdr:rowOff>38100</xdr:rowOff>
        </xdr:to>
        <xdr:sp macro="" textlink="">
          <xdr:nvSpPr>
            <xdr:cNvPr id="65581" name="Check Box 45" hidden="1">
              <a:extLst>
                <a:ext uri="{63B3BB69-23CF-44E3-9099-C40C66FF867C}">
                  <a14:compatExt spid="_x0000_s65581"/>
                </a:ext>
                <a:ext uri="{FF2B5EF4-FFF2-40B4-BE49-F238E27FC236}">
                  <a16:creationId xmlns:a16="http://schemas.microsoft.com/office/drawing/2014/main" id="{00000000-0008-0000-0700-00002D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22</xdr:row>
          <xdr:rowOff>184150</xdr:rowOff>
        </xdr:from>
        <xdr:to>
          <xdr:col>14</xdr:col>
          <xdr:colOff>107950</xdr:colOff>
          <xdr:row>24</xdr:row>
          <xdr:rowOff>38100</xdr:rowOff>
        </xdr:to>
        <xdr:sp macro="" textlink="">
          <xdr:nvSpPr>
            <xdr:cNvPr id="65582" name="Check Box 46" hidden="1">
              <a:extLst>
                <a:ext uri="{63B3BB69-23CF-44E3-9099-C40C66FF867C}">
                  <a14:compatExt spid="_x0000_s65582"/>
                </a:ext>
                <a:ext uri="{FF2B5EF4-FFF2-40B4-BE49-F238E27FC236}">
                  <a16:creationId xmlns:a16="http://schemas.microsoft.com/office/drawing/2014/main" id="{00000000-0008-0000-0700-00002E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21</xdr:row>
          <xdr:rowOff>184150</xdr:rowOff>
        </xdr:from>
        <xdr:to>
          <xdr:col>14</xdr:col>
          <xdr:colOff>107950</xdr:colOff>
          <xdr:row>23</xdr:row>
          <xdr:rowOff>38100</xdr:rowOff>
        </xdr:to>
        <xdr:sp macro="" textlink="">
          <xdr:nvSpPr>
            <xdr:cNvPr id="65583" name="Check Box 47" hidden="1">
              <a:extLst>
                <a:ext uri="{63B3BB69-23CF-44E3-9099-C40C66FF867C}">
                  <a14:compatExt spid="_x0000_s65583"/>
                </a:ext>
                <a:ext uri="{FF2B5EF4-FFF2-40B4-BE49-F238E27FC236}">
                  <a16:creationId xmlns:a16="http://schemas.microsoft.com/office/drawing/2014/main" id="{00000000-0008-0000-0700-00002F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23</xdr:row>
          <xdr:rowOff>184150</xdr:rowOff>
        </xdr:from>
        <xdr:to>
          <xdr:col>14</xdr:col>
          <xdr:colOff>107950</xdr:colOff>
          <xdr:row>25</xdr:row>
          <xdr:rowOff>38100</xdr:rowOff>
        </xdr:to>
        <xdr:sp macro="" textlink="">
          <xdr:nvSpPr>
            <xdr:cNvPr id="65584" name="Check Box 48" hidden="1">
              <a:extLst>
                <a:ext uri="{63B3BB69-23CF-44E3-9099-C40C66FF867C}">
                  <a14:compatExt spid="_x0000_s65584"/>
                </a:ext>
                <a:ext uri="{FF2B5EF4-FFF2-40B4-BE49-F238E27FC236}">
                  <a16:creationId xmlns:a16="http://schemas.microsoft.com/office/drawing/2014/main" id="{00000000-0008-0000-0700-000030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24</xdr:row>
          <xdr:rowOff>184150</xdr:rowOff>
        </xdr:from>
        <xdr:to>
          <xdr:col>14</xdr:col>
          <xdr:colOff>107950</xdr:colOff>
          <xdr:row>26</xdr:row>
          <xdr:rowOff>38100</xdr:rowOff>
        </xdr:to>
        <xdr:sp macro="" textlink="">
          <xdr:nvSpPr>
            <xdr:cNvPr id="65585" name="Check Box 49" hidden="1">
              <a:extLst>
                <a:ext uri="{63B3BB69-23CF-44E3-9099-C40C66FF867C}">
                  <a14:compatExt spid="_x0000_s65585"/>
                </a:ext>
                <a:ext uri="{FF2B5EF4-FFF2-40B4-BE49-F238E27FC236}">
                  <a16:creationId xmlns:a16="http://schemas.microsoft.com/office/drawing/2014/main" id="{00000000-0008-0000-0700-00003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25</xdr:row>
          <xdr:rowOff>184150</xdr:rowOff>
        </xdr:from>
        <xdr:to>
          <xdr:col>14</xdr:col>
          <xdr:colOff>107950</xdr:colOff>
          <xdr:row>27</xdr:row>
          <xdr:rowOff>38100</xdr:rowOff>
        </xdr:to>
        <xdr:sp macro="" textlink="">
          <xdr:nvSpPr>
            <xdr:cNvPr id="65586" name="Check Box 50" hidden="1">
              <a:extLst>
                <a:ext uri="{63B3BB69-23CF-44E3-9099-C40C66FF867C}">
                  <a14:compatExt spid="_x0000_s65586"/>
                </a:ext>
                <a:ext uri="{FF2B5EF4-FFF2-40B4-BE49-F238E27FC236}">
                  <a16:creationId xmlns:a16="http://schemas.microsoft.com/office/drawing/2014/main" id="{00000000-0008-0000-0700-00003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25</xdr:row>
          <xdr:rowOff>184150</xdr:rowOff>
        </xdr:from>
        <xdr:to>
          <xdr:col>14</xdr:col>
          <xdr:colOff>107950</xdr:colOff>
          <xdr:row>27</xdr:row>
          <xdr:rowOff>38100</xdr:rowOff>
        </xdr:to>
        <xdr:sp macro="" textlink="">
          <xdr:nvSpPr>
            <xdr:cNvPr id="65587" name="Check Box 51" hidden="1">
              <a:extLst>
                <a:ext uri="{63B3BB69-23CF-44E3-9099-C40C66FF867C}">
                  <a14:compatExt spid="_x0000_s65587"/>
                </a:ext>
                <a:ext uri="{FF2B5EF4-FFF2-40B4-BE49-F238E27FC236}">
                  <a16:creationId xmlns:a16="http://schemas.microsoft.com/office/drawing/2014/main" id="{00000000-0008-0000-0700-00003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24</xdr:row>
          <xdr:rowOff>184150</xdr:rowOff>
        </xdr:from>
        <xdr:to>
          <xdr:col>14</xdr:col>
          <xdr:colOff>107950</xdr:colOff>
          <xdr:row>26</xdr:row>
          <xdr:rowOff>38100</xdr:rowOff>
        </xdr:to>
        <xdr:sp macro="" textlink="">
          <xdr:nvSpPr>
            <xdr:cNvPr id="65588" name="Check Box 52" hidden="1">
              <a:extLst>
                <a:ext uri="{63B3BB69-23CF-44E3-9099-C40C66FF867C}">
                  <a14:compatExt spid="_x0000_s65588"/>
                </a:ext>
                <a:ext uri="{FF2B5EF4-FFF2-40B4-BE49-F238E27FC236}">
                  <a16:creationId xmlns:a16="http://schemas.microsoft.com/office/drawing/2014/main" id="{00000000-0008-0000-0700-00003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146050</xdr:colOff>
          <xdr:row>13</xdr:row>
          <xdr:rowOff>114300</xdr:rowOff>
        </xdr:from>
        <xdr:to>
          <xdr:col>14</xdr:col>
          <xdr:colOff>107950</xdr:colOff>
          <xdr:row>15</xdr:row>
          <xdr:rowOff>0</xdr:rowOff>
        </xdr:to>
        <xdr:sp macro="" textlink="">
          <xdr:nvSpPr>
            <xdr:cNvPr id="64513" name="Check Box 1" hidden="1">
              <a:extLst>
                <a:ext uri="{63B3BB69-23CF-44E3-9099-C40C66FF867C}">
                  <a14:compatExt spid="_x0000_s64513"/>
                </a:ext>
                <a:ext uri="{FF2B5EF4-FFF2-40B4-BE49-F238E27FC236}">
                  <a16:creationId xmlns:a16="http://schemas.microsoft.com/office/drawing/2014/main" id="{00000000-0008-0000-0800-000001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14</xdr:row>
          <xdr:rowOff>184150</xdr:rowOff>
        </xdr:from>
        <xdr:to>
          <xdr:col>14</xdr:col>
          <xdr:colOff>107950</xdr:colOff>
          <xdr:row>16</xdr:row>
          <xdr:rowOff>38100</xdr:rowOff>
        </xdr:to>
        <xdr:sp macro="" textlink="">
          <xdr:nvSpPr>
            <xdr:cNvPr id="64514" name="Check Box 2" hidden="1">
              <a:extLst>
                <a:ext uri="{63B3BB69-23CF-44E3-9099-C40C66FF867C}">
                  <a14:compatExt spid="_x0000_s64514"/>
                </a:ext>
                <a:ext uri="{FF2B5EF4-FFF2-40B4-BE49-F238E27FC236}">
                  <a16:creationId xmlns:a16="http://schemas.microsoft.com/office/drawing/2014/main" id="{00000000-0008-0000-0800-000002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26</xdr:row>
          <xdr:rowOff>184150</xdr:rowOff>
        </xdr:from>
        <xdr:to>
          <xdr:col>14</xdr:col>
          <xdr:colOff>107950</xdr:colOff>
          <xdr:row>28</xdr:row>
          <xdr:rowOff>12700</xdr:rowOff>
        </xdr:to>
        <xdr:sp macro="" textlink="">
          <xdr:nvSpPr>
            <xdr:cNvPr id="64515" name="Check Box 3" hidden="1">
              <a:extLst>
                <a:ext uri="{63B3BB69-23CF-44E3-9099-C40C66FF867C}">
                  <a14:compatExt spid="_x0000_s64515"/>
                </a:ext>
                <a:ext uri="{FF2B5EF4-FFF2-40B4-BE49-F238E27FC236}">
                  <a16:creationId xmlns:a16="http://schemas.microsoft.com/office/drawing/2014/main" id="{00000000-0008-0000-0800-000003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27</xdr:row>
          <xdr:rowOff>184150</xdr:rowOff>
        </xdr:from>
        <xdr:to>
          <xdr:col>14</xdr:col>
          <xdr:colOff>107950</xdr:colOff>
          <xdr:row>29</xdr:row>
          <xdr:rowOff>38100</xdr:rowOff>
        </xdr:to>
        <xdr:sp macro="" textlink="">
          <xdr:nvSpPr>
            <xdr:cNvPr id="64516" name="Check Box 4" hidden="1">
              <a:extLst>
                <a:ext uri="{63B3BB69-23CF-44E3-9099-C40C66FF867C}">
                  <a14:compatExt spid="_x0000_s64516"/>
                </a:ext>
                <a:ext uri="{FF2B5EF4-FFF2-40B4-BE49-F238E27FC236}">
                  <a16:creationId xmlns:a16="http://schemas.microsoft.com/office/drawing/2014/main" id="{00000000-0008-0000-0800-000004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28</xdr:row>
          <xdr:rowOff>184150</xdr:rowOff>
        </xdr:from>
        <xdr:to>
          <xdr:col>14</xdr:col>
          <xdr:colOff>107950</xdr:colOff>
          <xdr:row>30</xdr:row>
          <xdr:rowOff>38100</xdr:rowOff>
        </xdr:to>
        <xdr:sp macro="" textlink="">
          <xdr:nvSpPr>
            <xdr:cNvPr id="64517" name="Check Box 5" hidden="1">
              <a:extLst>
                <a:ext uri="{63B3BB69-23CF-44E3-9099-C40C66FF867C}">
                  <a14:compatExt spid="_x0000_s64517"/>
                </a:ext>
                <a:ext uri="{FF2B5EF4-FFF2-40B4-BE49-F238E27FC236}">
                  <a16:creationId xmlns:a16="http://schemas.microsoft.com/office/drawing/2014/main" id="{00000000-0008-0000-0800-000005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29</xdr:row>
          <xdr:rowOff>184150</xdr:rowOff>
        </xdr:from>
        <xdr:to>
          <xdr:col>14</xdr:col>
          <xdr:colOff>107950</xdr:colOff>
          <xdr:row>31</xdr:row>
          <xdr:rowOff>0</xdr:rowOff>
        </xdr:to>
        <xdr:sp macro="" textlink="">
          <xdr:nvSpPr>
            <xdr:cNvPr id="64518" name="Check Box 6" hidden="1">
              <a:extLst>
                <a:ext uri="{63B3BB69-23CF-44E3-9099-C40C66FF867C}">
                  <a14:compatExt spid="_x0000_s64518"/>
                </a:ext>
                <a:ext uri="{FF2B5EF4-FFF2-40B4-BE49-F238E27FC236}">
                  <a16:creationId xmlns:a16="http://schemas.microsoft.com/office/drawing/2014/main" id="{00000000-0008-0000-0800-000006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30</xdr:row>
          <xdr:rowOff>184150</xdr:rowOff>
        </xdr:from>
        <xdr:to>
          <xdr:col>14</xdr:col>
          <xdr:colOff>107950</xdr:colOff>
          <xdr:row>32</xdr:row>
          <xdr:rowOff>12700</xdr:rowOff>
        </xdr:to>
        <xdr:sp macro="" textlink="">
          <xdr:nvSpPr>
            <xdr:cNvPr id="64519" name="Check Box 7" hidden="1">
              <a:extLst>
                <a:ext uri="{63B3BB69-23CF-44E3-9099-C40C66FF867C}">
                  <a14:compatExt spid="_x0000_s64519"/>
                </a:ext>
                <a:ext uri="{FF2B5EF4-FFF2-40B4-BE49-F238E27FC236}">
                  <a16:creationId xmlns:a16="http://schemas.microsoft.com/office/drawing/2014/main" id="{00000000-0008-0000-0800-000007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31</xdr:row>
          <xdr:rowOff>184150</xdr:rowOff>
        </xdr:from>
        <xdr:to>
          <xdr:col>14</xdr:col>
          <xdr:colOff>107950</xdr:colOff>
          <xdr:row>33</xdr:row>
          <xdr:rowOff>38100</xdr:rowOff>
        </xdr:to>
        <xdr:sp macro="" textlink="">
          <xdr:nvSpPr>
            <xdr:cNvPr id="64520" name="Check Box 8" hidden="1">
              <a:extLst>
                <a:ext uri="{63B3BB69-23CF-44E3-9099-C40C66FF867C}">
                  <a14:compatExt spid="_x0000_s64520"/>
                </a:ext>
                <a:ext uri="{FF2B5EF4-FFF2-40B4-BE49-F238E27FC236}">
                  <a16:creationId xmlns:a16="http://schemas.microsoft.com/office/drawing/2014/main" id="{00000000-0008-0000-0800-000008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32</xdr:row>
          <xdr:rowOff>184150</xdr:rowOff>
        </xdr:from>
        <xdr:to>
          <xdr:col>14</xdr:col>
          <xdr:colOff>107950</xdr:colOff>
          <xdr:row>34</xdr:row>
          <xdr:rowOff>38100</xdr:rowOff>
        </xdr:to>
        <xdr:sp macro="" textlink="">
          <xdr:nvSpPr>
            <xdr:cNvPr id="64521" name="Check Box 9" hidden="1">
              <a:extLst>
                <a:ext uri="{63B3BB69-23CF-44E3-9099-C40C66FF867C}">
                  <a14:compatExt spid="_x0000_s64521"/>
                </a:ext>
                <a:ext uri="{FF2B5EF4-FFF2-40B4-BE49-F238E27FC236}">
                  <a16:creationId xmlns:a16="http://schemas.microsoft.com/office/drawing/2014/main" id="{00000000-0008-0000-0800-000009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33</xdr:row>
          <xdr:rowOff>184150</xdr:rowOff>
        </xdr:from>
        <xdr:to>
          <xdr:col>14</xdr:col>
          <xdr:colOff>107950</xdr:colOff>
          <xdr:row>35</xdr:row>
          <xdr:rowOff>38100</xdr:rowOff>
        </xdr:to>
        <xdr:sp macro="" textlink="">
          <xdr:nvSpPr>
            <xdr:cNvPr id="64522" name="Check Box 10" hidden="1">
              <a:extLst>
                <a:ext uri="{63B3BB69-23CF-44E3-9099-C40C66FF867C}">
                  <a14:compatExt spid="_x0000_s64522"/>
                </a:ext>
                <a:ext uri="{FF2B5EF4-FFF2-40B4-BE49-F238E27FC236}">
                  <a16:creationId xmlns:a16="http://schemas.microsoft.com/office/drawing/2014/main" id="{00000000-0008-0000-0800-00000A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34</xdr:row>
          <xdr:rowOff>184150</xdr:rowOff>
        </xdr:from>
        <xdr:to>
          <xdr:col>14</xdr:col>
          <xdr:colOff>107950</xdr:colOff>
          <xdr:row>36</xdr:row>
          <xdr:rowOff>38100</xdr:rowOff>
        </xdr:to>
        <xdr:sp macro="" textlink="">
          <xdr:nvSpPr>
            <xdr:cNvPr id="64523" name="Check Box 11" hidden="1">
              <a:extLst>
                <a:ext uri="{63B3BB69-23CF-44E3-9099-C40C66FF867C}">
                  <a14:compatExt spid="_x0000_s64523"/>
                </a:ext>
                <a:ext uri="{FF2B5EF4-FFF2-40B4-BE49-F238E27FC236}">
                  <a16:creationId xmlns:a16="http://schemas.microsoft.com/office/drawing/2014/main" id="{00000000-0008-0000-0800-00000B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35</xdr:row>
          <xdr:rowOff>184150</xdr:rowOff>
        </xdr:from>
        <xdr:to>
          <xdr:col>14</xdr:col>
          <xdr:colOff>107950</xdr:colOff>
          <xdr:row>37</xdr:row>
          <xdr:rowOff>38100</xdr:rowOff>
        </xdr:to>
        <xdr:sp macro="" textlink="">
          <xdr:nvSpPr>
            <xdr:cNvPr id="64524" name="Check Box 12" hidden="1">
              <a:extLst>
                <a:ext uri="{63B3BB69-23CF-44E3-9099-C40C66FF867C}">
                  <a14:compatExt spid="_x0000_s64524"/>
                </a:ext>
                <a:ext uri="{FF2B5EF4-FFF2-40B4-BE49-F238E27FC236}">
                  <a16:creationId xmlns:a16="http://schemas.microsoft.com/office/drawing/2014/main" id="{00000000-0008-0000-0800-00000C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36</xdr:row>
          <xdr:rowOff>184150</xdr:rowOff>
        </xdr:from>
        <xdr:to>
          <xdr:col>14</xdr:col>
          <xdr:colOff>146050</xdr:colOff>
          <xdr:row>38</xdr:row>
          <xdr:rowOff>38100</xdr:rowOff>
        </xdr:to>
        <xdr:sp macro="" textlink="">
          <xdr:nvSpPr>
            <xdr:cNvPr id="64525" name="Check Box 13" hidden="1">
              <a:extLst>
                <a:ext uri="{63B3BB69-23CF-44E3-9099-C40C66FF867C}">
                  <a14:compatExt spid="_x0000_s64525"/>
                </a:ext>
                <a:ext uri="{FF2B5EF4-FFF2-40B4-BE49-F238E27FC236}">
                  <a16:creationId xmlns:a16="http://schemas.microsoft.com/office/drawing/2014/main" id="{00000000-0008-0000-0800-00000D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37</xdr:row>
          <xdr:rowOff>184150</xdr:rowOff>
        </xdr:from>
        <xdr:to>
          <xdr:col>14</xdr:col>
          <xdr:colOff>146050</xdr:colOff>
          <xdr:row>39</xdr:row>
          <xdr:rowOff>38100</xdr:rowOff>
        </xdr:to>
        <xdr:sp macro="" textlink="">
          <xdr:nvSpPr>
            <xdr:cNvPr id="64526" name="Check Box 14" hidden="1">
              <a:extLst>
                <a:ext uri="{63B3BB69-23CF-44E3-9099-C40C66FF867C}">
                  <a14:compatExt spid="_x0000_s64526"/>
                </a:ext>
                <a:ext uri="{FF2B5EF4-FFF2-40B4-BE49-F238E27FC236}">
                  <a16:creationId xmlns:a16="http://schemas.microsoft.com/office/drawing/2014/main" id="{00000000-0008-0000-0800-00000E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38</xdr:row>
          <xdr:rowOff>184150</xdr:rowOff>
        </xdr:from>
        <xdr:to>
          <xdr:col>14</xdr:col>
          <xdr:colOff>146050</xdr:colOff>
          <xdr:row>40</xdr:row>
          <xdr:rowOff>38100</xdr:rowOff>
        </xdr:to>
        <xdr:sp macro="" textlink="">
          <xdr:nvSpPr>
            <xdr:cNvPr id="64527" name="Check Box 15" hidden="1">
              <a:extLst>
                <a:ext uri="{63B3BB69-23CF-44E3-9099-C40C66FF867C}">
                  <a14:compatExt spid="_x0000_s64527"/>
                </a:ext>
                <a:ext uri="{FF2B5EF4-FFF2-40B4-BE49-F238E27FC236}">
                  <a16:creationId xmlns:a16="http://schemas.microsoft.com/office/drawing/2014/main" id="{00000000-0008-0000-0800-00000F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39</xdr:row>
          <xdr:rowOff>184150</xdr:rowOff>
        </xdr:from>
        <xdr:to>
          <xdr:col>14</xdr:col>
          <xdr:colOff>146050</xdr:colOff>
          <xdr:row>41</xdr:row>
          <xdr:rowOff>38100</xdr:rowOff>
        </xdr:to>
        <xdr:sp macro="" textlink="">
          <xdr:nvSpPr>
            <xdr:cNvPr id="64528" name="Check Box 16" hidden="1">
              <a:extLst>
                <a:ext uri="{63B3BB69-23CF-44E3-9099-C40C66FF867C}">
                  <a14:compatExt spid="_x0000_s64528"/>
                </a:ext>
                <a:ext uri="{FF2B5EF4-FFF2-40B4-BE49-F238E27FC236}">
                  <a16:creationId xmlns:a16="http://schemas.microsoft.com/office/drawing/2014/main" id="{00000000-0008-0000-0800-000010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40</xdr:row>
          <xdr:rowOff>184150</xdr:rowOff>
        </xdr:from>
        <xdr:to>
          <xdr:col>14</xdr:col>
          <xdr:colOff>146050</xdr:colOff>
          <xdr:row>42</xdr:row>
          <xdr:rowOff>38100</xdr:rowOff>
        </xdr:to>
        <xdr:sp macro="" textlink="">
          <xdr:nvSpPr>
            <xdr:cNvPr id="64529" name="Check Box 17" hidden="1">
              <a:extLst>
                <a:ext uri="{63B3BB69-23CF-44E3-9099-C40C66FF867C}">
                  <a14:compatExt spid="_x0000_s64529"/>
                </a:ext>
                <a:ext uri="{FF2B5EF4-FFF2-40B4-BE49-F238E27FC236}">
                  <a16:creationId xmlns:a16="http://schemas.microsoft.com/office/drawing/2014/main" id="{00000000-0008-0000-0800-000011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41</xdr:row>
          <xdr:rowOff>184150</xdr:rowOff>
        </xdr:from>
        <xdr:to>
          <xdr:col>14</xdr:col>
          <xdr:colOff>146050</xdr:colOff>
          <xdr:row>43</xdr:row>
          <xdr:rowOff>38100</xdr:rowOff>
        </xdr:to>
        <xdr:sp macro="" textlink="">
          <xdr:nvSpPr>
            <xdr:cNvPr id="64530" name="Check Box 18" hidden="1">
              <a:extLst>
                <a:ext uri="{63B3BB69-23CF-44E3-9099-C40C66FF867C}">
                  <a14:compatExt spid="_x0000_s64530"/>
                </a:ext>
                <a:ext uri="{FF2B5EF4-FFF2-40B4-BE49-F238E27FC236}">
                  <a16:creationId xmlns:a16="http://schemas.microsoft.com/office/drawing/2014/main" id="{00000000-0008-0000-0800-000012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42</xdr:row>
          <xdr:rowOff>184150</xdr:rowOff>
        </xdr:from>
        <xdr:to>
          <xdr:col>14</xdr:col>
          <xdr:colOff>146050</xdr:colOff>
          <xdr:row>44</xdr:row>
          <xdr:rowOff>38100</xdr:rowOff>
        </xdr:to>
        <xdr:sp macro="" textlink="">
          <xdr:nvSpPr>
            <xdr:cNvPr id="64531" name="Check Box 19" hidden="1">
              <a:extLst>
                <a:ext uri="{63B3BB69-23CF-44E3-9099-C40C66FF867C}">
                  <a14:compatExt spid="_x0000_s64531"/>
                </a:ext>
                <a:ext uri="{FF2B5EF4-FFF2-40B4-BE49-F238E27FC236}">
                  <a16:creationId xmlns:a16="http://schemas.microsoft.com/office/drawing/2014/main" id="{00000000-0008-0000-0800-000013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43</xdr:row>
          <xdr:rowOff>184150</xdr:rowOff>
        </xdr:from>
        <xdr:to>
          <xdr:col>14</xdr:col>
          <xdr:colOff>146050</xdr:colOff>
          <xdr:row>45</xdr:row>
          <xdr:rowOff>38100</xdr:rowOff>
        </xdr:to>
        <xdr:sp macro="" textlink="">
          <xdr:nvSpPr>
            <xdr:cNvPr id="64532" name="Check Box 20" hidden="1">
              <a:extLst>
                <a:ext uri="{63B3BB69-23CF-44E3-9099-C40C66FF867C}">
                  <a14:compatExt spid="_x0000_s64532"/>
                </a:ext>
                <a:ext uri="{FF2B5EF4-FFF2-40B4-BE49-F238E27FC236}">
                  <a16:creationId xmlns:a16="http://schemas.microsoft.com/office/drawing/2014/main" id="{00000000-0008-0000-0800-000014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44</xdr:row>
          <xdr:rowOff>184150</xdr:rowOff>
        </xdr:from>
        <xdr:to>
          <xdr:col>14</xdr:col>
          <xdr:colOff>146050</xdr:colOff>
          <xdr:row>46</xdr:row>
          <xdr:rowOff>38100</xdr:rowOff>
        </xdr:to>
        <xdr:sp macro="" textlink="">
          <xdr:nvSpPr>
            <xdr:cNvPr id="64533" name="Check Box 21" hidden="1">
              <a:extLst>
                <a:ext uri="{63B3BB69-23CF-44E3-9099-C40C66FF867C}">
                  <a14:compatExt spid="_x0000_s64533"/>
                </a:ext>
                <a:ext uri="{FF2B5EF4-FFF2-40B4-BE49-F238E27FC236}">
                  <a16:creationId xmlns:a16="http://schemas.microsoft.com/office/drawing/2014/main" id="{00000000-0008-0000-0800-000015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45</xdr:row>
          <xdr:rowOff>184150</xdr:rowOff>
        </xdr:from>
        <xdr:to>
          <xdr:col>14</xdr:col>
          <xdr:colOff>146050</xdr:colOff>
          <xdr:row>47</xdr:row>
          <xdr:rowOff>38100</xdr:rowOff>
        </xdr:to>
        <xdr:sp macro="" textlink="">
          <xdr:nvSpPr>
            <xdr:cNvPr id="64534" name="Check Box 22" hidden="1">
              <a:extLst>
                <a:ext uri="{63B3BB69-23CF-44E3-9099-C40C66FF867C}">
                  <a14:compatExt spid="_x0000_s64534"/>
                </a:ext>
                <a:ext uri="{FF2B5EF4-FFF2-40B4-BE49-F238E27FC236}">
                  <a16:creationId xmlns:a16="http://schemas.microsoft.com/office/drawing/2014/main" id="{00000000-0008-0000-0800-000016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46</xdr:row>
          <xdr:rowOff>184150</xdr:rowOff>
        </xdr:from>
        <xdr:to>
          <xdr:col>14</xdr:col>
          <xdr:colOff>146050</xdr:colOff>
          <xdr:row>48</xdr:row>
          <xdr:rowOff>38100</xdr:rowOff>
        </xdr:to>
        <xdr:sp macro="" textlink="">
          <xdr:nvSpPr>
            <xdr:cNvPr id="64535" name="Check Box 23" hidden="1">
              <a:extLst>
                <a:ext uri="{63B3BB69-23CF-44E3-9099-C40C66FF867C}">
                  <a14:compatExt spid="_x0000_s64535"/>
                </a:ext>
                <a:ext uri="{FF2B5EF4-FFF2-40B4-BE49-F238E27FC236}">
                  <a16:creationId xmlns:a16="http://schemas.microsoft.com/office/drawing/2014/main" id="{00000000-0008-0000-0800-000017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47</xdr:row>
          <xdr:rowOff>184150</xdr:rowOff>
        </xdr:from>
        <xdr:to>
          <xdr:col>14</xdr:col>
          <xdr:colOff>146050</xdr:colOff>
          <xdr:row>49</xdr:row>
          <xdr:rowOff>38100</xdr:rowOff>
        </xdr:to>
        <xdr:sp macro="" textlink="">
          <xdr:nvSpPr>
            <xdr:cNvPr id="64536" name="Check Box 24" hidden="1">
              <a:extLst>
                <a:ext uri="{63B3BB69-23CF-44E3-9099-C40C66FF867C}">
                  <a14:compatExt spid="_x0000_s64536"/>
                </a:ext>
                <a:ext uri="{FF2B5EF4-FFF2-40B4-BE49-F238E27FC236}">
                  <a16:creationId xmlns:a16="http://schemas.microsoft.com/office/drawing/2014/main" id="{00000000-0008-0000-0800-000018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48</xdr:row>
          <xdr:rowOff>184150</xdr:rowOff>
        </xdr:from>
        <xdr:to>
          <xdr:col>14</xdr:col>
          <xdr:colOff>107950</xdr:colOff>
          <xdr:row>50</xdr:row>
          <xdr:rowOff>0</xdr:rowOff>
        </xdr:to>
        <xdr:sp macro="" textlink="">
          <xdr:nvSpPr>
            <xdr:cNvPr id="64537" name="Check Box 25" hidden="1">
              <a:extLst>
                <a:ext uri="{63B3BB69-23CF-44E3-9099-C40C66FF867C}">
                  <a14:compatExt spid="_x0000_s64537"/>
                </a:ext>
                <a:ext uri="{FF2B5EF4-FFF2-40B4-BE49-F238E27FC236}">
                  <a16:creationId xmlns:a16="http://schemas.microsoft.com/office/drawing/2014/main" id="{00000000-0008-0000-0800-000019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49</xdr:row>
          <xdr:rowOff>184150</xdr:rowOff>
        </xdr:from>
        <xdr:to>
          <xdr:col>14</xdr:col>
          <xdr:colOff>107950</xdr:colOff>
          <xdr:row>51</xdr:row>
          <xdr:rowOff>38100</xdr:rowOff>
        </xdr:to>
        <xdr:sp macro="" textlink="">
          <xdr:nvSpPr>
            <xdr:cNvPr id="64538" name="Check Box 26" hidden="1">
              <a:extLst>
                <a:ext uri="{63B3BB69-23CF-44E3-9099-C40C66FF867C}">
                  <a14:compatExt spid="_x0000_s64538"/>
                </a:ext>
                <a:ext uri="{FF2B5EF4-FFF2-40B4-BE49-F238E27FC236}">
                  <a16:creationId xmlns:a16="http://schemas.microsoft.com/office/drawing/2014/main" id="{00000000-0008-0000-0800-00001A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50</xdr:row>
          <xdr:rowOff>184150</xdr:rowOff>
        </xdr:from>
        <xdr:to>
          <xdr:col>14</xdr:col>
          <xdr:colOff>107950</xdr:colOff>
          <xdr:row>52</xdr:row>
          <xdr:rowOff>38100</xdr:rowOff>
        </xdr:to>
        <xdr:sp macro="" textlink="">
          <xdr:nvSpPr>
            <xdr:cNvPr id="64539" name="Check Box 27" hidden="1">
              <a:extLst>
                <a:ext uri="{63B3BB69-23CF-44E3-9099-C40C66FF867C}">
                  <a14:compatExt spid="_x0000_s64539"/>
                </a:ext>
                <a:ext uri="{FF2B5EF4-FFF2-40B4-BE49-F238E27FC236}">
                  <a16:creationId xmlns:a16="http://schemas.microsoft.com/office/drawing/2014/main" id="{00000000-0008-0000-0800-00001B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51</xdr:row>
          <xdr:rowOff>184150</xdr:rowOff>
        </xdr:from>
        <xdr:to>
          <xdr:col>14</xdr:col>
          <xdr:colOff>107950</xdr:colOff>
          <xdr:row>53</xdr:row>
          <xdr:rowOff>38100</xdr:rowOff>
        </xdr:to>
        <xdr:sp macro="" textlink="">
          <xdr:nvSpPr>
            <xdr:cNvPr id="64540" name="Check Box 28" hidden="1">
              <a:extLst>
                <a:ext uri="{63B3BB69-23CF-44E3-9099-C40C66FF867C}">
                  <a14:compatExt spid="_x0000_s64540"/>
                </a:ext>
                <a:ext uri="{FF2B5EF4-FFF2-40B4-BE49-F238E27FC236}">
                  <a16:creationId xmlns:a16="http://schemas.microsoft.com/office/drawing/2014/main" id="{00000000-0008-0000-0800-00001C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52</xdr:row>
          <xdr:rowOff>184150</xdr:rowOff>
        </xdr:from>
        <xdr:to>
          <xdr:col>14</xdr:col>
          <xdr:colOff>107950</xdr:colOff>
          <xdr:row>54</xdr:row>
          <xdr:rowOff>38100</xdr:rowOff>
        </xdr:to>
        <xdr:sp macro="" textlink="">
          <xdr:nvSpPr>
            <xdr:cNvPr id="64541" name="Check Box 29" hidden="1">
              <a:extLst>
                <a:ext uri="{63B3BB69-23CF-44E3-9099-C40C66FF867C}">
                  <a14:compatExt spid="_x0000_s64541"/>
                </a:ext>
                <a:ext uri="{FF2B5EF4-FFF2-40B4-BE49-F238E27FC236}">
                  <a16:creationId xmlns:a16="http://schemas.microsoft.com/office/drawing/2014/main" id="{00000000-0008-0000-0800-00001D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53</xdr:row>
          <xdr:rowOff>184150</xdr:rowOff>
        </xdr:from>
        <xdr:to>
          <xdr:col>14</xdr:col>
          <xdr:colOff>107950</xdr:colOff>
          <xdr:row>55</xdr:row>
          <xdr:rowOff>38100</xdr:rowOff>
        </xdr:to>
        <xdr:sp macro="" textlink="">
          <xdr:nvSpPr>
            <xdr:cNvPr id="64542" name="Check Box 30" hidden="1">
              <a:extLst>
                <a:ext uri="{63B3BB69-23CF-44E3-9099-C40C66FF867C}">
                  <a14:compatExt spid="_x0000_s64542"/>
                </a:ext>
                <a:ext uri="{FF2B5EF4-FFF2-40B4-BE49-F238E27FC236}">
                  <a16:creationId xmlns:a16="http://schemas.microsoft.com/office/drawing/2014/main" id="{00000000-0008-0000-0800-00001E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54</xdr:row>
          <xdr:rowOff>184150</xdr:rowOff>
        </xdr:from>
        <xdr:to>
          <xdr:col>14</xdr:col>
          <xdr:colOff>107950</xdr:colOff>
          <xdr:row>56</xdr:row>
          <xdr:rowOff>38100</xdr:rowOff>
        </xdr:to>
        <xdr:sp macro="" textlink="">
          <xdr:nvSpPr>
            <xdr:cNvPr id="64543" name="Check Box 31" hidden="1">
              <a:extLst>
                <a:ext uri="{63B3BB69-23CF-44E3-9099-C40C66FF867C}">
                  <a14:compatExt spid="_x0000_s64543"/>
                </a:ext>
                <a:ext uri="{FF2B5EF4-FFF2-40B4-BE49-F238E27FC236}">
                  <a16:creationId xmlns:a16="http://schemas.microsoft.com/office/drawing/2014/main" id="{00000000-0008-0000-0800-00001F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55</xdr:row>
          <xdr:rowOff>184150</xdr:rowOff>
        </xdr:from>
        <xdr:to>
          <xdr:col>14</xdr:col>
          <xdr:colOff>107950</xdr:colOff>
          <xdr:row>57</xdr:row>
          <xdr:rowOff>38100</xdr:rowOff>
        </xdr:to>
        <xdr:sp macro="" textlink="">
          <xdr:nvSpPr>
            <xdr:cNvPr id="64544" name="Check Box 32" hidden="1">
              <a:extLst>
                <a:ext uri="{63B3BB69-23CF-44E3-9099-C40C66FF867C}">
                  <a14:compatExt spid="_x0000_s64544"/>
                </a:ext>
                <a:ext uri="{FF2B5EF4-FFF2-40B4-BE49-F238E27FC236}">
                  <a16:creationId xmlns:a16="http://schemas.microsoft.com/office/drawing/2014/main" id="{00000000-0008-0000-0800-000020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56</xdr:row>
          <xdr:rowOff>184150</xdr:rowOff>
        </xdr:from>
        <xdr:to>
          <xdr:col>14</xdr:col>
          <xdr:colOff>107950</xdr:colOff>
          <xdr:row>58</xdr:row>
          <xdr:rowOff>38100</xdr:rowOff>
        </xdr:to>
        <xdr:sp macro="" textlink="">
          <xdr:nvSpPr>
            <xdr:cNvPr id="64545" name="Check Box 33" hidden="1">
              <a:extLst>
                <a:ext uri="{63B3BB69-23CF-44E3-9099-C40C66FF867C}">
                  <a14:compatExt spid="_x0000_s64545"/>
                </a:ext>
                <a:ext uri="{FF2B5EF4-FFF2-40B4-BE49-F238E27FC236}">
                  <a16:creationId xmlns:a16="http://schemas.microsoft.com/office/drawing/2014/main" id="{00000000-0008-0000-0800-000021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57</xdr:row>
          <xdr:rowOff>184150</xdr:rowOff>
        </xdr:from>
        <xdr:to>
          <xdr:col>14</xdr:col>
          <xdr:colOff>107950</xdr:colOff>
          <xdr:row>59</xdr:row>
          <xdr:rowOff>38100</xdr:rowOff>
        </xdr:to>
        <xdr:sp macro="" textlink="">
          <xdr:nvSpPr>
            <xdr:cNvPr id="64546" name="Check Box 34" hidden="1">
              <a:extLst>
                <a:ext uri="{63B3BB69-23CF-44E3-9099-C40C66FF867C}">
                  <a14:compatExt spid="_x0000_s64546"/>
                </a:ext>
                <a:ext uri="{FF2B5EF4-FFF2-40B4-BE49-F238E27FC236}">
                  <a16:creationId xmlns:a16="http://schemas.microsoft.com/office/drawing/2014/main" id="{00000000-0008-0000-0800-000022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58</xdr:row>
          <xdr:rowOff>184150</xdr:rowOff>
        </xdr:from>
        <xdr:to>
          <xdr:col>14</xdr:col>
          <xdr:colOff>107950</xdr:colOff>
          <xdr:row>60</xdr:row>
          <xdr:rowOff>38100</xdr:rowOff>
        </xdr:to>
        <xdr:sp macro="" textlink="">
          <xdr:nvSpPr>
            <xdr:cNvPr id="64547" name="Check Box 35" hidden="1">
              <a:extLst>
                <a:ext uri="{63B3BB69-23CF-44E3-9099-C40C66FF867C}">
                  <a14:compatExt spid="_x0000_s64547"/>
                </a:ext>
                <a:ext uri="{FF2B5EF4-FFF2-40B4-BE49-F238E27FC236}">
                  <a16:creationId xmlns:a16="http://schemas.microsoft.com/office/drawing/2014/main" id="{00000000-0008-0000-0800-000023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59</xdr:row>
          <xdr:rowOff>184150</xdr:rowOff>
        </xdr:from>
        <xdr:to>
          <xdr:col>14</xdr:col>
          <xdr:colOff>107950</xdr:colOff>
          <xdr:row>61</xdr:row>
          <xdr:rowOff>38100</xdr:rowOff>
        </xdr:to>
        <xdr:sp macro="" textlink="">
          <xdr:nvSpPr>
            <xdr:cNvPr id="64548" name="Check Box 36" hidden="1">
              <a:extLst>
                <a:ext uri="{63B3BB69-23CF-44E3-9099-C40C66FF867C}">
                  <a14:compatExt spid="_x0000_s64548"/>
                </a:ext>
                <a:ext uri="{FF2B5EF4-FFF2-40B4-BE49-F238E27FC236}">
                  <a16:creationId xmlns:a16="http://schemas.microsoft.com/office/drawing/2014/main" id="{00000000-0008-0000-0800-000024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60</xdr:row>
          <xdr:rowOff>184150</xdr:rowOff>
        </xdr:from>
        <xdr:to>
          <xdr:col>14</xdr:col>
          <xdr:colOff>107950</xdr:colOff>
          <xdr:row>62</xdr:row>
          <xdr:rowOff>38100</xdr:rowOff>
        </xdr:to>
        <xdr:sp macro="" textlink="">
          <xdr:nvSpPr>
            <xdr:cNvPr id="64549" name="Check Box 37" hidden="1">
              <a:extLst>
                <a:ext uri="{63B3BB69-23CF-44E3-9099-C40C66FF867C}">
                  <a14:compatExt spid="_x0000_s64549"/>
                </a:ext>
                <a:ext uri="{FF2B5EF4-FFF2-40B4-BE49-F238E27FC236}">
                  <a16:creationId xmlns:a16="http://schemas.microsoft.com/office/drawing/2014/main" id="{00000000-0008-0000-0800-000025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61</xdr:row>
          <xdr:rowOff>184150</xdr:rowOff>
        </xdr:from>
        <xdr:to>
          <xdr:col>14</xdr:col>
          <xdr:colOff>107950</xdr:colOff>
          <xdr:row>63</xdr:row>
          <xdr:rowOff>0</xdr:rowOff>
        </xdr:to>
        <xdr:sp macro="" textlink="">
          <xdr:nvSpPr>
            <xdr:cNvPr id="64550" name="Check Box 38" hidden="1">
              <a:extLst>
                <a:ext uri="{63B3BB69-23CF-44E3-9099-C40C66FF867C}">
                  <a14:compatExt spid="_x0000_s64550"/>
                </a:ext>
                <a:ext uri="{FF2B5EF4-FFF2-40B4-BE49-F238E27FC236}">
                  <a16:creationId xmlns:a16="http://schemas.microsoft.com/office/drawing/2014/main" id="{00000000-0008-0000-0800-000026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xdr:row>
          <xdr:rowOff>107950</xdr:rowOff>
        </xdr:from>
        <xdr:to>
          <xdr:col>6</xdr:col>
          <xdr:colOff>57150</xdr:colOff>
          <xdr:row>11</xdr:row>
          <xdr:rowOff>88900</xdr:rowOff>
        </xdr:to>
        <xdr:sp macro="" textlink="">
          <xdr:nvSpPr>
            <xdr:cNvPr id="64551" name="Check Box 39" hidden="1">
              <a:extLst>
                <a:ext uri="{63B3BB69-23CF-44E3-9099-C40C66FF867C}">
                  <a14:compatExt spid="_x0000_s64551"/>
                </a:ext>
                <a:ext uri="{FF2B5EF4-FFF2-40B4-BE49-F238E27FC236}">
                  <a16:creationId xmlns:a16="http://schemas.microsoft.com/office/drawing/2014/main" id="{00000000-0008-0000-0800-000027FC0000}"/>
                </a:ext>
              </a:extLst>
            </xdr:cNvPr>
            <xdr:cNvSpPr/>
          </xdr:nvSpPr>
          <xdr:spPr bwMode="auto">
            <a:xfrm>
              <a:off x="0" y="0"/>
              <a:ext cx="0" cy="0"/>
            </a:xfrm>
            <a:prstGeom prst="rect">
              <a:avLst/>
            </a:prstGeom>
            <a:noFill/>
            <a:ln>
              <a:noFill/>
            </a:ln>
            <a:extLst>
              <a:ext uri="{909E8E84-426E-40DD-AFC4-6F175D3DCCD1}">
                <a14:hiddenFill>
                  <a:solidFill>
                    <a:srgbClr val="969696" mc:Ignorable="a14" a14:legacySpreadsheetColorIndex="5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15</xdr:row>
          <xdr:rowOff>184150</xdr:rowOff>
        </xdr:from>
        <xdr:to>
          <xdr:col>14</xdr:col>
          <xdr:colOff>107950</xdr:colOff>
          <xdr:row>17</xdr:row>
          <xdr:rowOff>38100</xdr:rowOff>
        </xdr:to>
        <xdr:sp macro="" textlink="">
          <xdr:nvSpPr>
            <xdr:cNvPr id="64552" name="Check Box 40" hidden="1">
              <a:extLst>
                <a:ext uri="{63B3BB69-23CF-44E3-9099-C40C66FF867C}">
                  <a14:compatExt spid="_x0000_s64552"/>
                </a:ext>
                <a:ext uri="{FF2B5EF4-FFF2-40B4-BE49-F238E27FC236}">
                  <a16:creationId xmlns:a16="http://schemas.microsoft.com/office/drawing/2014/main" id="{00000000-0008-0000-0800-000028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16</xdr:row>
          <xdr:rowOff>184150</xdr:rowOff>
        </xdr:from>
        <xdr:to>
          <xdr:col>14</xdr:col>
          <xdr:colOff>107950</xdr:colOff>
          <xdr:row>18</xdr:row>
          <xdr:rowOff>38100</xdr:rowOff>
        </xdr:to>
        <xdr:sp macro="" textlink="">
          <xdr:nvSpPr>
            <xdr:cNvPr id="64553" name="Check Box 41" hidden="1">
              <a:extLst>
                <a:ext uri="{63B3BB69-23CF-44E3-9099-C40C66FF867C}">
                  <a14:compatExt spid="_x0000_s64553"/>
                </a:ext>
                <a:ext uri="{FF2B5EF4-FFF2-40B4-BE49-F238E27FC236}">
                  <a16:creationId xmlns:a16="http://schemas.microsoft.com/office/drawing/2014/main" id="{00000000-0008-0000-0800-000029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17</xdr:row>
          <xdr:rowOff>184150</xdr:rowOff>
        </xdr:from>
        <xdr:to>
          <xdr:col>14</xdr:col>
          <xdr:colOff>107950</xdr:colOff>
          <xdr:row>19</xdr:row>
          <xdr:rowOff>38100</xdr:rowOff>
        </xdr:to>
        <xdr:sp macro="" textlink="">
          <xdr:nvSpPr>
            <xdr:cNvPr id="64554" name="Check Box 42" hidden="1">
              <a:extLst>
                <a:ext uri="{63B3BB69-23CF-44E3-9099-C40C66FF867C}">
                  <a14:compatExt spid="_x0000_s64554"/>
                </a:ext>
                <a:ext uri="{FF2B5EF4-FFF2-40B4-BE49-F238E27FC236}">
                  <a16:creationId xmlns:a16="http://schemas.microsoft.com/office/drawing/2014/main" id="{00000000-0008-0000-0800-00002A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18</xdr:row>
          <xdr:rowOff>184150</xdr:rowOff>
        </xdr:from>
        <xdr:to>
          <xdr:col>14</xdr:col>
          <xdr:colOff>107950</xdr:colOff>
          <xdr:row>20</xdr:row>
          <xdr:rowOff>38100</xdr:rowOff>
        </xdr:to>
        <xdr:sp macro="" textlink="">
          <xdr:nvSpPr>
            <xdr:cNvPr id="64555" name="Check Box 43" hidden="1">
              <a:extLst>
                <a:ext uri="{63B3BB69-23CF-44E3-9099-C40C66FF867C}">
                  <a14:compatExt spid="_x0000_s64555"/>
                </a:ext>
                <a:ext uri="{FF2B5EF4-FFF2-40B4-BE49-F238E27FC236}">
                  <a16:creationId xmlns:a16="http://schemas.microsoft.com/office/drawing/2014/main" id="{00000000-0008-0000-0800-00002B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19</xdr:row>
          <xdr:rowOff>184150</xdr:rowOff>
        </xdr:from>
        <xdr:to>
          <xdr:col>14</xdr:col>
          <xdr:colOff>107950</xdr:colOff>
          <xdr:row>21</xdr:row>
          <xdr:rowOff>38100</xdr:rowOff>
        </xdr:to>
        <xdr:sp macro="" textlink="">
          <xdr:nvSpPr>
            <xdr:cNvPr id="64556" name="Check Box 44" hidden="1">
              <a:extLst>
                <a:ext uri="{63B3BB69-23CF-44E3-9099-C40C66FF867C}">
                  <a14:compatExt spid="_x0000_s64556"/>
                </a:ext>
                <a:ext uri="{FF2B5EF4-FFF2-40B4-BE49-F238E27FC236}">
                  <a16:creationId xmlns:a16="http://schemas.microsoft.com/office/drawing/2014/main" id="{00000000-0008-0000-0800-00002C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20</xdr:row>
          <xdr:rowOff>184150</xdr:rowOff>
        </xdr:from>
        <xdr:to>
          <xdr:col>14</xdr:col>
          <xdr:colOff>107950</xdr:colOff>
          <xdr:row>22</xdr:row>
          <xdr:rowOff>38100</xdr:rowOff>
        </xdr:to>
        <xdr:sp macro="" textlink="">
          <xdr:nvSpPr>
            <xdr:cNvPr id="64557" name="Check Box 45" hidden="1">
              <a:extLst>
                <a:ext uri="{63B3BB69-23CF-44E3-9099-C40C66FF867C}">
                  <a14:compatExt spid="_x0000_s64557"/>
                </a:ext>
                <a:ext uri="{FF2B5EF4-FFF2-40B4-BE49-F238E27FC236}">
                  <a16:creationId xmlns:a16="http://schemas.microsoft.com/office/drawing/2014/main" id="{00000000-0008-0000-0800-00002D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22</xdr:row>
          <xdr:rowOff>184150</xdr:rowOff>
        </xdr:from>
        <xdr:to>
          <xdr:col>14</xdr:col>
          <xdr:colOff>107950</xdr:colOff>
          <xdr:row>24</xdr:row>
          <xdr:rowOff>38100</xdr:rowOff>
        </xdr:to>
        <xdr:sp macro="" textlink="">
          <xdr:nvSpPr>
            <xdr:cNvPr id="64558" name="Check Box 46" hidden="1">
              <a:extLst>
                <a:ext uri="{63B3BB69-23CF-44E3-9099-C40C66FF867C}">
                  <a14:compatExt spid="_x0000_s64558"/>
                </a:ext>
                <a:ext uri="{FF2B5EF4-FFF2-40B4-BE49-F238E27FC236}">
                  <a16:creationId xmlns:a16="http://schemas.microsoft.com/office/drawing/2014/main" id="{00000000-0008-0000-0800-00002E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21</xdr:row>
          <xdr:rowOff>184150</xdr:rowOff>
        </xdr:from>
        <xdr:to>
          <xdr:col>14</xdr:col>
          <xdr:colOff>107950</xdr:colOff>
          <xdr:row>23</xdr:row>
          <xdr:rowOff>38100</xdr:rowOff>
        </xdr:to>
        <xdr:sp macro="" textlink="">
          <xdr:nvSpPr>
            <xdr:cNvPr id="64559" name="Check Box 47" hidden="1">
              <a:extLst>
                <a:ext uri="{63B3BB69-23CF-44E3-9099-C40C66FF867C}">
                  <a14:compatExt spid="_x0000_s64559"/>
                </a:ext>
                <a:ext uri="{FF2B5EF4-FFF2-40B4-BE49-F238E27FC236}">
                  <a16:creationId xmlns:a16="http://schemas.microsoft.com/office/drawing/2014/main" id="{00000000-0008-0000-0800-00002F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23</xdr:row>
          <xdr:rowOff>184150</xdr:rowOff>
        </xdr:from>
        <xdr:to>
          <xdr:col>14</xdr:col>
          <xdr:colOff>107950</xdr:colOff>
          <xdr:row>25</xdr:row>
          <xdr:rowOff>38100</xdr:rowOff>
        </xdr:to>
        <xdr:sp macro="" textlink="">
          <xdr:nvSpPr>
            <xdr:cNvPr id="64560" name="Check Box 48" hidden="1">
              <a:extLst>
                <a:ext uri="{63B3BB69-23CF-44E3-9099-C40C66FF867C}">
                  <a14:compatExt spid="_x0000_s64560"/>
                </a:ext>
                <a:ext uri="{FF2B5EF4-FFF2-40B4-BE49-F238E27FC236}">
                  <a16:creationId xmlns:a16="http://schemas.microsoft.com/office/drawing/2014/main" id="{00000000-0008-0000-0800-000030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24</xdr:row>
          <xdr:rowOff>184150</xdr:rowOff>
        </xdr:from>
        <xdr:to>
          <xdr:col>14</xdr:col>
          <xdr:colOff>107950</xdr:colOff>
          <xdr:row>26</xdr:row>
          <xdr:rowOff>38100</xdr:rowOff>
        </xdr:to>
        <xdr:sp macro="" textlink="">
          <xdr:nvSpPr>
            <xdr:cNvPr id="64561" name="Check Box 49" hidden="1">
              <a:extLst>
                <a:ext uri="{63B3BB69-23CF-44E3-9099-C40C66FF867C}">
                  <a14:compatExt spid="_x0000_s64561"/>
                </a:ext>
                <a:ext uri="{FF2B5EF4-FFF2-40B4-BE49-F238E27FC236}">
                  <a16:creationId xmlns:a16="http://schemas.microsoft.com/office/drawing/2014/main" id="{00000000-0008-0000-0800-000031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25</xdr:row>
          <xdr:rowOff>184150</xdr:rowOff>
        </xdr:from>
        <xdr:to>
          <xdr:col>14</xdr:col>
          <xdr:colOff>107950</xdr:colOff>
          <xdr:row>27</xdr:row>
          <xdr:rowOff>38100</xdr:rowOff>
        </xdr:to>
        <xdr:sp macro="" textlink="">
          <xdr:nvSpPr>
            <xdr:cNvPr id="64562" name="Check Box 50" hidden="1">
              <a:extLst>
                <a:ext uri="{63B3BB69-23CF-44E3-9099-C40C66FF867C}">
                  <a14:compatExt spid="_x0000_s64562"/>
                </a:ext>
                <a:ext uri="{FF2B5EF4-FFF2-40B4-BE49-F238E27FC236}">
                  <a16:creationId xmlns:a16="http://schemas.microsoft.com/office/drawing/2014/main" id="{00000000-0008-0000-0800-000032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25</xdr:row>
          <xdr:rowOff>184150</xdr:rowOff>
        </xdr:from>
        <xdr:to>
          <xdr:col>14</xdr:col>
          <xdr:colOff>107950</xdr:colOff>
          <xdr:row>27</xdr:row>
          <xdr:rowOff>38100</xdr:rowOff>
        </xdr:to>
        <xdr:sp macro="" textlink="">
          <xdr:nvSpPr>
            <xdr:cNvPr id="64563" name="Check Box 51" hidden="1">
              <a:extLst>
                <a:ext uri="{63B3BB69-23CF-44E3-9099-C40C66FF867C}">
                  <a14:compatExt spid="_x0000_s64563"/>
                </a:ext>
                <a:ext uri="{FF2B5EF4-FFF2-40B4-BE49-F238E27FC236}">
                  <a16:creationId xmlns:a16="http://schemas.microsoft.com/office/drawing/2014/main" id="{00000000-0008-0000-0800-000033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24</xdr:row>
          <xdr:rowOff>184150</xdr:rowOff>
        </xdr:from>
        <xdr:to>
          <xdr:col>14</xdr:col>
          <xdr:colOff>107950</xdr:colOff>
          <xdr:row>26</xdr:row>
          <xdr:rowOff>38100</xdr:rowOff>
        </xdr:to>
        <xdr:sp macro="" textlink="">
          <xdr:nvSpPr>
            <xdr:cNvPr id="64564" name="Check Box 52" hidden="1">
              <a:extLst>
                <a:ext uri="{63B3BB69-23CF-44E3-9099-C40C66FF867C}">
                  <a14:compatExt spid="_x0000_s64564"/>
                </a:ext>
                <a:ext uri="{FF2B5EF4-FFF2-40B4-BE49-F238E27FC236}">
                  <a16:creationId xmlns:a16="http://schemas.microsoft.com/office/drawing/2014/main" id="{00000000-0008-0000-0800-000034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E2BE8EC-DF68-4ADB-BDD5-8B5A29DB420E}" name="TimeReporting237910136" displayName="TimeReporting237910136" ref="N13:N64" totalsRowCount="1" headerRowDxfId="421" dataDxfId="420" totalsRowDxfId="419" totalsRowBorderDxfId="418" totalsRowCellStyle="Table_Details">
  <tableColumns count="1">
    <tableColumn id="6" xr3:uid="{20BA6B8C-E876-4E38-8A99-D1E21E79D17B}" name="OT" totalsRowFunction="custom" dataDxfId="417" totalsRowDxfId="416" dataCellStyle="Table_Details">
      <calculatedColumnFormula>SUM(#REF!)</calculatedColumnFormula>
      <totalsRowFormula>SUM(N15:N63)</totalsRowFormula>
    </tableColumn>
  </tableColumns>
  <tableStyleInfo name="Class Schedule"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D60BD8E-EBD9-42AB-BC9B-C7845FBEBEC6}" name="TimeReporting23791013641011" displayName="TimeReporting23791013641011" ref="N13:N64" totalsRowCount="1" headerRowDxfId="353" dataDxfId="352" totalsRowDxfId="351" totalsRowBorderDxfId="350" totalsRowCellStyle="Table_Details">
  <tableColumns count="1">
    <tableColumn id="6" xr3:uid="{D01DDE8D-F46E-41F3-9AC2-C9D0F267EA7A}" name="OT" totalsRowFunction="custom" dataDxfId="349" totalsRowDxfId="348" dataCellStyle="Table_Details">
      <calculatedColumnFormula>SUM(#REF!)</calculatedColumnFormula>
      <totalsRowFormula>SUM(N15:N63)</totalsRowFormula>
    </tableColumn>
  </tableColumns>
  <tableStyleInfo name="Class Schedule"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4707626-8506-4D35-AD28-7EA3852DBF5F}" name="TimeReporting237910136410" displayName="TimeReporting237910136410" ref="N13:N64" totalsRowCount="1" headerRowDxfId="285" dataDxfId="284" totalsRowDxfId="283" totalsRowBorderDxfId="282" totalsRowCellStyle="Table_Details">
  <tableColumns count="1">
    <tableColumn id="6" xr3:uid="{3681D29A-E58A-40AC-BCA8-09D904BC0D6C}" name="OT" totalsRowFunction="custom" dataDxfId="281" totalsRowDxfId="280" dataCellStyle="Table_Details">
      <calculatedColumnFormula>SUM(#REF!)</calculatedColumnFormula>
      <totalsRowFormula>SUM(N15:N63)</totalsRowFormula>
    </tableColumn>
  </tableColumns>
  <tableStyleInfo name="Class Schedule"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CE1EBA8-97C1-4C28-A479-21BB5BD449B2}" name="TimeReporting2379101364" displayName="TimeReporting2379101364" ref="N13:N64" totalsRowCount="1" headerRowDxfId="217" dataDxfId="216" totalsRowDxfId="215" totalsRowBorderDxfId="214" totalsRowCellStyle="Table_Details">
  <tableColumns count="1">
    <tableColumn id="6" xr3:uid="{75F5DBEE-A037-467C-9BCA-2FD6E69F7E07}" name="OT" totalsRowFunction="custom" dataDxfId="213" totalsRowDxfId="212" dataCellStyle="Table_Details">
      <calculatedColumnFormula>SUM(#REF!)</calculatedColumnFormula>
      <totalsRowFormula>SUM(N15:N63)</totalsRowFormula>
    </tableColumn>
  </tableColumns>
  <tableStyleInfo name="Class Schedule"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4A06267-EC24-4521-9976-4C99BE1FA01E}" name="TimeReporting23791013649" displayName="TimeReporting23791013649" ref="N13:N64" totalsRowCount="1" headerRowDxfId="149" dataDxfId="148" totalsRowDxfId="147" totalsRowBorderDxfId="146" totalsRowCellStyle="Table_Details">
  <tableColumns count="1">
    <tableColumn id="6" xr3:uid="{6041FA46-2F67-4F28-AC1E-5E5E19AB6C04}" name="OT" totalsRowFunction="custom" dataDxfId="145" totalsRowDxfId="144" dataCellStyle="Table_Details">
      <calculatedColumnFormula>SUM(#REF!)</calculatedColumnFormula>
      <totalsRowFormula>SUM(N15:N63)</totalsRowFormula>
    </tableColumn>
  </tableColumns>
  <tableStyleInfo name="Class Schedule"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B8F4969-1B37-47F8-A5F0-840C8108D6E9}" name="TimeReporting237910136493" displayName="TimeReporting237910136493" ref="N13:N64" totalsRowCount="1" headerRowDxfId="81" dataDxfId="80" totalsRowDxfId="79" totalsRowBorderDxfId="78" totalsRowCellStyle="Table_Details">
  <tableColumns count="1">
    <tableColumn id="6" xr3:uid="{60A28522-0AD8-40AE-9AFF-656071660177}" name="OT" totalsRowFunction="custom" dataDxfId="77" totalsRowDxfId="76" dataCellStyle="Table_Details">
      <calculatedColumnFormula>SUM(#REF!)</calculatedColumnFormula>
      <totalsRowFormula>SUM(N15:N63)</totalsRowFormula>
    </tableColumn>
  </tableColumns>
  <tableStyleInfo name="Class Schedule"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F1FD654-C247-475B-BE50-489A8E447299}" name="TimeReporting237910136492" displayName="TimeReporting237910136492" ref="N13:N64" totalsRowCount="1" headerRowDxfId="13" dataDxfId="12" totalsRowDxfId="11" totalsRowBorderDxfId="10" totalsRowCellStyle="Table_Details">
  <tableColumns count="1">
    <tableColumn id="6" xr3:uid="{73B8ECE4-E8E3-4DCF-A18F-8CE43DCF9148}" name="OT" totalsRowFunction="custom" dataDxfId="9" totalsRowDxfId="8" dataCellStyle="Table_Details">
      <calculatedColumnFormula>SUM(#REF!)</calculatedColumnFormula>
      <totalsRowFormula>SUM(N15:N63)</totalsRowFormula>
    </tableColumn>
  </tableColumns>
  <tableStyleInfo name="Class Schedule" showFirstColumn="0" showLastColumn="0" showRowStripes="0" showColumnStripes="0"/>
</table>
</file>

<file path=xl/theme/theme1.xml><?xml version="1.0" encoding="utf-8"?>
<a:theme xmlns:a="http://schemas.openxmlformats.org/drawingml/2006/main" name="Student Schedule">
  <a:themeElements>
    <a:clrScheme name="Student Schedule">
      <a:dk1>
        <a:srgbClr val="000000"/>
      </a:dk1>
      <a:lt1>
        <a:srgbClr val="FFFFFF"/>
      </a:lt1>
      <a:dk2>
        <a:srgbClr val="2E3F5C"/>
      </a:dk2>
      <a:lt2>
        <a:srgbClr val="F7F6F0"/>
      </a:lt2>
      <a:accent1>
        <a:srgbClr val="CC7073"/>
      </a:accent1>
      <a:accent2>
        <a:srgbClr val="34A5A3"/>
      </a:accent2>
      <a:accent3>
        <a:srgbClr val="F0AE1E"/>
      </a:accent3>
      <a:accent4>
        <a:srgbClr val="DB803D"/>
      </a:accent4>
      <a:accent5>
        <a:srgbClr val="88AC2E"/>
      </a:accent5>
      <a:accent6>
        <a:srgbClr val="A9758F"/>
      </a:accent6>
      <a:hlink>
        <a:srgbClr val="42A3B6"/>
      </a:hlink>
      <a:folHlink>
        <a:srgbClr val="A9758F"/>
      </a:folHlink>
    </a:clrScheme>
    <a:fontScheme name="Student Schedule">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 Id="rId3" Target="../drawings/vmlDrawing1.vml" Type="http://schemas.openxmlformats.org/officeDocument/2006/relationships/vmlDrawing"/>
<Relationship Id="rId4" Target="../embeddings/Microsoft_Word_Document.docx" Type="http://schemas.openxmlformats.org/officeDocument/2006/relationships/package"/>
<Relationship Id="rId5" Target="../media/image1.emf" Type="http://schemas.openxmlformats.org/officeDocument/2006/relationships/image"/>
</Relationships>

</file>

<file path=xl/worksheets/_rels/sheet10.xml.rels><?xml version="1.0" encoding="UTF-8" standalone="no"?>
<Relationships xmlns="http://schemas.openxmlformats.org/package/2006/relationships">
<Relationship Id="rId1" Target="../printerSettings/printerSettings10.bin" Type="http://schemas.openxmlformats.org/officeDocument/2006/relationships/printerSettings"/>
</Relationships>

</file>

<file path=xl/worksheets/_rels/sheet11.xml.rels><?xml version="1.0" encoding="UTF-8" standalone="no"?>
<Relationships xmlns="http://schemas.openxmlformats.org/package/2006/relationships">
<Relationship Id="rId1" Target="../printerSettings/printerSettings11.bin" Type="http://schemas.openxmlformats.org/officeDocument/2006/relationships/printerSettings"/>
<Relationship Id="rId2" Target="../drawings/drawing10.xml" Type="http://schemas.openxmlformats.org/officeDocument/2006/relationships/drawing"/>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 Id="rId10" Target="../embeddings/Microsoft_Word_Document4.docx" Type="http://schemas.openxmlformats.org/officeDocument/2006/relationships/package"/>
<Relationship Id="rId11" Target="../media/image5.emf" Type="http://schemas.openxmlformats.org/officeDocument/2006/relationships/image"/>
<Relationship Id="rId2" Target="../drawings/drawing2.xml" Type="http://schemas.openxmlformats.org/officeDocument/2006/relationships/drawing"/>
<Relationship Id="rId3" Target="../drawings/vmlDrawing2.vml" Type="http://schemas.openxmlformats.org/officeDocument/2006/relationships/vmlDrawing"/>
<Relationship Id="rId4" Target="../embeddings/Microsoft_Word_Document1.docx" Type="http://schemas.openxmlformats.org/officeDocument/2006/relationships/package"/>
<Relationship Id="rId5" Target="../media/image2.emf" Type="http://schemas.openxmlformats.org/officeDocument/2006/relationships/image"/>
<Relationship Id="rId6" Target="../embeddings/Microsoft_Word_Document2.docx" Type="http://schemas.openxmlformats.org/officeDocument/2006/relationships/package"/>
<Relationship Id="rId7" Target="../media/image3.emf" Type="http://schemas.openxmlformats.org/officeDocument/2006/relationships/image"/>
<Relationship Id="rId8" Target="../embeddings/Microsoft_Word_Document3.docx" Type="http://schemas.openxmlformats.org/officeDocument/2006/relationships/package"/>
<Relationship Id="rId9" Target="../media/image4.emf" Type="http://schemas.openxmlformats.org/officeDocument/2006/relationships/image"/>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 Id="rId10" Target="../ctrlProps/ctrlProp7.xml" Type="http://schemas.openxmlformats.org/officeDocument/2006/relationships/ctrlProp"/>
<Relationship Id="rId11" Target="../ctrlProps/ctrlProp8.xml" Type="http://schemas.openxmlformats.org/officeDocument/2006/relationships/ctrlProp"/>
<Relationship Id="rId12" Target="../ctrlProps/ctrlProp9.xml" Type="http://schemas.openxmlformats.org/officeDocument/2006/relationships/ctrlProp"/>
<Relationship Id="rId13" Target="../ctrlProps/ctrlProp10.xml" Type="http://schemas.openxmlformats.org/officeDocument/2006/relationships/ctrlProp"/>
<Relationship Id="rId14" Target="../ctrlProps/ctrlProp11.xml" Type="http://schemas.openxmlformats.org/officeDocument/2006/relationships/ctrlProp"/>
<Relationship Id="rId15" Target="../ctrlProps/ctrlProp12.xml" Type="http://schemas.openxmlformats.org/officeDocument/2006/relationships/ctrlProp"/>
<Relationship Id="rId16" Target="../ctrlProps/ctrlProp13.xml" Type="http://schemas.openxmlformats.org/officeDocument/2006/relationships/ctrlProp"/>
<Relationship Id="rId17" Target="../ctrlProps/ctrlProp14.xml" Type="http://schemas.openxmlformats.org/officeDocument/2006/relationships/ctrlProp"/>
<Relationship Id="rId18" Target="../ctrlProps/ctrlProp15.xml" Type="http://schemas.openxmlformats.org/officeDocument/2006/relationships/ctrlProp"/>
<Relationship Id="rId19" Target="../ctrlProps/ctrlProp16.xml" Type="http://schemas.openxmlformats.org/officeDocument/2006/relationships/ctrlProp"/>
<Relationship Id="rId2" Target="../drawings/drawing3.xml" Type="http://schemas.openxmlformats.org/officeDocument/2006/relationships/drawing"/>
<Relationship Id="rId20" Target="../ctrlProps/ctrlProp17.xml" Type="http://schemas.openxmlformats.org/officeDocument/2006/relationships/ctrlProp"/>
<Relationship Id="rId21" Target="../ctrlProps/ctrlProp18.xml" Type="http://schemas.openxmlformats.org/officeDocument/2006/relationships/ctrlProp"/>
<Relationship Id="rId22" Target="../ctrlProps/ctrlProp19.xml" Type="http://schemas.openxmlformats.org/officeDocument/2006/relationships/ctrlProp"/>
<Relationship Id="rId23" Target="../ctrlProps/ctrlProp20.xml" Type="http://schemas.openxmlformats.org/officeDocument/2006/relationships/ctrlProp"/>
<Relationship Id="rId24" Target="../ctrlProps/ctrlProp21.xml" Type="http://schemas.openxmlformats.org/officeDocument/2006/relationships/ctrlProp"/>
<Relationship Id="rId25" Target="../ctrlProps/ctrlProp22.xml" Type="http://schemas.openxmlformats.org/officeDocument/2006/relationships/ctrlProp"/>
<Relationship Id="rId26" Target="../ctrlProps/ctrlProp23.xml" Type="http://schemas.openxmlformats.org/officeDocument/2006/relationships/ctrlProp"/>
<Relationship Id="rId27" Target="../ctrlProps/ctrlProp24.xml" Type="http://schemas.openxmlformats.org/officeDocument/2006/relationships/ctrlProp"/>
<Relationship Id="rId28" Target="../ctrlProps/ctrlProp25.xml" Type="http://schemas.openxmlformats.org/officeDocument/2006/relationships/ctrlProp"/>
<Relationship Id="rId29" Target="../ctrlProps/ctrlProp26.xml" Type="http://schemas.openxmlformats.org/officeDocument/2006/relationships/ctrlProp"/>
<Relationship Id="rId3" Target="../drawings/vmlDrawing3.vml" Type="http://schemas.openxmlformats.org/officeDocument/2006/relationships/vmlDrawing"/>
<Relationship Id="rId30" Target="../ctrlProps/ctrlProp27.xml" Type="http://schemas.openxmlformats.org/officeDocument/2006/relationships/ctrlProp"/>
<Relationship Id="rId31" Target="../ctrlProps/ctrlProp28.xml" Type="http://schemas.openxmlformats.org/officeDocument/2006/relationships/ctrlProp"/>
<Relationship Id="rId32" Target="../ctrlProps/ctrlProp29.xml" Type="http://schemas.openxmlformats.org/officeDocument/2006/relationships/ctrlProp"/>
<Relationship Id="rId33" Target="../ctrlProps/ctrlProp30.xml" Type="http://schemas.openxmlformats.org/officeDocument/2006/relationships/ctrlProp"/>
<Relationship Id="rId34" Target="../ctrlProps/ctrlProp31.xml" Type="http://schemas.openxmlformats.org/officeDocument/2006/relationships/ctrlProp"/>
<Relationship Id="rId35" Target="../ctrlProps/ctrlProp32.xml" Type="http://schemas.openxmlformats.org/officeDocument/2006/relationships/ctrlProp"/>
<Relationship Id="rId36" Target="../ctrlProps/ctrlProp33.xml" Type="http://schemas.openxmlformats.org/officeDocument/2006/relationships/ctrlProp"/>
<Relationship Id="rId37" Target="../ctrlProps/ctrlProp34.xml" Type="http://schemas.openxmlformats.org/officeDocument/2006/relationships/ctrlProp"/>
<Relationship Id="rId38" Target="../ctrlProps/ctrlProp35.xml" Type="http://schemas.openxmlformats.org/officeDocument/2006/relationships/ctrlProp"/>
<Relationship Id="rId39" Target="../ctrlProps/ctrlProp36.xml" Type="http://schemas.openxmlformats.org/officeDocument/2006/relationships/ctrlProp"/>
<Relationship Id="rId4" Target="../ctrlProps/ctrlProp1.xml" Type="http://schemas.openxmlformats.org/officeDocument/2006/relationships/ctrlProp"/>
<Relationship Id="rId40" Target="../ctrlProps/ctrlProp37.xml" Type="http://schemas.openxmlformats.org/officeDocument/2006/relationships/ctrlProp"/>
<Relationship Id="rId41" Target="../ctrlProps/ctrlProp38.xml" Type="http://schemas.openxmlformats.org/officeDocument/2006/relationships/ctrlProp"/>
<Relationship Id="rId42" Target="../ctrlProps/ctrlProp39.xml" Type="http://schemas.openxmlformats.org/officeDocument/2006/relationships/ctrlProp"/>
<Relationship Id="rId43" Target="../ctrlProps/ctrlProp40.xml" Type="http://schemas.openxmlformats.org/officeDocument/2006/relationships/ctrlProp"/>
<Relationship Id="rId44" Target="../ctrlProps/ctrlProp41.xml" Type="http://schemas.openxmlformats.org/officeDocument/2006/relationships/ctrlProp"/>
<Relationship Id="rId45" Target="../ctrlProps/ctrlProp42.xml" Type="http://schemas.openxmlformats.org/officeDocument/2006/relationships/ctrlProp"/>
<Relationship Id="rId46" Target="../ctrlProps/ctrlProp43.xml" Type="http://schemas.openxmlformats.org/officeDocument/2006/relationships/ctrlProp"/>
<Relationship Id="rId47" Target="../ctrlProps/ctrlProp44.xml" Type="http://schemas.openxmlformats.org/officeDocument/2006/relationships/ctrlProp"/>
<Relationship Id="rId48" Target="../ctrlProps/ctrlProp45.xml" Type="http://schemas.openxmlformats.org/officeDocument/2006/relationships/ctrlProp"/>
<Relationship Id="rId49" Target="../ctrlProps/ctrlProp46.xml" Type="http://schemas.openxmlformats.org/officeDocument/2006/relationships/ctrlProp"/>
<Relationship Id="rId5" Target="../ctrlProps/ctrlProp2.xml" Type="http://schemas.openxmlformats.org/officeDocument/2006/relationships/ctrlProp"/>
<Relationship Id="rId50" Target="../ctrlProps/ctrlProp47.xml" Type="http://schemas.openxmlformats.org/officeDocument/2006/relationships/ctrlProp"/>
<Relationship Id="rId51" Target="../ctrlProps/ctrlProp48.xml" Type="http://schemas.openxmlformats.org/officeDocument/2006/relationships/ctrlProp"/>
<Relationship Id="rId52" Target="../ctrlProps/ctrlProp49.xml" Type="http://schemas.openxmlformats.org/officeDocument/2006/relationships/ctrlProp"/>
<Relationship Id="rId53" Target="../ctrlProps/ctrlProp50.xml" Type="http://schemas.openxmlformats.org/officeDocument/2006/relationships/ctrlProp"/>
<Relationship Id="rId54" Target="../ctrlProps/ctrlProp51.xml" Type="http://schemas.openxmlformats.org/officeDocument/2006/relationships/ctrlProp"/>
<Relationship Id="rId55" Target="../ctrlProps/ctrlProp52.xml" Type="http://schemas.openxmlformats.org/officeDocument/2006/relationships/ctrlProp"/>
<Relationship Id="rId56" Target="../tables/table1.xml" Type="http://schemas.openxmlformats.org/officeDocument/2006/relationships/table"/>
<Relationship Id="rId6" Target="../ctrlProps/ctrlProp3.xml" Type="http://schemas.openxmlformats.org/officeDocument/2006/relationships/ctrlProp"/>
<Relationship Id="rId7" Target="../ctrlProps/ctrlProp4.xml" Type="http://schemas.openxmlformats.org/officeDocument/2006/relationships/ctrlProp"/>
<Relationship Id="rId8" Target="../ctrlProps/ctrlProp5.xml" Type="http://schemas.openxmlformats.org/officeDocument/2006/relationships/ctrlProp"/>
<Relationship Id="rId9" Target="../ctrlProps/ctrlProp6.xml" Type="http://schemas.openxmlformats.org/officeDocument/2006/relationships/ctrlProp"/>
</Relationships>

</file>

<file path=xl/worksheets/_rels/sheet4.xml.rels><?xml version="1.0" encoding="UTF-8" standalone="no"?>
<Relationships xmlns="http://schemas.openxmlformats.org/package/2006/relationships">
<Relationship Id="rId1" Target="../printerSettings/printerSettings4.bin" Type="http://schemas.openxmlformats.org/officeDocument/2006/relationships/printerSettings"/>
<Relationship Id="rId10" Target="../ctrlProps/ctrlProp59.xml" Type="http://schemas.openxmlformats.org/officeDocument/2006/relationships/ctrlProp"/>
<Relationship Id="rId11" Target="../ctrlProps/ctrlProp60.xml" Type="http://schemas.openxmlformats.org/officeDocument/2006/relationships/ctrlProp"/>
<Relationship Id="rId12" Target="../ctrlProps/ctrlProp61.xml" Type="http://schemas.openxmlformats.org/officeDocument/2006/relationships/ctrlProp"/>
<Relationship Id="rId13" Target="../ctrlProps/ctrlProp62.xml" Type="http://schemas.openxmlformats.org/officeDocument/2006/relationships/ctrlProp"/>
<Relationship Id="rId14" Target="../ctrlProps/ctrlProp63.xml" Type="http://schemas.openxmlformats.org/officeDocument/2006/relationships/ctrlProp"/>
<Relationship Id="rId15" Target="../ctrlProps/ctrlProp64.xml" Type="http://schemas.openxmlformats.org/officeDocument/2006/relationships/ctrlProp"/>
<Relationship Id="rId16" Target="../ctrlProps/ctrlProp65.xml" Type="http://schemas.openxmlformats.org/officeDocument/2006/relationships/ctrlProp"/>
<Relationship Id="rId17" Target="../ctrlProps/ctrlProp66.xml" Type="http://schemas.openxmlformats.org/officeDocument/2006/relationships/ctrlProp"/>
<Relationship Id="rId18" Target="../ctrlProps/ctrlProp67.xml" Type="http://schemas.openxmlformats.org/officeDocument/2006/relationships/ctrlProp"/>
<Relationship Id="rId19" Target="../ctrlProps/ctrlProp68.xml" Type="http://schemas.openxmlformats.org/officeDocument/2006/relationships/ctrlProp"/>
<Relationship Id="rId2" Target="../drawings/drawing4.xml" Type="http://schemas.openxmlformats.org/officeDocument/2006/relationships/drawing"/>
<Relationship Id="rId20" Target="../ctrlProps/ctrlProp69.xml" Type="http://schemas.openxmlformats.org/officeDocument/2006/relationships/ctrlProp"/>
<Relationship Id="rId21" Target="../ctrlProps/ctrlProp70.xml" Type="http://schemas.openxmlformats.org/officeDocument/2006/relationships/ctrlProp"/>
<Relationship Id="rId22" Target="../ctrlProps/ctrlProp71.xml" Type="http://schemas.openxmlformats.org/officeDocument/2006/relationships/ctrlProp"/>
<Relationship Id="rId23" Target="../ctrlProps/ctrlProp72.xml" Type="http://schemas.openxmlformats.org/officeDocument/2006/relationships/ctrlProp"/>
<Relationship Id="rId24" Target="../ctrlProps/ctrlProp73.xml" Type="http://schemas.openxmlformats.org/officeDocument/2006/relationships/ctrlProp"/>
<Relationship Id="rId25" Target="../ctrlProps/ctrlProp74.xml" Type="http://schemas.openxmlformats.org/officeDocument/2006/relationships/ctrlProp"/>
<Relationship Id="rId26" Target="../ctrlProps/ctrlProp75.xml" Type="http://schemas.openxmlformats.org/officeDocument/2006/relationships/ctrlProp"/>
<Relationship Id="rId27" Target="../ctrlProps/ctrlProp76.xml" Type="http://schemas.openxmlformats.org/officeDocument/2006/relationships/ctrlProp"/>
<Relationship Id="rId28" Target="../ctrlProps/ctrlProp77.xml" Type="http://schemas.openxmlformats.org/officeDocument/2006/relationships/ctrlProp"/>
<Relationship Id="rId29" Target="../ctrlProps/ctrlProp78.xml" Type="http://schemas.openxmlformats.org/officeDocument/2006/relationships/ctrlProp"/>
<Relationship Id="rId3" Target="../drawings/vmlDrawing4.vml" Type="http://schemas.openxmlformats.org/officeDocument/2006/relationships/vmlDrawing"/>
<Relationship Id="rId30" Target="../ctrlProps/ctrlProp79.xml" Type="http://schemas.openxmlformats.org/officeDocument/2006/relationships/ctrlProp"/>
<Relationship Id="rId31" Target="../ctrlProps/ctrlProp80.xml" Type="http://schemas.openxmlformats.org/officeDocument/2006/relationships/ctrlProp"/>
<Relationship Id="rId32" Target="../ctrlProps/ctrlProp81.xml" Type="http://schemas.openxmlformats.org/officeDocument/2006/relationships/ctrlProp"/>
<Relationship Id="rId33" Target="../ctrlProps/ctrlProp82.xml" Type="http://schemas.openxmlformats.org/officeDocument/2006/relationships/ctrlProp"/>
<Relationship Id="rId34" Target="../ctrlProps/ctrlProp83.xml" Type="http://schemas.openxmlformats.org/officeDocument/2006/relationships/ctrlProp"/>
<Relationship Id="rId35" Target="../ctrlProps/ctrlProp84.xml" Type="http://schemas.openxmlformats.org/officeDocument/2006/relationships/ctrlProp"/>
<Relationship Id="rId36" Target="../ctrlProps/ctrlProp85.xml" Type="http://schemas.openxmlformats.org/officeDocument/2006/relationships/ctrlProp"/>
<Relationship Id="rId37" Target="../ctrlProps/ctrlProp86.xml" Type="http://schemas.openxmlformats.org/officeDocument/2006/relationships/ctrlProp"/>
<Relationship Id="rId38" Target="../ctrlProps/ctrlProp87.xml" Type="http://schemas.openxmlformats.org/officeDocument/2006/relationships/ctrlProp"/>
<Relationship Id="rId39" Target="../ctrlProps/ctrlProp88.xml" Type="http://schemas.openxmlformats.org/officeDocument/2006/relationships/ctrlProp"/>
<Relationship Id="rId4" Target="../ctrlProps/ctrlProp53.xml" Type="http://schemas.openxmlformats.org/officeDocument/2006/relationships/ctrlProp"/>
<Relationship Id="rId40" Target="../ctrlProps/ctrlProp89.xml" Type="http://schemas.openxmlformats.org/officeDocument/2006/relationships/ctrlProp"/>
<Relationship Id="rId41" Target="../ctrlProps/ctrlProp90.xml" Type="http://schemas.openxmlformats.org/officeDocument/2006/relationships/ctrlProp"/>
<Relationship Id="rId42" Target="../ctrlProps/ctrlProp91.xml" Type="http://schemas.openxmlformats.org/officeDocument/2006/relationships/ctrlProp"/>
<Relationship Id="rId43" Target="../ctrlProps/ctrlProp92.xml" Type="http://schemas.openxmlformats.org/officeDocument/2006/relationships/ctrlProp"/>
<Relationship Id="rId44" Target="../ctrlProps/ctrlProp93.xml" Type="http://schemas.openxmlformats.org/officeDocument/2006/relationships/ctrlProp"/>
<Relationship Id="rId45" Target="../ctrlProps/ctrlProp94.xml" Type="http://schemas.openxmlformats.org/officeDocument/2006/relationships/ctrlProp"/>
<Relationship Id="rId46" Target="../ctrlProps/ctrlProp95.xml" Type="http://schemas.openxmlformats.org/officeDocument/2006/relationships/ctrlProp"/>
<Relationship Id="rId47" Target="../ctrlProps/ctrlProp96.xml" Type="http://schemas.openxmlformats.org/officeDocument/2006/relationships/ctrlProp"/>
<Relationship Id="rId48" Target="../ctrlProps/ctrlProp97.xml" Type="http://schemas.openxmlformats.org/officeDocument/2006/relationships/ctrlProp"/>
<Relationship Id="rId49" Target="../ctrlProps/ctrlProp98.xml" Type="http://schemas.openxmlformats.org/officeDocument/2006/relationships/ctrlProp"/>
<Relationship Id="rId5" Target="../ctrlProps/ctrlProp54.xml" Type="http://schemas.openxmlformats.org/officeDocument/2006/relationships/ctrlProp"/>
<Relationship Id="rId50" Target="../ctrlProps/ctrlProp99.xml" Type="http://schemas.openxmlformats.org/officeDocument/2006/relationships/ctrlProp"/>
<Relationship Id="rId51" Target="../ctrlProps/ctrlProp100.xml" Type="http://schemas.openxmlformats.org/officeDocument/2006/relationships/ctrlProp"/>
<Relationship Id="rId52" Target="../ctrlProps/ctrlProp101.xml" Type="http://schemas.openxmlformats.org/officeDocument/2006/relationships/ctrlProp"/>
<Relationship Id="rId53" Target="../ctrlProps/ctrlProp102.xml" Type="http://schemas.openxmlformats.org/officeDocument/2006/relationships/ctrlProp"/>
<Relationship Id="rId54" Target="../ctrlProps/ctrlProp103.xml" Type="http://schemas.openxmlformats.org/officeDocument/2006/relationships/ctrlProp"/>
<Relationship Id="rId55" Target="../ctrlProps/ctrlProp104.xml" Type="http://schemas.openxmlformats.org/officeDocument/2006/relationships/ctrlProp"/>
<Relationship Id="rId56" Target="../tables/table2.xml" Type="http://schemas.openxmlformats.org/officeDocument/2006/relationships/table"/>
<Relationship Id="rId6" Target="../ctrlProps/ctrlProp55.xml" Type="http://schemas.openxmlformats.org/officeDocument/2006/relationships/ctrlProp"/>
<Relationship Id="rId7" Target="../ctrlProps/ctrlProp56.xml" Type="http://schemas.openxmlformats.org/officeDocument/2006/relationships/ctrlProp"/>
<Relationship Id="rId8" Target="../ctrlProps/ctrlProp57.xml" Type="http://schemas.openxmlformats.org/officeDocument/2006/relationships/ctrlProp"/>
<Relationship Id="rId9" Target="../ctrlProps/ctrlProp58.xml" Type="http://schemas.openxmlformats.org/officeDocument/2006/relationships/ctrlProp"/>
</Relationships>

</file>

<file path=xl/worksheets/_rels/sheet5.xml.rels><?xml version="1.0" encoding="UTF-8" standalone="no"?>
<Relationships xmlns="http://schemas.openxmlformats.org/package/2006/relationships">
<Relationship Id="rId1" Target="../printerSettings/printerSettings5.bin" Type="http://schemas.openxmlformats.org/officeDocument/2006/relationships/printerSettings"/>
<Relationship Id="rId10" Target="../ctrlProps/ctrlProp111.xml" Type="http://schemas.openxmlformats.org/officeDocument/2006/relationships/ctrlProp"/>
<Relationship Id="rId11" Target="../ctrlProps/ctrlProp112.xml" Type="http://schemas.openxmlformats.org/officeDocument/2006/relationships/ctrlProp"/>
<Relationship Id="rId12" Target="../ctrlProps/ctrlProp113.xml" Type="http://schemas.openxmlformats.org/officeDocument/2006/relationships/ctrlProp"/>
<Relationship Id="rId13" Target="../ctrlProps/ctrlProp114.xml" Type="http://schemas.openxmlformats.org/officeDocument/2006/relationships/ctrlProp"/>
<Relationship Id="rId14" Target="../ctrlProps/ctrlProp115.xml" Type="http://schemas.openxmlformats.org/officeDocument/2006/relationships/ctrlProp"/>
<Relationship Id="rId15" Target="../ctrlProps/ctrlProp116.xml" Type="http://schemas.openxmlformats.org/officeDocument/2006/relationships/ctrlProp"/>
<Relationship Id="rId16" Target="../ctrlProps/ctrlProp117.xml" Type="http://schemas.openxmlformats.org/officeDocument/2006/relationships/ctrlProp"/>
<Relationship Id="rId17" Target="../ctrlProps/ctrlProp118.xml" Type="http://schemas.openxmlformats.org/officeDocument/2006/relationships/ctrlProp"/>
<Relationship Id="rId18" Target="../ctrlProps/ctrlProp119.xml" Type="http://schemas.openxmlformats.org/officeDocument/2006/relationships/ctrlProp"/>
<Relationship Id="rId19" Target="../ctrlProps/ctrlProp120.xml" Type="http://schemas.openxmlformats.org/officeDocument/2006/relationships/ctrlProp"/>
<Relationship Id="rId2" Target="../drawings/drawing5.xml" Type="http://schemas.openxmlformats.org/officeDocument/2006/relationships/drawing"/>
<Relationship Id="rId20" Target="../ctrlProps/ctrlProp121.xml" Type="http://schemas.openxmlformats.org/officeDocument/2006/relationships/ctrlProp"/>
<Relationship Id="rId21" Target="../ctrlProps/ctrlProp122.xml" Type="http://schemas.openxmlformats.org/officeDocument/2006/relationships/ctrlProp"/>
<Relationship Id="rId22" Target="../ctrlProps/ctrlProp123.xml" Type="http://schemas.openxmlformats.org/officeDocument/2006/relationships/ctrlProp"/>
<Relationship Id="rId23" Target="../ctrlProps/ctrlProp124.xml" Type="http://schemas.openxmlformats.org/officeDocument/2006/relationships/ctrlProp"/>
<Relationship Id="rId24" Target="../ctrlProps/ctrlProp125.xml" Type="http://schemas.openxmlformats.org/officeDocument/2006/relationships/ctrlProp"/>
<Relationship Id="rId25" Target="../ctrlProps/ctrlProp126.xml" Type="http://schemas.openxmlformats.org/officeDocument/2006/relationships/ctrlProp"/>
<Relationship Id="rId26" Target="../ctrlProps/ctrlProp127.xml" Type="http://schemas.openxmlformats.org/officeDocument/2006/relationships/ctrlProp"/>
<Relationship Id="rId27" Target="../ctrlProps/ctrlProp128.xml" Type="http://schemas.openxmlformats.org/officeDocument/2006/relationships/ctrlProp"/>
<Relationship Id="rId28" Target="../ctrlProps/ctrlProp129.xml" Type="http://schemas.openxmlformats.org/officeDocument/2006/relationships/ctrlProp"/>
<Relationship Id="rId29" Target="../ctrlProps/ctrlProp130.xml" Type="http://schemas.openxmlformats.org/officeDocument/2006/relationships/ctrlProp"/>
<Relationship Id="rId3" Target="../drawings/vmlDrawing5.vml" Type="http://schemas.openxmlformats.org/officeDocument/2006/relationships/vmlDrawing"/>
<Relationship Id="rId30" Target="../ctrlProps/ctrlProp131.xml" Type="http://schemas.openxmlformats.org/officeDocument/2006/relationships/ctrlProp"/>
<Relationship Id="rId31" Target="../ctrlProps/ctrlProp132.xml" Type="http://schemas.openxmlformats.org/officeDocument/2006/relationships/ctrlProp"/>
<Relationship Id="rId32" Target="../ctrlProps/ctrlProp133.xml" Type="http://schemas.openxmlformats.org/officeDocument/2006/relationships/ctrlProp"/>
<Relationship Id="rId33" Target="../ctrlProps/ctrlProp134.xml" Type="http://schemas.openxmlformats.org/officeDocument/2006/relationships/ctrlProp"/>
<Relationship Id="rId34" Target="../ctrlProps/ctrlProp135.xml" Type="http://schemas.openxmlformats.org/officeDocument/2006/relationships/ctrlProp"/>
<Relationship Id="rId35" Target="../ctrlProps/ctrlProp136.xml" Type="http://schemas.openxmlformats.org/officeDocument/2006/relationships/ctrlProp"/>
<Relationship Id="rId36" Target="../ctrlProps/ctrlProp137.xml" Type="http://schemas.openxmlformats.org/officeDocument/2006/relationships/ctrlProp"/>
<Relationship Id="rId37" Target="../ctrlProps/ctrlProp138.xml" Type="http://schemas.openxmlformats.org/officeDocument/2006/relationships/ctrlProp"/>
<Relationship Id="rId38" Target="../ctrlProps/ctrlProp139.xml" Type="http://schemas.openxmlformats.org/officeDocument/2006/relationships/ctrlProp"/>
<Relationship Id="rId39" Target="../ctrlProps/ctrlProp140.xml" Type="http://schemas.openxmlformats.org/officeDocument/2006/relationships/ctrlProp"/>
<Relationship Id="rId4" Target="../ctrlProps/ctrlProp105.xml" Type="http://schemas.openxmlformats.org/officeDocument/2006/relationships/ctrlProp"/>
<Relationship Id="rId40" Target="../ctrlProps/ctrlProp141.xml" Type="http://schemas.openxmlformats.org/officeDocument/2006/relationships/ctrlProp"/>
<Relationship Id="rId41" Target="../ctrlProps/ctrlProp142.xml" Type="http://schemas.openxmlformats.org/officeDocument/2006/relationships/ctrlProp"/>
<Relationship Id="rId42" Target="../ctrlProps/ctrlProp143.xml" Type="http://schemas.openxmlformats.org/officeDocument/2006/relationships/ctrlProp"/>
<Relationship Id="rId43" Target="../ctrlProps/ctrlProp144.xml" Type="http://schemas.openxmlformats.org/officeDocument/2006/relationships/ctrlProp"/>
<Relationship Id="rId44" Target="../ctrlProps/ctrlProp145.xml" Type="http://schemas.openxmlformats.org/officeDocument/2006/relationships/ctrlProp"/>
<Relationship Id="rId45" Target="../ctrlProps/ctrlProp146.xml" Type="http://schemas.openxmlformats.org/officeDocument/2006/relationships/ctrlProp"/>
<Relationship Id="rId46" Target="../ctrlProps/ctrlProp147.xml" Type="http://schemas.openxmlformats.org/officeDocument/2006/relationships/ctrlProp"/>
<Relationship Id="rId47" Target="../ctrlProps/ctrlProp148.xml" Type="http://schemas.openxmlformats.org/officeDocument/2006/relationships/ctrlProp"/>
<Relationship Id="rId48" Target="../ctrlProps/ctrlProp149.xml" Type="http://schemas.openxmlformats.org/officeDocument/2006/relationships/ctrlProp"/>
<Relationship Id="rId49" Target="../ctrlProps/ctrlProp150.xml" Type="http://schemas.openxmlformats.org/officeDocument/2006/relationships/ctrlProp"/>
<Relationship Id="rId5" Target="../ctrlProps/ctrlProp106.xml" Type="http://schemas.openxmlformats.org/officeDocument/2006/relationships/ctrlProp"/>
<Relationship Id="rId50" Target="../ctrlProps/ctrlProp151.xml" Type="http://schemas.openxmlformats.org/officeDocument/2006/relationships/ctrlProp"/>
<Relationship Id="rId51" Target="../ctrlProps/ctrlProp152.xml" Type="http://schemas.openxmlformats.org/officeDocument/2006/relationships/ctrlProp"/>
<Relationship Id="rId52" Target="../ctrlProps/ctrlProp153.xml" Type="http://schemas.openxmlformats.org/officeDocument/2006/relationships/ctrlProp"/>
<Relationship Id="rId53" Target="../ctrlProps/ctrlProp154.xml" Type="http://schemas.openxmlformats.org/officeDocument/2006/relationships/ctrlProp"/>
<Relationship Id="rId54" Target="../ctrlProps/ctrlProp155.xml" Type="http://schemas.openxmlformats.org/officeDocument/2006/relationships/ctrlProp"/>
<Relationship Id="rId55" Target="../ctrlProps/ctrlProp156.xml" Type="http://schemas.openxmlformats.org/officeDocument/2006/relationships/ctrlProp"/>
<Relationship Id="rId56" Target="../tables/table3.xml" Type="http://schemas.openxmlformats.org/officeDocument/2006/relationships/table"/>
<Relationship Id="rId6" Target="../ctrlProps/ctrlProp107.xml" Type="http://schemas.openxmlformats.org/officeDocument/2006/relationships/ctrlProp"/>
<Relationship Id="rId7" Target="../ctrlProps/ctrlProp108.xml" Type="http://schemas.openxmlformats.org/officeDocument/2006/relationships/ctrlProp"/>
<Relationship Id="rId8" Target="../ctrlProps/ctrlProp109.xml" Type="http://schemas.openxmlformats.org/officeDocument/2006/relationships/ctrlProp"/>
<Relationship Id="rId9" Target="../ctrlProps/ctrlProp110.xml" Type="http://schemas.openxmlformats.org/officeDocument/2006/relationships/ctrlProp"/>
</Relationships>

</file>

<file path=xl/worksheets/_rels/sheet6.xml.rels><?xml version="1.0" encoding="UTF-8" standalone="no"?>
<Relationships xmlns="http://schemas.openxmlformats.org/package/2006/relationships">
<Relationship Id="rId1" Target="../printerSettings/printerSettings6.bin" Type="http://schemas.openxmlformats.org/officeDocument/2006/relationships/printerSettings"/>
<Relationship Id="rId10" Target="../ctrlProps/ctrlProp163.xml" Type="http://schemas.openxmlformats.org/officeDocument/2006/relationships/ctrlProp"/>
<Relationship Id="rId11" Target="../ctrlProps/ctrlProp164.xml" Type="http://schemas.openxmlformats.org/officeDocument/2006/relationships/ctrlProp"/>
<Relationship Id="rId12" Target="../ctrlProps/ctrlProp165.xml" Type="http://schemas.openxmlformats.org/officeDocument/2006/relationships/ctrlProp"/>
<Relationship Id="rId13" Target="../ctrlProps/ctrlProp166.xml" Type="http://schemas.openxmlformats.org/officeDocument/2006/relationships/ctrlProp"/>
<Relationship Id="rId14" Target="../ctrlProps/ctrlProp167.xml" Type="http://schemas.openxmlformats.org/officeDocument/2006/relationships/ctrlProp"/>
<Relationship Id="rId15" Target="../ctrlProps/ctrlProp168.xml" Type="http://schemas.openxmlformats.org/officeDocument/2006/relationships/ctrlProp"/>
<Relationship Id="rId16" Target="../ctrlProps/ctrlProp169.xml" Type="http://schemas.openxmlformats.org/officeDocument/2006/relationships/ctrlProp"/>
<Relationship Id="rId17" Target="../ctrlProps/ctrlProp170.xml" Type="http://schemas.openxmlformats.org/officeDocument/2006/relationships/ctrlProp"/>
<Relationship Id="rId18" Target="../ctrlProps/ctrlProp171.xml" Type="http://schemas.openxmlformats.org/officeDocument/2006/relationships/ctrlProp"/>
<Relationship Id="rId19" Target="../ctrlProps/ctrlProp172.xml" Type="http://schemas.openxmlformats.org/officeDocument/2006/relationships/ctrlProp"/>
<Relationship Id="rId2" Target="../drawings/drawing6.xml" Type="http://schemas.openxmlformats.org/officeDocument/2006/relationships/drawing"/>
<Relationship Id="rId20" Target="../ctrlProps/ctrlProp173.xml" Type="http://schemas.openxmlformats.org/officeDocument/2006/relationships/ctrlProp"/>
<Relationship Id="rId21" Target="../ctrlProps/ctrlProp174.xml" Type="http://schemas.openxmlformats.org/officeDocument/2006/relationships/ctrlProp"/>
<Relationship Id="rId22" Target="../ctrlProps/ctrlProp175.xml" Type="http://schemas.openxmlformats.org/officeDocument/2006/relationships/ctrlProp"/>
<Relationship Id="rId23" Target="../ctrlProps/ctrlProp176.xml" Type="http://schemas.openxmlformats.org/officeDocument/2006/relationships/ctrlProp"/>
<Relationship Id="rId24" Target="../ctrlProps/ctrlProp177.xml" Type="http://schemas.openxmlformats.org/officeDocument/2006/relationships/ctrlProp"/>
<Relationship Id="rId25" Target="../ctrlProps/ctrlProp178.xml" Type="http://schemas.openxmlformats.org/officeDocument/2006/relationships/ctrlProp"/>
<Relationship Id="rId26" Target="../ctrlProps/ctrlProp179.xml" Type="http://schemas.openxmlformats.org/officeDocument/2006/relationships/ctrlProp"/>
<Relationship Id="rId27" Target="../ctrlProps/ctrlProp180.xml" Type="http://schemas.openxmlformats.org/officeDocument/2006/relationships/ctrlProp"/>
<Relationship Id="rId28" Target="../ctrlProps/ctrlProp181.xml" Type="http://schemas.openxmlformats.org/officeDocument/2006/relationships/ctrlProp"/>
<Relationship Id="rId29" Target="../ctrlProps/ctrlProp182.xml" Type="http://schemas.openxmlformats.org/officeDocument/2006/relationships/ctrlProp"/>
<Relationship Id="rId3" Target="../drawings/vmlDrawing6.vml" Type="http://schemas.openxmlformats.org/officeDocument/2006/relationships/vmlDrawing"/>
<Relationship Id="rId30" Target="../ctrlProps/ctrlProp183.xml" Type="http://schemas.openxmlformats.org/officeDocument/2006/relationships/ctrlProp"/>
<Relationship Id="rId31" Target="../ctrlProps/ctrlProp184.xml" Type="http://schemas.openxmlformats.org/officeDocument/2006/relationships/ctrlProp"/>
<Relationship Id="rId32" Target="../ctrlProps/ctrlProp185.xml" Type="http://schemas.openxmlformats.org/officeDocument/2006/relationships/ctrlProp"/>
<Relationship Id="rId33" Target="../ctrlProps/ctrlProp186.xml" Type="http://schemas.openxmlformats.org/officeDocument/2006/relationships/ctrlProp"/>
<Relationship Id="rId34" Target="../ctrlProps/ctrlProp187.xml" Type="http://schemas.openxmlformats.org/officeDocument/2006/relationships/ctrlProp"/>
<Relationship Id="rId35" Target="../ctrlProps/ctrlProp188.xml" Type="http://schemas.openxmlformats.org/officeDocument/2006/relationships/ctrlProp"/>
<Relationship Id="rId36" Target="../ctrlProps/ctrlProp189.xml" Type="http://schemas.openxmlformats.org/officeDocument/2006/relationships/ctrlProp"/>
<Relationship Id="rId37" Target="../ctrlProps/ctrlProp190.xml" Type="http://schemas.openxmlformats.org/officeDocument/2006/relationships/ctrlProp"/>
<Relationship Id="rId38" Target="../ctrlProps/ctrlProp191.xml" Type="http://schemas.openxmlformats.org/officeDocument/2006/relationships/ctrlProp"/>
<Relationship Id="rId39" Target="../ctrlProps/ctrlProp192.xml" Type="http://schemas.openxmlformats.org/officeDocument/2006/relationships/ctrlProp"/>
<Relationship Id="rId4" Target="../ctrlProps/ctrlProp157.xml" Type="http://schemas.openxmlformats.org/officeDocument/2006/relationships/ctrlProp"/>
<Relationship Id="rId40" Target="../ctrlProps/ctrlProp193.xml" Type="http://schemas.openxmlformats.org/officeDocument/2006/relationships/ctrlProp"/>
<Relationship Id="rId41" Target="../ctrlProps/ctrlProp194.xml" Type="http://schemas.openxmlformats.org/officeDocument/2006/relationships/ctrlProp"/>
<Relationship Id="rId42" Target="../ctrlProps/ctrlProp195.xml" Type="http://schemas.openxmlformats.org/officeDocument/2006/relationships/ctrlProp"/>
<Relationship Id="rId43" Target="../ctrlProps/ctrlProp196.xml" Type="http://schemas.openxmlformats.org/officeDocument/2006/relationships/ctrlProp"/>
<Relationship Id="rId44" Target="../ctrlProps/ctrlProp197.xml" Type="http://schemas.openxmlformats.org/officeDocument/2006/relationships/ctrlProp"/>
<Relationship Id="rId45" Target="../ctrlProps/ctrlProp198.xml" Type="http://schemas.openxmlformats.org/officeDocument/2006/relationships/ctrlProp"/>
<Relationship Id="rId46" Target="../ctrlProps/ctrlProp199.xml" Type="http://schemas.openxmlformats.org/officeDocument/2006/relationships/ctrlProp"/>
<Relationship Id="rId47" Target="../ctrlProps/ctrlProp200.xml" Type="http://schemas.openxmlformats.org/officeDocument/2006/relationships/ctrlProp"/>
<Relationship Id="rId48" Target="../ctrlProps/ctrlProp201.xml" Type="http://schemas.openxmlformats.org/officeDocument/2006/relationships/ctrlProp"/>
<Relationship Id="rId49" Target="../ctrlProps/ctrlProp202.xml" Type="http://schemas.openxmlformats.org/officeDocument/2006/relationships/ctrlProp"/>
<Relationship Id="rId5" Target="../ctrlProps/ctrlProp158.xml" Type="http://schemas.openxmlformats.org/officeDocument/2006/relationships/ctrlProp"/>
<Relationship Id="rId50" Target="../ctrlProps/ctrlProp203.xml" Type="http://schemas.openxmlformats.org/officeDocument/2006/relationships/ctrlProp"/>
<Relationship Id="rId51" Target="../ctrlProps/ctrlProp204.xml" Type="http://schemas.openxmlformats.org/officeDocument/2006/relationships/ctrlProp"/>
<Relationship Id="rId52" Target="../ctrlProps/ctrlProp205.xml" Type="http://schemas.openxmlformats.org/officeDocument/2006/relationships/ctrlProp"/>
<Relationship Id="rId53" Target="../ctrlProps/ctrlProp206.xml" Type="http://schemas.openxmlformats.org/officeDocument/2006/relationships/ctrlProp"/>
<Relationship Id="rId54" Target="../ctrlProps/ctrlProp207.xml" Type="http://schemas.openxmlformats.org/officeDocument/2006/relationships/ctrlProp"/>
<Relationship Id="rId55" Target="../ctrlProps/ctrlProp208.xml" Type="http://schemas.openxmlformats.org/officeDocument/2006/relationships/ctrlProp"/>
<Relationship Id="rId56" Target="../tables/table4.xml" Type="http://schemas.openxmlformats.org/officeDocument/2006/relationships/table"/>
<Relationship Id="rId6" Target="../ctrlProps/ctrlProp159.xml" Type="http://schemas.openxmlformats.org/officeDocument/2006/relationships/ctrlProp"/>
<Relationship Id="rId7" Target="../ctrlProps/ctrlProp160.xml" Type="http://schemas.openxmlformats.org/officeDocument/2006/relationships/ctrlProp"/>
<Relationship Id="rId8" Target="../ctrlProps/ctrlProp161.xml" Type="http://schemas.openxmlformats.org/officeDocument/2006/relationships/ctrlProp"/>
<Relationship Id="rId9" Target="../ctrlProps/ctrlProp162.xml" Type="http://schemas.openxmlformats.org/officeDocument/2006/relationships/ctrlProp"/>
</Relationships>

</file>

<file path=xl/worksheets/_rels/sheet7.xml.rels><?xml version="1.0" encoding="UTF-8" standalone="no"?>
<Relationships xmlns="http://schemas.openxmlformats.org/package/2006/relationships">
<Relationship Id="rId1" Target="../printerSettings/printerSettings7.bin" Type="http://schemas.openxmlformats.org/officeDocument/2006/relationships/printerSettings"/>
<Relationship Id="rId10" Target="../ctrlProps/ctrlProp215.xml" Type="http://schemas.openxmlformats.org/officeDocument/2006/relationships/ctrlProp"/>
<Relationship Id="rId11" Target="../ctrlProps/ctrlProp216.xml" Type="http://schemas.openxmlformats.org/officeDocument/2006/relationships/ctrlProp"/>
<Relationship Id="rId12" Target="../ctrlProps/ctrlProp217.xml" Type="http://schemas.openxmlformats.org/officeDocument/2006/relationships/ctrlProp"/>
<Relationship Id="rId13" Target="../ctrlProps/ctrlProp218.xml" Type="http://schemas.openxmlformats.org/officeDocument/2006/relationships/ctrlProp"/>
<Relationship Id="rId14" Target="../ctrlProps/ctrlProp219.xml" Type="http://schemas.openxmlformats.org/officeDocument/2006/relationships/ctrlProp"/>
<Relationship Id="rId15" Target="../ctrlProps/ctrlProp220.xml" Type="http://schemas.openxmlformats.org/officeDocument/2006/relationships/ctrlProp"/>
<Relationship Id="rId16" Target="../ctrlProps/ctrlProp221.xml" Type="http://schemas.openxmlformats.org/officeDocument/2006/relationships/ctrlProp"/>
<Relationship Id="rId17" Target="../ctrlProps/ctrlProp222.xml" Type="http://schemas.openxmlformats.org/officeDocument/2006/relationships/ctrlProp"/>
<Relationship Id="rId18" Target="../ctrlProps/ctrlProp223.xml" Type="http://schemas.openxmlformats.org/officeDocument/2006/relationships/ctrlProp"/>
<Relationship Id="rId19" Target="../ctrlProps/ctrlProp224.xml" Type="http://schemas.openxmlformats.org/officeDocument/2006/relationships/ctrlProp"/>
<Relationship Id="rId2" Target="../drawings/drawing7.xml" Type="http://schemas.openxmlformats.org/officeDocument/2006/relationships/drawing"/>
<Relationship Id="rId20" Target="../ctrlProps/ctrlProp225.xml" Type="http://schemas.openxmlformats.org/officeDocument/2006/relationships/ctrlProp"/>
<Relationship Id="rId21" Target="../ctrlProps/ctrlProp226.xml" Type="http://schemas.openxmlformats.org/officeDocument/2006/relationships/ctrlProp"/>
<Relationship Id="rId22" Target="../ctrlProps/ctrlProp227.xml" Type="http://schemas.openxmlformats.org/officeDocument/2006/relationships/ctrlProp"/>
<Relationship Id="rId23" Target="../ctrlProps/ctrlProp228.xml" Type="http://schemas.openxmlformats.org/officeDocument/2006/relationships/ctrlProp"/>
<Relationship Id="rId24" Target="../ctrlProps/ctrlProp229.xml" Type="http://schemas.openxmlformats.org/officeDocument/2006/relationships/ctrlProp"/>
<Relationship Id="rId25" Target="../ctrlProps/ctrlProp230.xml" Type="http://schemas.openxmlformats.org/officeDocument/2006/relationships/ctrlProp"/>
<Relationship Id="rId26" Target="../ctrlProps/ctrlProp231.xml" Type="http://schemas.openxmlformats.org/officeDocument/2006/relationships/ctrlProp"/>
<Relationship Id="rId27" Target="../ctrlProps/ctrlProp232.xml" Type="http://schemas.openxmlformats.org/officeDocument/2006/relationships/ctrlProp"/>
<Relationship Id="rId28" Target="../ctrlProps/ctrlProp233.xml" Type="http://schemas.openxmlformats.org/officeDocument/2006/relationships/ctrlProp"/>
<Relationship Id="rId29" Target="../ctrlProps/ctrlProp234.xml" Type="http://schemas.openxmlformats.org/officeDocument/2006/relationships/ctrlProp"/>
<Relationship Id="rId3" Target="../drawings/vmlDrawing7.vml" Type="http://schemas.openxmlformats.org/officeDocument/2006/relationships/vmlDrawing"/>
<Relationship Id="rId30" Target="../ctrlProps/ctrlProp235.xml" Type="http://schemas.openxmlformats.org/officeDocument/2006/relationships/ctrlProp"/>
<Relationship Id="rId31" Target="../ctrlProps/ctrlProp236.xml" Type="http://schemas.openxmlformats.org/officeDocument/2006/relationships/ctrlProp"/>
<Relationship Id="rId32" Target="../ctrlProps/ctrlProp237.xml" Type="http://schemas.openxmlformats.org/officeDocument/2006/relationships/ctrlProp"/>
<Relationship Id="rId33" Target="../ctrlProps/ctrlProp238.xml" Type="http://schemas.openxmlformats.org/officeDocument/2006/relationships/ctrlProp"/>
<Relationship Id="rId34" Target="../ctrlProps/ctrlProp239.xml" Type="http://schemas.openxmlformats.org/officeDocument/2006/relationships/ctrlProp"/>
<Relationship Id="rId35" Target="../ctrlProps/ctrlProp240.xml" Type="http://schemas.openxmlformats.org/officeDocument/2006/relationships/ctrlProp"/>
<Relationship Id="rId36" Target="../ctrlProps/ctrlProp241.xml" Type="http://schemas.openxmlformats.org/officeDocument/2006/relationships/ctrlProp"/>
<Relationship Id="rId37" Target="../ctrlProps/ctrlProp242.xml" Type="http://schemas.openxmlformats.org/officeDocument/2006/relationships/ctrlProp"/>
<Relationship Id="rId38" Target="../ctrlProps/ctrlProp243.xml" Type="http://schemas.openxmlformats.org/officeDocument/2006/relationships/ctrlProp"/>
<Relationship Id="rId39" Target="../ctrlProps/ctrlProp244.xml" Type="http://schemas.openxmlformats.org/officeDocument/2006/relationships/ctrlProp"/>
<Relationship Id="rId4" Target="../ctrlProps/ctrlProp209.xml" Type="http://schemas.openxmlformats.org/officeDocument/2006/relationships/ctrlProp"/>
<Relationship Id="rId40" Target="../ctrlProps/ctrlProp245.xml" Type="http://schemas.openxmlformats.org/officeDocument/2006/relationships/ctrlProp"/>
<Relationship Id="rId41" Target="../ctrlProps/ctrlProp246.xml" Type="http://schemas.openxmlformats.org/officeDocument/2006/relationships/ctrlProp"/>
<Relationship Id="rId42" Target="../ctrlProps/ctrlProp247.xml" Type="http://schemas.openxmlformats.org/officeDocument/2006/relationships/ctrlProp"/>
<Relationship Id="rId43" Target="../ctrlProps/ctrlProp248.xml" Type="http://schemas.openxmlformats.org/officeDocument/2006/relationships/ctrlProp"/>
<Relationship Id="rId44" Target="../ctrlProps/ctrlProp249.xml" Type="http://schemas.openxmlformats.org/officeDocument/2006/relationships/ctrlProp"/>
<Relationship Id="rId45" Target="../ctrlProps/ctrlProp250.xml" Type="http://schemas.openxmlformats.org/officeDocument/2006/relationships/ctrlProp"/>
<Relationship Id="rId46" Target="../ctrlProps/ctrlProp251.xml" Type="http://schemas.openxmlformats.org/officeDocument/2006/relationships/ctrlProp"/>
<Relationship Id="rId47" Target="../ctrlProps/ctrlProp252.xml" Type="http://schemas.openxmlformats.org/officeDocument/2006/relationships/ctrlProp"/>
<Relationship Id="rId48" Target="../ctrlProps/ctrlProp253.xml" Type="http://schemas.openxmlformats.org/officeDocument/2006/relationships/ctrlProp"/>
<Relationship Id="rId49" Target="../ctrlProps/ctrlProp254.xml" Type="http://schemas.openxmlformats.org/officeDocument/2006/relationships/ctrlProp"/>
<Relationship Id="rId5" Target="../ctrlProps/ctrlProp210.xml" Type="http://schemas.openxmlformats.org/officeDocument/2006/relationships/ctrlProp"/>
<Relationship Id="rId50" Target="../ctrlProps/ctrlProp255.xml" Type="http://schemas.openxmlformats.org/officeDocument/2006/relationships/ctrlProp"/>
<Relationship Id="rId51" Target="../ctrlProps/ctrlProp256.xml" Type="http://schemas.openxmlformats.org/officeDocument/2006/relationships/ctrlProp"/>
<Relationship Id="rId52" Target="../ctrlProps/ctrlProp257.xml" Type="http://schemas.openxmlformats.org/officeDocument/2006/relationships/ctrlProp"/>
<Relationship Id="rId53" Target="../ctrlProps/ctrlProp258.xml" Type="http://schemas.openxmlformats.org/officeDocument/2006/relationships/ctrlProp"/>
<Relationship Id="rId54" Target="../ctrlProps/ctrlProp259.xml" Type="http://schemas.openxmlformats.org/officeDocument/2006/relationships/ctrlProp"/>
<Relationship Id="rId55" Target="../ctrlProps/ctrlProp260.xml" Type="http://schemas.openxmlformats.org/officeDocument/2006/relationships/ctrlProp"/>
<Relationship Id="rId56" Target="../tables/table5.xml" Type="http://schemas.openxmlformats.org/officeDocument/2006/relationships/table"/>
<Relationship Id="rId6" Target="../ctrlProps/ctrlProp211.xml" Type="http://schemas.openxmlformats.org/officeDocument/2006/relationships/ctrlProp"/>
<Relationship Id="rId7" Target="../ctrlProps/ctrlProp212.xml" Type="http://schemas.openxmlformats.org/officeDocument/2006/relationships/ctrlProp"/>
<Relationship Id="rId8" Target="../ctrlProps/ctrlProp213.xml" Type="http://schemas.openxmlformats.org/officeDocument/2006/relationships/ctrlProp"/>
<Relationship Id="rId9" Target="../ctrlProps/ctrlProp214.xml" Type="http://schemas.openxmlformats.org/officeDocument/2006/relationships/ctrlProp"/>
</Relationships>

</file>

<file path=xl/worksheets/_rels/sheet8.xml.rels><?xml version="1.0" encoding="UTF-8" standalone="no"?>
<Relationships xmlns="http://schemas.openxmlformats.org/package/2006/relationships">
<Relationship Id="rId1" Target="../printerSettings/printerSettings8.bin" Type="http://schemas.openxmlformats.org/officeDocument/2006/relationships/printerSettings"/>
<Relationship Id="rId10" Target="../ctrlProps/ctrlProp267.xml" Type="http://schemas.openxmlformats.org/officeDocument/2006/relationships/ctrlProp"/>
<Relationship Id="rId11" Target="../ctrlProps/ctrlProp268.xml" Type="http://schemas.openxmlformats.org/officeDocument/2006/relationships/ctrlProp"/>
<Relationship Id="rId12" Target="../ctrlProps/ctrlProp269.xml" Type="http://schemas.openxmlformats.org/officeDocument/2006/relationships/ctrlProp"/>
<Relationship Id="rId13" Target="../ctrlProps/ctrlProp270.xml" Type="http://schemas.openxmlformats.org/officeDocument/2006/relationships/ctrlProp"/>
<Relationship Id="rId14" Target="../ctrlProps/ctrlProp271.xml" Type="http://schemas.openxmlformats.org/officeDocument/2006/relationships/ctrlProp"/>
<Relationship Id="rId15" Target="../ctrlProps/ctrlProp272.xml" Type="http://schemas.openxmlformats.org/officeDocument/2006/relationships/ctrlProp"/>
<Relationship Id="rId16" Target="../ctrlProps/ctrlProp273.xml" Type="http://schemas.openxmlformats.org/officeDocument/2006/relationships/ctrlProp"/>
<Relationship Id="rId17" Target="../ctrlProps/ctrlProp274.xml" Type="http://schemas.openxmlformats.org/officeDocument/2006/relationships/ctrlProp"/>
<Relationship Id="rId18" Target="../ctrlProps/ctrlProp275.xml" Type="http://schemas.openxmlformats.org/officeDocument/2006/relationships/ctrlProp"/>
<Relationship Id="rId19" Target="../ctrlProps/ctrlProp276.xml" Type="http://schemas.openxmlformats.org/officeDocument/2006/relationships/ctrlProp"/>
<Relationship Id="rId2" Target="../drawings/drawing8.xml" Type="http://schemas.openxmlformats.org/officeDocument/2006/relationships/drawing"/>
<Relationship Id="rId20" Target="../ctrlProps/ctrlProp277.xml" Type="http://schemas.openxmlformats.org/officeDocument/2006/relationships/ctrlProp"/>
<Relationship Id="rId21" Target="../ctrlProps/ctrlProp278.xml" Type="http://schemas.openxmlformats.org/officeDocument/2006/relationships/ctrlProp"/>
<Relationship Id="rId22" Target="../ctrlProps/ctrlProp279.xml" Type="http://schemas.openxmlformats.org/officeDocument/2006/relationships/ctrlProp"/>
<Relationship Id="rId23" Target="../ctrlProps/ctrlProp280.xml" Type="http://schemas.openxmlformats.org/officeDocument/2006/relationships/ctrlProp"/>
<Relationship Id="rId24" Target="../ctrlProps/ctrlProp281.xml" Type="http://schemas.openxmlformats.org/officeDocument/2006/relationships/ctrlProp"/>
<Relationship Id="rId25" Target="../ctrlProps/ctrlProp282.xml" Type="http://schemas.openxmlformats.org/officeDocument/2006/relationships/ctrlProp"/>
<Relationship Id="rId26" Target="../ctrlProps/ctrlProp283.xml" Type="http://schemas.openxmlformats.org/officeDocument/2006/relationships/ctrlProp"/>
<Relationship Id="rId27" Target="../ctrlProps/ctrlProp284.xml" Type="http://schemas.openxmlformats.org/officeDocument/2006/relationships/ctrlProp"/>
<Relationship Id="rId28" Target="../ctrlProps/ctrlProp285.xml" Type="http://schemas.openxmlformats.org/officeDocument/2006/relationships/ctrlProp"/>
<Relationship Id="rId29" Target="../ctrlProps/ctrlProp286.xml" Type="http://schemas.openxmlformats.org/officeDocument/2006/relationships/ctrlProp"/>
<Relationship Id="rId3" Target="../drawings/vmlDrawing8.vml" Type="http://schemas.openxmlformats.org/officeDocument/2006/relationships/vmlDrawing"/>
<Relationship Id="rId30" Target="../ctrlProps/ctrlProp287.xml" Type="http://schemas.openxmlformats.org/officeDocument/2006/relationships/ctrlProp"/>
<Relationship Id="rId31" Target="../ctrlProps/ctrlProp288.xml" Type="http://schemas.openxmlformats.org/officeDocument/2006/relationships/ctrlProp"/>
<Relationship Id="rId32" Target="../ctrlProps/ctrlProp289.xml" Type="http://schemas.openxmlformats.org/officeDocument/2006/relationships/ctrlProp"/>
<Relationship Id="rId33" Target="../ctrlProps/ctrlProp290.xml" Type="http://schemas.openxmlformats.org/officeDocument/2006/relationships/ctrlProp"/>
<Relationship Id="rId34" Target="../ctrlProps/ctrlProp291.xml" Type="http://schemas.openxmlformats.org/officeDocument/2006/relationships/ctrlProp"/>
<Relationship Id="rId35" Target="../ctrlProps/ctrlProp292.xml" Type="http://schemas.openxmlformats.org/officeDocument/2006/relationships/ctrlProp"/>
<Relationship Id="rId36" Target="../ctrlProps/ctrlProp293.xml" Type="http://schemas.openxmlformats.org/officeDocument/2006/relationships/ctrlProp"/>
<Relationship Id="rId37" Target="../ctrlProps/ctrlProp294.xml" Type="http://schemas.openxmlformats.org/officeDocument/2006/relationships/ctrlProp"/>
<Relationship Id="rId38" Target="../ctrlProps/ctrlProp295.xml" Type="http://schemas.openxmlformats.org/officeDocument/2006/relationships/ctrlProp"/>
<Relationship Id="rId39" Target="../ctrlProps/ctrlProp296.xml" Type="http://schemas.openxmlformats.org/officeDocument/2006/relationships/ctrlProp"/>
<Relationship Id="rId4" Target="../ctrlProps/ctrlProp261.xml" Type="http://schemas.openxmlformats.org/officeDocument/2006/relationships/ctrlProp"/>
<Relationship Id="rId40" Target="../ctrlProps/ctrlProp297.xml" Type="http://schemas.openxmlformats.org/officeDocument/2006/relationships/ctrlProp"/>
<Relationship Id="rId41" Target="../ctrlProps/ctrlProp298.xml" Type="http://schemas.openxmlformats.org/officeDocument/2006/relationships/ctrlProp"/>
<Relationship Id="rId42" Target="../ctrlProps/ctrlProp299.xml" Type="http://schemas.openxmlformats.org/officeDocument/2006/relationships/ctrlProp"/>
<Relationship Id="rId43" Target="../ctrlProps/ctrlProp300.xml" Type="http://schemas.openxmlformats.org/officeDocument/2006/relationships/ctrlProp"/>
<Relationship Id="rId44" Target="../ctrlProps/ctrlProp301.xml" Type="http://schemas.openxmlformats.org/officeDocument/2006/relationships/ctrlProp"/>
<Relationship Id="rId45" Target="../ctrlProps/ctrlProp302.xml" Type="http://schemas.openxmlformats.org/officeDocument/2006/relationships/ctrlProp"/>
<Relationship Id="rId46" Target="../ctrlProps/ctrlProp303.xml" Type="http://schemas.openxmlformats.org/officeDocument/2006/relationships/ctrlProp"/>
<Relationship Id="rId47" Target="../ctrlProps/ctrlProp304.xml" Type="http://schemas.openxmlformats.org/officeDocument/2006/relationships/ctrlProp"/>
<Relationship Id="rId48" Target="../ctrlProps/ctrlProp305.xml" Type="http://schemas.openxmlformats.org/officeDocument/2006/relationships/ctrlProp"/>
<Relationship Id="rId49" Target="../ctrlProps/ctrlProp306.xml" Type="http://schemas.openxmlformats.org/officeDocument/2006/relationships/ctrlProp"/>
<Relationship Id="rId5" Target="../ctrlProps/ctrlProp262.xml" Type="http://schemas.openxmlformats.org/officeDocument/2006/relationships/ctrlProp"/>
<Relationship Id="rId50" Target="../ctrlProps/ctrlProp307.xml" Type="http://schemas.openxmlformats.org/officeDocument/2006/relationships/ctrlProp"/>
<Relationship Id="rId51" Target="../ctrlProps/ctrlProp308.xml" Type="http://schemas.openxmlformats.org/officeDocument/2006/relationships/ctrlProp"/>
<Relationship Id="rId52" Target="../ctrlProps/ctrlProp309.xml" Type="http://schemas.openxmlformats.org/officeDocument/2006/relationships/ctrlProp"/>
<Relationship Id="rId53" Target="../ctrlProps/ctrlProp310.xml" Type="http://schemas.openxmlformats.org/officeDocument/2006/relationships/ctrlProp"/>
<Relationship Id="rId54" Target="../ctrlProps/ctrlProp311.xml" Type="http://schemas.openxmlformats.org/officeDocument/2006/relationships/ctrlProp"/>
<Relationship Id="rId55" Target="../ctrlProps/ctrlProp312.xml" Type="http://schemas.openxmlformats.org/officeDocument/2006/relationships/ctrlProp"/>
<Relationship Id="rId56" Target="../tables/table6.xml" Type="http://schemas.openxmlformats.org/officeDocument/2006/relationships/table"/>
<Relationship Id="rId6" Target="../ctrlProps/ctrlProp263.xml" Type="http://schemas.openxmlformats.org/officeDocument/2006/relationships/ctrlProp"/>
<Relationship Id="rId7" Target="../ctrlProps/ctrlProp264.xml" Type="http://schemas.openxmlformats.org/officeDocument/2006/relationships/ctrlProp"/>
<Relationship Id="rId8" Target="../ctrlProps/ctrlProp265.xml" Type="http://schemas.openxmlformats.org/officeDocument/2006/relationships/ctrlProp"/>
<Relationship Id="rId9" Target="../ctrlProps/ctrlProp266.xml" Type="http://schemas.openxmlformats.org/officeDocument/2006/relationships/ctrlProp"/>
</Relationships>

</file>

<file path=xl/worksheets/_rels/sheet9.xml.rels><?xml version="1.0" encoding="UTF-8" standalone="no"?>
<Relationships xmlns="http://schemas.openxmlformats.org/package/2006/relationships">
<Relationship Id="rId1" Target="../printerSettings/printerSettings9.bin" Type="http://schemas.openxmlformats.org/officeDocument/2006/relationships/printerSettings"/>
<Relationship Id="rId10" Target="../ctrlProps/ctrlProp319.xml" Type="http://schemas.openxmlformats.org/officeDocument/2006/relationships/ctrlProp"/>
<Relationship Id="rId11" Target="../ctrlProps/ctrlProp320.xml" Type="http://schemas.openxmlformats.org/officeDocument/2006/relationships/ctrlProp"/>
<Relationship Id="rId12" Target="../ctrlProps/ctrlProp321.xml" Type="http://schemas.openxmlformats.org/officeDocument/2006/relationships/ctrlProp"/>
<Relationship Id="rId13" Target="../ctrlProps/ctrlProp322.xml" Type="http://schemas.openxmlformats.org/officeDocument/2006/relationships/ctrlProp"/>
<Relationship Id="rId14" Target="../ctrlProps/ctrlProp323.xml" Type="http://schemas.openxmlformats.org/officeDocument/2006/relationships/ctrlProp"/>
<Relationship Id="rId15" Target="../ctrlProps/ctrlProp324.xml" Type="http://schemas.openxmlformats.org/officeDocument/2006/relationships/ctrlProp"/>
<Relationship Id="rId16" Target="../ctrlProps/ctrlProp325.xml" Type="http://schemas.openxmlformats.org/officeDocument/2006/relationships/ctrlProp"/>
<Relationship Id="rId17" Target="../ctrlProps/ctrlProp326.xml" Type="http://schemas.openxmlformats.org/officeDocument/2006/relationships/ctrlProp"/>
<Relationship Id="rId18" Target="../ctrlProps/ctrlProp327.xml" Type="http://schemas.openxmlformats.org/officeDocument/2006/relationships/ctrlProp"/>
<Relationship Id="rId19" Target="../ctrlProps/ctrlProp328.xml" Type="http://schemas.openxmlformats.org/officeDocument/2006/relationships/ctrlProp"/>
<Relationship Id="rId2" Target="../drawings/drawing9.xml" Type="http://schemas.openxmlformats.org/officeDocument/2006/relationships/drawing"/>
<Relationship Id="rId20" Target="../ctrlProps/ctrlProp329.xml" Type="http://schemas.openxmlformats.org/officeDocument/2006/relationships/ctrlProp"/>
<Relationship Id="rId21" Target="../ctrlProps/ctrlProp330.xml" Type="http://schemas.openxmlformats.org/officeDocument/2006/relationships/ctrlProp"/>
<Relationship Id="rId22" Target="../ctrlProps/ctrlProp331.xml" Type="http://schemas.openxmlformats.org/officeDocument/2006/relationships/ctrlProp"/>
<Relationship Id="rId23" Target="../ctrlProps/ctrlProp332.xml" Type="http://schemas.openxmlformats.org/officeDocument/2006/relationships/ctrlProp"/>
<Relationship Id="rId24" Target="../ctrlProps/ctrlProp333.xml" Type="http://schemas.openxmlformats.org/officeDocument/2006/relationships/ctrlProp"/>
<Relationship Id="rId25" Target="../ctrlProps/ctrlProp334.xml" Type="http://schemas.openxmlformats.org/officeDocument/2006/relationships/ctrlProp"/>
<Relationship Id="rId26" Target="../ctrlProps/ctrlProp335.xml" Type="http://schemas.openxmlformats.org/officeDocument/2006/relationships/ctrlProp"/>
<Relationship Id="rId27" Target="../ctrlProps/ctrlProp336.xml" Type="http://schemas.openxmlformats.org/officeDocument/2006/relationships/ctrlProp"/>
<Relationship Id="rId28" Target="../ctrlProps/ctrlProp337.xml" Type="http://schemas.openxmlformats.org/officeDocument/2006/relationships/ctrlProp"/>
<Relationship Id="rId29" Target="../ctrlProps/ctrlProp338.xml" Type="http://schemas.openxmlformats.org/officeDocument/2006/relationships/ctrlProp"/>
<Relationship Id="rId3" Target="../drawings/vmlDrawing9.vml" Type="http://schemas.openxmlformats.org/officeDocument/2006/relationships/vmlDrawing"/>
<Relationship Id="rId30" Target="../ctrlProps/ctrlProp339.xml" Type="http://schemas.openxmlformats.org/officeDocument/2006/relationships/ctrlProp"/>
<Relationship Id="rId31" Target="../ctrlProps/ctrlProp340.xml" Type="http://schemas.openxmlformats.org/officeDocument/2006/relationships/ctrlProp"/>
<Relationship Id="rId32" Target="../ctrlProps/ctrlProp341.xml" Type="http://schemas.openxmlformats.org/officeDocument/2006/relationships/ctrlProp"/>
<Relationship Id="rId33" Target="../ctrlProps/ctrlProp342.xml" Type="http://schemas.openxmlformats.org/officeDocument/2006/relationships/ctrlProp"/>
<Relationship Id="rId34" Target="../ctrlProps/ctrlProp343.xml" Type="http://schemas.openxmlformats.org/officeDocument/2006/relationships/ctrlProp"/>
<Relationship Id="rId35" Target="../ctrlProps/ctrlProp344.xml" Type="http://schemas.openxmlformats.org/officeDocument/2006/relationships/ctrlProp"/>
<Relationship Id="rId36" Target="../ctrlProps/ctrlProp345.xml" Type="http://schemas.openxmlformats.org/officeDocument/2006/relationships/ctrlProp"/>
<Relationship Id="rId37" Target="../ctrlProps/ctrlProp346.xml" Type="http://schemas.openxmlformats.org/officeDocument/2006/relationships/ctrlProp"/>
<Relationship Id="rId38" Target="../ctrlProps/ctrlProp347.xml" Type="http://schemas.openxmlformats.org/officeDocument/2006/relationships/ctrlProp"/>
<Relationship Id="rId39" Target="../ctrlProps/ctrlProp348.xml" Type="http://schemas.openxmlformats.org/officeDocument/2006/relationships/ctrlProp"/>
<Relationship Id="rId4" Target="../ctrlProps/ctrlProp313.xml" Type="http://schemas.openxmlformats.org/officeDocument/2006/relationships/ctrlProp"/>
<Relationship Id="rId40" Target="../ctrlProps/ctrlProp349.xml" Type="http://schemas.openxmlformats.org/officeDocument/2006/relationships/ctrlProp"/>
<Relationship Id="rId41" Target="../ctrlProps/ctrlProp350.xml" Type="http://schemas.openxmlformats.org/officeDocument/2006/relationships/ctrlProp"/>
<Relationship Id="rId42" Target="../ctrlProps/ctrlProp351.xml" Type="http://schemas.openxmlformats.org/officeDocument/2006/relationships/ctrlProp"/>
<Relationship Id="rId43" Target="../ctrlProps/ctrlProp352.xml" Type="http://schemas.openxmlformats.org/officeDocument/2006/relationships/ctrlProp"/>
<Relationship Id="rId44" Target="../ctrlProps/ctrlProp353.xml" Type="http://schemas.openxmlformats.org/officeDocument/2006/relationships/ctrlProp"/>
<Relationship Id="rId45" Target="../ctrlProps/ctrlProp354.xml" Type="http://schemas.openxmlformats.org/officeDocument/2006/relationships/ctrlProp"/>
<Relationship Id="rId46" Target="../ctrlProps/ctrlProp355.xml" Type="http://schemas.openxmlformats.org/officeDocument/2006/relationships/ctrlProp"/>
<Relationship Id="rId47" Target="../ctrlProps/ctrlProp356.xml" Type="http://schemas.openxmlformats.org/officeDocument/2006/relationships/ctrlProp"/>
<Relationship Id="rId48" Target="../ctrlProps/ctrlProp357.xml" Type="http://schemas.openxmlformats.org/officeDocument/2006/relationships/ctrlProp"/>
<Relationship Id="rId49" Target="../ctrlProps/ctrlProp358.xml" Type="http://schemas.openxmlformats.org/officeDocument/2006/relationships/ctrlProp"/>
<Relationship Id="rId5" Target="../ctrlProps/ctrlProp314.xml" Type="http://schemas.openxmlformats.org/officeDocument/2006/relationships/ctrlProp"/>
<Relationship Id="rId50" Target="../ctrlProps/ctrlProp359.xml" Type="http://schemas.openxmlformats.org/officeDocument/2006/relationships/ctrlProp"/>
<Relationship Id="rId51" Target="../ctrlProps/ctrlProp360.xml" Type="http://schemas.openxmlformats.org/officeDocument/2006/relationships/ctrlProp"/>
<Relationship Id="rId52" Target="../ctrlProps/ctrlProp361.xml" Type="http://schemas.openxmlformats.org/officeDocument/2006/relationships/ctrlProp"/>
<Relationship Id="rId53" Target="../ctrlProps/ctrlProp362.xml" Type="http://schemas.openxmlformats.org/officeDocument/2006/relationships/ctrlProp"/>
<Relationship Id="rId54" Target="../ctrlProps/ctrlProp363.xml" Type="http://schemas.openxmlformats.org/officeDocument/2006/relationships/ctrlProp"/>
<Relationship Id="rId55" Target="../ctrlProps/ctrlProp364.xml" Type="http://schemas.openxmlformats.org/officeDocument/2006/relationships/ctrlProp"/>
<Relationship Id="rId56" Target="../tables/table7.xml" Type="http://schemas.openxmlformats.org/officeDocument/2006/relationships/table"/>
<Relationship Id="rId6" Target="../ctrlProps/ctrlProp315.xml" Type="http://schemas.openxmlformats.org/officeDocument/2006/relationships/ctrlProp"/>
<Relationship Id="rId7" Target="../ctrlProps/ctrlProp316.xml" Type="http://schemas.openxmlformats.org/officeDocument/2006/relationships/ctrlProp"/>
<Relationship Id="rId8" Target="../ctrlProps/ctrlProp317.xml" Type="http://schemas.openxmlformats.org/officeDocument/2006/relationships/ctrlProp"/>
<Relationship Id="rId9" Target="../ctrlProps/ctrlProp318.xml" Type="http://schemas.openxmlformats.org/officeDocument/2006/relationships/ctrlProp"/>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7131A-ACA7-42AF-93C9-5A97D6130AC0}">
  <sheetPr>
    <tabColor theme="8" tint="0.59999389629810485"/>
  </sheetPr>
  <dimension ref="A1"/>
  <sheetViews>
    <sheetView showGridLines="0" tabSelected="1" zoomScaleNormal="100" workbookViewId="0"/>
  </sheetViews>
  <sheetFormatPr defaultRowHeight="14" x14ac:dyDescent="0.3"/>
  <sheetData/>
  <sheetProtection algorithmName="SHA-512" hashValue="8epgOmTqoB1T5XjI84KC5pOCsBgOuge5fF8EyGqeN4ZWlnSILnCh1KCmSneMiSzIdEiysYj/7c7meLBLEE+TmQ==" saltValue="mmjAPbAsn/KH2GNYDG0Nlg==" spinCount="100000" sheet="1" objects="1" scenarios="1"/>
  <pageMargins left="0.25" right="0.25" top="0.75" bottom="0.75" header="0.3" footer="0.3"/>
  <pageSetup orientation="portrait" horizontalDpi="4294967295" verticalDpi="4294967295" r:id="rId1"/>
  <drawing r:id="rId2"/>
  <legacyDrawing r:id="rId3"/>
  <oleObjects>
    <mc:AlternateContent xmlns:mc="http://schemas.openxmlformats.org/markup-compatibility/2006">
      <mc:Choice Requires="x14">
        <oleObject progId="Word.Document.12" shapeId="51205" r:id="rId4">
          <objectPr defaultSize="0" r:id="rId5">
            <anchor moveWithCells="1">
              <from>
                <xdr:col>0</xdr:col>
                <xdr:colOff>127000</xdr:colOff>
                <xdr:row>0</xdr:row>
                <xdr:rowOff>50800</xdr:rowOff>
              </from>
              <to>
                <xdr:col>10</xdr:col>
                <xdr:colOff>393700</xdr:colOff>
                <xdr:row>51</xdr:row>
                <xdr:rowOff>127000</xdr:rowOff>
              </to>
            </anchor>
          </objectPr>
        </oleObject>
      </mc:Choice>
      <mc:Fallback>
        <oleObject progId="Word.Document.12" shapeId="5120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00B6E-575E-4135-B3D5-4B6B27220A93}">
  <dimension ref="A1:T33"/>
  <sheetViews>
    <sheetView zoomScaleNormal="100" workbookViewId="0">
      <selection activeCell="M24" sqref="M24"/>
    </sheetView>
  </sheetViews>
  <sheetFormatPr defaultColWidth="8.33203125" defaultRowHeight="14.5" x14ac:dyDescent="0.35"/>
  <cols>
    <col min="1" max="1" width="3.33203125" style="168" customWidth="1"/>
    <col min="2" max="17" width="10.08203125" style="155" customWidth="1"/>
    <col min="18" max="18" width="8.5" style="155" customWidth="1"/>
    <col min="19" max="16384" width="8.33203125" style="155"/>
  </cols>
  <sheetData>
    <row r="1" spans="1:17" ht="13.4" customHeight="1" x14ac:dyDescent="0.35">
      <c r="A1" s="211" t="s">
        <v>141</v>
      </c>
      <c r="B1" s="212"/>
      <c r="C1" s="212"/>
      <c r="D1" s="212"/>
      <c r="E1" s="213"/>
      <c r="F1" s="214" t="s">
        <v>142</v>
      </c>
      <c r="G1" s="214"/>
      <c r="H1" s="214"/>
      <c r="I1" s="214"/>
      <c r="J1" s="214"/>
      <c r="K1" s="214"/>
      <c r="L1" s="174"/>
      <c r="M1" s="174"/>
      <c r="N1" s="174"/>
      <c r="O1" s="174"/>
      <c r="P1" s="174"/>
    </row>
    <row r="2" spans="1:17" ht="10.4" customHeight="1" x14ac:dyDescent="0.35">
      <c r="A2" s="212"/>
      <c r="B2" s="212"/>
      <c r="C2" s="212"/>
      <c r="D2" s="215"/>
      <c r="E2" s="215"/>
      <c r="F2" s="215"/>
      <c r="G2" s="215"/>
      <c r="H2" s="215"/>
      <c r="I2" s="215"/>
      <c r="J2" s="215"/>
      <c r="K2" s="215"/>
      <c r="L2" s="156"/>
      <c r="M2" s="156"/>
      <c r="N2" s="156"/>
      <c r="O2" s="156"/>
      <c r="P2" s="156"/>
      <c r="Q2" s="156"/>
    </row>
    <row r="3" spans="1:17" s="157" customFormat="1" ht="12" x14ac:dyDescent="0.3">
      <c r="A3" s="216" t="s">
        <v>143</v>
      </c>
      <c r="B3" s="217"/>
      <c r="C3" s="217"/>
      <c r="D3" s="218"/>
      <c r="E3" s="219">
        <f>Monday!H6</f>
        <v>0</v>
      </c>
      <c r="F3" s="220"/>
      <c r="G3" s="221"/>
      <c r="H3" s="218"/>
      <c r="I3" s="222">
        <f>Monday!W9+Tuesday!W9+Wednesday!W9+Thursday!W9+Friday!W9+Sat!W9+Sun!W9</f>
        <v>5</v>
      </c>
      <c r="J3" s="222"/>
      <c r="K3" s="217"/>
      <c r="O3" s="158"/>
      <c r="P3" s="158"/>
    </row>
    <row r="4" spans="1:17" s="157" customFormat="1" ht="10.4" customHeight="1" x14ac:dyDescent="0.3">
      <c r="A4" s="217"/>
      <c r="B4" s="217"/>
      <c r="C4" s="217"/>
      <c r="D4" s="217"/>
      <c r="E4" s="217"/>
      <c r="F4" s="217"/>
      <c r="G4" s="217"/>
      <c r="H4" s="217"/>
      <c r="I4" s="217"/>
      <c r="J4" s="217"/>
      <c r="K4" s="217"/>
    </row>
    <row r="5" spans="1:17" s="157" customFormat="1" ht="12" x14ac:dyDescent="0.3">
      <c r="A5" s="223" t="s">
        <v>144</v>
      </c>
      <c r="B5" s="223"/>
      <c r="C5" s="223"/>
      <c r="D5" s="224"/>
      <c r="E5" s="225" t="s">
        <v>145</v>
      </c>
      <c r="F5" s="226"/>
      <c r="G5" s="226"/>
      <c r="H5" s="226"/>
      <c r="I5" s="225" t="s">
        <v>146</v>
      </c>
      <c r="J5" s="225"/>
      <c r="K5" s="225"/>
      <c r="O5" s="161"/>
      <c r="P5" s="160"/>
    </row>
    <row r="6" spans="1:17" s="157" customFormat="1" ht="15" customHeight="1" x14ac:dyDescent="0.3">
      <c r="A6" s="428">
        <f>Monday!D6</f>
        <v>0</v>
      </c>
      <c r="B6" s="429"/>
      <c r="C6" s="430"/>
      <c r="D6" s="227"/>
      <c r="E6" s="228">
        <f>Monday!A6</f>
        <v>0</v>
      </c>
      <c r="F6" s="229"/>
      <c r="G6" s="230"/>
      <c r="H6" s="230"/>
      <c r="I6" s="414">
        <f>Sun!A6</f>
        <v>6</v>
      </c>
      <c r="J6" s="415"/>
      <c r="K6" s="231"/>
      <c r="O6" s="162"/>
    </row>
    <row r="7" spans="1:17" s="157" customFormat="1" ht="11.15" customHeight="1" x14ac:dyDescent="0.3">
      <c r="A7" s="217"/>
      <c r="B7" s="227"/>
      <c r="C7" s="227"/>
      <c r="D7" s="227"/>
      <c r="E7" s="227"/>
      <c r="F7" s="227"/>
      <c r="G7" s="224"/>
      <c r="H7" s="232"/>
      <c r="I7" s="232"/>
      <c r="J7" s="232"/>
      <c r="K7" s="232"/>
      <c r="L7" s="159"/>
      <c r="M7" s="159"/>
      <c r="N7" s="163"/>
      <c r="O7" s="163"/>
      <c r="P7" s="163"/>
    </row>
    <row r="8" spans="1:17" s="157" customFormat="1" ht="13.5" customHeight="1" x14ac:dyDescent="0.3">
      <c r="A8" s="233" t="s">
        <v>147</v>
      </c>
      <c r="B8" s="217"/>
      <c r="C8" s="398">
        <f>Monday!P6</f>
        <v>0</v>
      </c>
      <c r="D8" s="399"/>
      <c r="E8" s="234"/>
      <c r="F8" s="233" t="s">
        <v>162</v>
      </c>
      <c r="G8" s="233"/>
      <c r="H8" s="417">
        <f>Monday!L6</f>
        <v>0</v>
      </c>
      <c r="I8" s="418"/>
      <c r="J8" s="235"/>
      <c r="K8" s="232"/>
      <c r="L8" s="159"/>
      <c r="M8" s="159"/>
      <c r="N8" s="163"/>
      <c r="O8" s="163"/>
      <c r="P8" s="163"/>
    </row>
    <row r="9" spans="1:17" s="157" customFormat="1" ht="12.75" customHeight="1" x14ac:dyDescent="0.3">
      <c r="A9" s="217"/>
      <c r="B9" s="427"/>
      <c r="C9" s="427"/>
      <c r="D9" s="217"/>
      <c r="E9" s="217"/>
      <c r="F9" s="217"/>
      <c r="G9" s="217"/>
      <c r="H9" s="419" t="str">
        <f>IF(Monday!L7="","",Monday!L7)</f>
        <v/>
      </c>
      <c r="I9" s="419"/>
      <c r="J9" s="231"/>
      <c r="K9" s="236"/>
      <c r="L9" s="400" t="s">
        <v>90</v>
      </c>
      <c r="M9" s="400"/>
      <c r="O9" s="164"/>
      <c r="P9" s="163"/>
    </row>
    <row r="10" spans="1:17" s="165" customFormat="1" ht="11.15" customHeight="1" thickBot="1" x14ac:dyDescent="0.35">
      <c r="A10" s="237"/>
      <c r="B10" s="238"/>
      <c r="C10" s="238"/>
      <c r="D10" s="238"/>
      <c r="E10" s="238"/>
      <c r="F10" s="238"/>
      <c r="G10" s="239"/>
      <c r="H10" s="240"/>
      <c r="I10" s="240"/>
      <c r="J10" s="240"/>
      <c r="K10" s="240"/>
      <c r="L10" s="166"/>
      <c r="M10" s="166"/>
      <c r="N10" s="167"/>
      <c r="O10" s="167"/>
      <c r="P10" s="167"/>
    </row>
    <row r="11" spans="1:17" s="168" customFormat="1" x14ac:dyDescent="0.35">
      <c r="A11" s="401"/>
      <c r="B11" s="241" t="s">
        <v>4</v>
      </c>
      <c r="C11" s="242" t="s">
        <v>148</v>
      </c>
      <c r="D11" s="242" t="s">
        <v>149</v>
      </c>
      <c r="E11" s="242" t="s">
        <v>150</v>
      </c>
      <c r="F11" s="242" t="s">
        <v>151</v>
      </c>
      <c r="G11" s="243" t="s">
        <v>152</v>
      </c>
      <c r="H11" s="244" t="s">
        <v>94</v>
      </c>
      <c r="I11" s="245" t="s">
        <v>111</v>
      </c>
      <c r="J11" s="246" t="s">
        <v>169</v>
      </c>
      <c r="K11" s="247" t="s">
        <v>171</v>
      </c>
    </row>
    <row r="12" spans="1:17" s="168" customFormat="1" ht="15" customHeight="1" x14ac:dyDescent="0.35">
      <c r="A12" s="402"/>
      <c r="B12" s="404" t="s">
        <v>8</v>
      </c>
      <c r="C12" s="406" t="s">
        <v>153</v>
      </c>
      <c r="D12" s="406" t="s">
        <v>154</v>
      </c>
      <c r="E12" s="406" t="s">
        <v>155</v>
      </c>
      <c r="F12" s="406" t="s">
        <v>156</v>
      </c>
      <c r="G12" s="408" t="s">
        <v>157</v>
      </c>
      <c r="H12" s="420" t="s">
        <v>158</v>
      </c>
      <c r="I12" s="420" t="s">
        <v>159</v>
      </c>
      <c r="J12" s="410" t="s">
        <v>170</v>
      </c>
      <c r="K12" s="423" t="s">
        <v>172</v>
      </c>
    </row>
    <row r="13" spans="1:17" s="168" customFormat="1" ht="28.5" customHeight="1" thickBot="1" x14ac:dyDescent="0.4">
      <c r="A13" s="403"/>
      <c r="B13" s="405"/>
      <c r="C13" s="407"/>
      <c r="D13" s="407"/>
      <c r="E13" s="407"/>
      <c r="F13" s="407"/>
      <c r="G13" s="409"/>
      <c r="H13" s="421"/>
      <c r="I13" s="422"/>
      <c r="J13" s="411"/>
      <c r="K13" s="424"/>
    </row>
    <row r="14" spans="1:17" s="169" customFormat="1" ht="10.4" customHeight="1" x14ac:dyDescent="0.3">
      <c r="A14" s="248">
        <v>1</v>
      </c>
      <c r="B14" s="249">
        <f>Monday!A6</f>
        <v>0</v>
      </c>
      <c r="C14" s="250">
        <f>IFERROR((((Monday!B66+Monday!C66+Monday!D66+Monday!E66+Monday!F66)+((Monday!H66+Monday!M66)*(WK_SUMMARY!B9+WK_SUMMARY!B10+WK_SUMMARY!B11+WK_SUMMARY!B12+WK_SUMMARY!B13)/(WK_SUMMARY!B9+WK_SUMMARY!B10+WK_SUMMARY!B11+WK_SUMMARY!B12+WK_SUMMARY!B13+WK_SUMMARY!B15)))/60),0)</f>
        <v>0</v>
      </c>
      <c r="D14" s="250">
        <f>IFERROR((((Monday!G66)+((Monday!H66+Monday!M66)*(WK_SUMMARY!B15)/(WK_SUMMARY!B9+WK_SUMMARY!B10+WK_SUMMARY!B11+WK_SUMMARY!B12+WK_SUMMARY!B13+WK_SUMMARY!B15)))/60),0)</f>
        <v>0</v>
      </c>
      <c r="E14" s="251">
        <f>(Monday!B65+Monday!C65+Monday!D65+Monday!E65+Monday!F65)/60</f>
        <v>0</v>
      </c>
      <c r="F14" s="251">
        <f>Monday!G65/60</f>
        <v>0</v>
      </c>
      <c r="G14" s="176">
        <f>SUM(C14:D14)</f>
        <v>0</v>
      </c>
      <c r="H14" s="177">
        <f>Monday!L64/60</f>
        <v>0</v>
      </c>
      <c r="I14" s="250">
        <f>(Monday!I64+Monday!K64)/60</f>
        <v>0</v>
      </c>
      <c r="J14" s="252">
        <f>Monday!J64/60</f>
        <v>0</v>
      </c>
      <c r="K14" s="178">
        <f t="shared" ref="K14:K20" si="0">+G14+I14+J14</f>
        <v>0</v>
      </c>
    </row>
    <row r="15" spans="1:17" s="169" customFormat="1" ht="10.4" customHeight="1" x14ac:dyDescent="0.3">
      <c r="A15" s="253">
        <v>2</v>
      </c>
      <c r="B15" s="254">
        <f>B14+1</f>
        <v>1</v>
      </c>
      <c r="C15" s="255">
        <f>IFERROR((((Tuesday!B66+Tuesday!C66+Tuesday!D66+Tuesday!E66+Tuesday!F66)+((Tuesday!H66+Tuesday!M66)*(WK_SUMMARY!B9+WK_SUMMARY!B10+WK_SUMMARY!B11+WK_SUMMARY!B12+WK_SUMMARY!B13)/(WK_SUMMARY!B9+WK_SUMMARY!B10+WK_SUMMARY!B11+WK_SUMMARY!B12+WK_SUMMARY!B13+WK_SUMMARY!B15)))/60),0)</f>
        <v>0</v>
      </c>
      <c r="D15" s="255">
        <f>IFERROR((((Tuesday!G66)+((Tuesday!H66+Tuesday!M66)*(WK_SUMMARY!B15)/(WK_SUMMARY!B9+WK_SUMMARY!B10+WK_SUMMARY!B11+WK_SUMMARY!B12+WK_SUMMARY!B13+WK_SUMMARY!B15)))/60),0)</f>
        <v>0</v>
      </c>
      <c r="E15" s="255">
        <f>(Tuesday!B65+Tuesday!C65+Tuesday!D65+Tuesday!E65+Tuesday!F65)/60</f>
        <v>0</v>
      </c>
      <c r="F15" s="255">
        <f>Tuesday!G65/60</f>
        <v>0</v>
      </c>
      <c r="G15" s="176">
        <f>SUM(C15:D15)</f>
        <v>0</v>
      </c>
      <c r="H15" s="176">
        <f>Tuesday!L64/60</f>
        <v>0</v>
      </c>
      <c r="I15" s="255">
        <f>(Tuesday!I64+Tuesday!K64)/60</f>
        <v>0</v>
      </c>
      <c r="J15" s="208">
        <f>Tuesday!J64/60</f>
        <v>0</v>
      </c>
      <c r="K15" s="178">
        <f t="shared" si="0"/>
        <v>0</v>
      </c>
    </row>
    <row r="16" spans="1:17" s="169" customFormat="1" ht="10.4" customHeight="1" x14ac:dyDescent="0.3">
      <c r="A16" s="253">
        <v>3</v>
      </c>
      <c r="B16" s="254">
        <f>B15+1</f>
        <v>2</v>
      </c>
      <c r="C16" s="255">
        <f>IFERROR((((Wednesday!B66+Wednesday!C66+Wednesday!D66+Wednesday!E66+Wednesday!F66)+((Wednesday!H66+Wednesday!M66)*(WK_SUMMARY!B9+WK_SUMMARY!B10+WK_SUMMARY!B11+WK_SUMMARY!B12+WK_SUMMARY!B13)/(WK_SUMMARY!B9+WK_SUMMARY!B10+WK_SUMMARY!B11+WK_SUMMARY!B12+WK_SUMMARY!B13+WK_SUMMARY!B15)))/60),0)</f>
        <v>0</v>
      </c>
      <c r="D16" s="255">
        <f>IFERROR((((Wednesday!G66)+((Wednesday!H66+Wednesday!M66)*(WK_SUMMARY!B15)/(WK_SUMMARY!B9+WK_SUMMARY!B10+WK_SUMMARY!B11+WK_SUMMARY!B12+WK_SUMMARY!B13+WK_SUMMARY!B15)))/60),0)</f>
        <v>0</v>
      </c>
      <c r="E16" s="255">
        <f>(Wednesday!B65+Wednesday!C65+Wednesday!D65+Wednesday!E65+Wednesday!F65)/60</f>
        <v>0</v>
      </c>
      <c r="F16" s="255">
        <f>Wednesday!G65/60</f>
        <v>0</v>
      </c>
      <c r="G16" s="176">
        <f>SUM(C16:D16)</f>
        <v>0</v>
      </c>
      <c r="H16" s="176">
        <f>Wednesday!L64/60</f>
        <v>0</v>
      </c>
      <c r="I16" s="255">
        <f>(Wednesday!I64+Wednesday!K64)/60</f>
        <v>0</v>
      </c>
      <c r="J16" s="208">
        <f>Wednesday!J64/60</f>
        <v>0</v>
      </c>
      <c r="K16" s="178">
        <f t="shared" si="0"/>
        <v>0</v>
      </c>
    </row>
    <row r="17" spans="1:20" s="169" customFormat="1" ht="10.4" customHeight="1" x14ac:dyDescent="0.3">
      <c r="A17" s="253">
        <v>4</v>
      </c>
      <c r="B17" s="254">
        <f>B16+1</f>
        <v>3</v>
      </c>
      <c r="C17" s="255">
        <f>IFERROR((((Thursday!B66+Thursday!C66+Thursday!D66+Thursday!E66+Thursday!F66)+((Thursday!H66+Thursday!M66)*(WK_SUMMARY!B9+WK_SUMMARY!B10+WK_SUMMARY!B11+WK_SUMMARY!B12+WK_SUMMARY!B13)/(WK_SUMMARY!B9+WK_SUMMARY!B10+WK_SUMMARY!B11+WK_SUMMARY!B12+WK_SUMMARY!B13+WK_SUMMARY!B15)))/60),0)</f>
        <v>0</v>
      </c>
      <c r="D17" s="255">
        <f>IFERROR((((Thursday!G66)+((Thursday!H66+Thursday!M66)*(WK_SUMMARY!B15)/(WK_SUMMARY!B9+WK_SUMMARY!B10+WK_SUMMARY!B11+WK_SUMMARY!B12+WK_SUMMARY!B13+WK_SUMMARY!B15)))/60),0)</f>
        <v>0</v>
      </c>
      <c r="E17" s="255">
        <f>(Thursday!B65+Thursday!C65+Thursday!D65+Thursday!E65+Thursday!F65)/60</f>
        <v>0</v>
      </c>
      <c r="F17" s="255">
        <f>Thursday!G65/60</f>
        <v>0</v>
      </c>
      <c r="G17" s="176">
        <f>SUM(C17:D17)</f>
        <v>0</v>
      </c>
      <c r="H17" s="176">
        <f>Thursday!L64/60</f>
        <v>0</v>
      </c>
      <c r="I17" s="255">
        <f>(Thursday!I64+Thursday!K64)/60</f>
        <v>0</v>
      </c>
      <c r="J17" s="208">
        <f>Thursday!J64/60</f>
        <v>0</v>
      </c>
      <c r="K17" s="178">
        <f t="shared" si="0"/>
        <v>0</v>
      </c>
    </row>
    <row r="18" spans="1:20" s="169" customFormat="1" ht="10.4" customHeight="1" x14ac:dyDescent="0.3">
      <c r="A18" s="253">
        <v>5</v>
      </c>
      <c r="B18" s="254">
        <f t="shared" ref="B18:B20" si="1">B17+1</f>
        <v>4</v>
      </c>
      <c r="C18" s="255">
        <f>IFERROR((((Friday!B66+Friday!C66+Friday!D66+Friday!E66+Friday!F66)+((Friday!H66+Friday!M66)*(WK_SUMMARY!B9+WK_SUMMARY!B10+WK_SUMMARY!B11+WK_SUMMARY!B12+WK_SUMMARY!B13)/(WK_SUMMARY!B9+WK_SUMMARY!B10+WK_SUMMARY!B11+WK_SUMMARY!B12+WK_SUMMARY!B13+WK_SUMMARY!B15)))/60),0)</f>
        <v>0</v>
      </c>
      <c r="D18" s="255">
        <f>IFERROR((((Friday!G66)+((Friday!H66+Friday!M66)*(WK_SUMMARY!B15)/(WK_SUMMARY!B9+WK_SUMMARY!B10+WK_SUMMARY!B11+WK_SUMMARY!B12+WK_SUMMARY!B13+WK_SUMMARY!B15)))/60),0)</f>
        <v>0</v>
      </c>
      <c r="E18" s="255">
        <f>(Friday!B65+Friday!C65+Friday!D65+Friday!E65+Friday!F65)/60</f>
        <v>0</v>
      </c>
      <c r="F18" s="255">
        <f>Friday!G65/60</f>
        <v>0</v>
      </c>
      <c r="G18" s="176">
        <f>SUM(C18:D18)</f>
        <v>0</v>
      </c>
      <c r="H18" s="176">
        <f>Friday!L64/60</f>
        <v>0</v>
      </c>
      <c r="I18" s="255">
        <f>(Friday!I64+Friday!K64)/60</f>
        <v>0</v>
      </c>
      <c r="J18" s="284">
        <f>Friday!J64/60</f>
        <v>0</v>
      </c>
      <c r="K18" s="178">
        <f t="shared" si="0"/>
        <v>0</v>
      </c>
    </row>
    <row r="19" spans="1:20" s="169" customFormat="1" ht="10.4" customHeight="1" x14ac:dyDescent="0.3">
      <c r="A19" s="253">
        <v>6</v>
      </c>
      <c r="B19" s="254">
        <f t="shared" si="1"/>
        <v>5</v>
      </c>
      <c r="C19" s="255">
        <f>IFERROR((((Sat!B66+Sat!C66+Sat!D66+Sat!E66+Sat!F66)+((Sat!H66+Sat!M66)*(WK_SUMMARY!B9+WK_SUMMARY!B10+WK_SUMMARY!B11+WK_SUMMARY!B12+WK_SUMMARY!B13)/(WK_SUMMARY!B9+WK_SUMMARY!B10+WK_SUMMARY!B11+WK_SUMMARY!B12+WK_SUMMARY!B13+WK_SUMMARY!B15)))/60),0)</f>
        <v>0</v>
      </c>
      <c r="D19" s="255">
        <f>IFERROR((((Sat!G66)+((Sat!H66+Sat!M66)*(WK_SUMMARY!B15)/(WK_SUMMARY!B9+WK_SUMMARY!B10+WK_SUMMARY!B11+WK_SUMMARY!B12+WK_SUMMARY!B13+WK_SUMMARY!B15)))/60),0)</f>
        <v>0</v>
      </c>
      <c r="E19" s="255">
        <f>(Sat!B65+Sat!C65+Sat!D65+Sat!E65+Sat!F65)/60</f>
        <v>0</v>
      </c>
      <c r="F19" s="255">
        <f>Sat!G65/60</f>
        <v>0</v>
      </c>
      <c r="G19" s="176">
        <f t="shared" ref="G19" si="2">SUM(C19:D19)</f>
        <v>0</v>
      </c>
      <c r="H19" s="176">
        <f>Sat!L64/60</f>
        <v>0</v>
      </c>
      <c r="I19" s="255">
        <f>(Sat!I64+Sat!K64)/60</f>
        <v>0</v>
      </c>
      <c r="J19" s="284">
        <f>Sat!J64/60</f>
        <v>0</v>
      </c>
      <c r="K19" s="178">
        <f t="shared" si="0"/>
        <v>0</v>
      </c>
    </row>
    <row r="20" spans="1:20" s="169" customFormat="1" ht="10.4" customHeight="1" thickBot="1" x14ac:dyDescent="0.35">
      <c r="A20" s="253">
        <v>7</v>
      </c>
      <c r="B20" s="254">
        <f t="shared" si="1"/>
        <v>6</v>
      </c>
      <c r="C20" s="255">
        <f>IFERROR((((Sun!B66+Sun!C66+Sun!D66+Sun!E66+Sun!F66)+((Sun!H66+Sun!M66)*(WK_SUMMARY!B9+WK_SUMMARY!B10+WK_SUMMARY!B11+WK_SUMMARY!B12+WK_SUMMARY!B13)/(WK_SUMMARY!B9+WK_SUMMARY!B10+WK_SUMMARY!B11+WK_SUMMARY!B12+WK_SUMMARY!B13+WK_SUMMARY!B15)))/60),0)</f>
        <v>0</v>
      </c>
      <c r="D20" s="255">
        <f>IFERROR((((Sun!G66)+((Sun!H66+Sun!M66)*(WK_SUMMARY!B15)/(WK_SUMMARY!B9+WK_SUMMARY!B10+WK_SUMMARY!B11+WK_SUMMARY!B12+WK_SUMMARY!B13+WK_SUMMARY!B15)))/60),0)</f>
        <v>0</v>
      </c>
      <c r="E20" s="255">
        <f>(Sun!B65+Sun!C65+Sun!D65+Sun!E65+Sun!F65)/60</f>
        <v>0</v>
      </c>
      <c r="F20" s="255">
        <f>Sun!G65/60</f>
        <v>0</v>
      </c>
      <c r="G20" s="176">
        <f>SUM(C20:D20)</f>
        <v>0</v>
      </c>
      <c r="H20" s="176">
        <f>Sun!L64/60</f>
        <v>0</v>
      </c>
      <c r="I20" s="255">
        <f>(Sun!I64+Sun!K64)/60</f>
        <v>0</v>
      </c>
      <c r="J20" s="256">
        <f>Sun!J64/60</f>
        <v>0</v>
      </c>
      <c r="K20" s="178">
        <f t="shared" si="0"/>
        <v>0</v>
      </c>
    </row>
    <row r="21" spans="1:20" s="171" customFormat="1" ht="13.4" customHeight="1" thickBot="1" x14ac:dyDescent="0.35">
      <c r="A21" s="425"/>
      <c r="B21" s="257" t="s">
        <v>99</v>
      </c>
      <c r="C21" s="170">
        <f t="shared" ref="C21:H21" si="3">SUM(C14:C20)</f>
        <v>0</v>
      </c>
      <c r="D21" s="170">
        <f t="shared" si="3"/>
        <v>0</v>
      </c>
      <c r="E21" s="179">
        <f t="shared" si="3"/>
        <v>0</v>
      </c>
      <c r="F21" s="179">
        <f>SUM(F14:F20)</f>
        <v>0</v>
      </c>
      <c r="G21" s="179">
        <f>SUM(G14:G20)</f>
        <v>0</v>
      </c>
      <c r="H21" s="179">
        <f t="shared" si="3"/>
        <v>0</v>
      </c>
      <c r="I21" s="179">
        <f>SUM(I14:I20)</f>
        <v>0</v>
      </c>
      <c r="J21" s="179">
        <f>SUM(J14:J20)</f>
        <v>0</v>
      </c>
      <c r="K21" s="179">
        <f>SUM(K14:K20)</f>
        <v>0</v>
      </c>
    </row>
    <row r="22" spans="1:20" s="172" customFormat="1" ht="13.4" customHeight="1" thickBot="1" x14ac:dyDescent="0.35">
      <c r="A22" s="426"/>
      <c r="B22" s="258" t="s">
        <v>160</v>
      </c>
      <c r="C22" s="180">
        <f>IFERROR(C21/$G$21,0)</f>
        <v>0</v>
      </c>
      <c r="D22" s="180">
        <f>IFERROR(D21/$G$21,0)</f>
        <v>0</v>
      </c>
      <c r="E22" s="180"/>
      <c r="F22" s="180"/>
      <c r="G22" s="180">
        <f>IFERROR(G21/K21,0)</f>
        <v>0</v>
      </c>
      <c r="H22" s="180"/>
      <c r="I22" s="180">
        <f>IFERROR(I21/K21,0)</f>
        <v>0</v>
      </c>
      <c r="J22" s="180">
        <f>IFERROR(J21/K21,0)</f>
        <v>0</v>
      </c>
      <c r="K22" s="181">
        <f>SUM(G22:I22)</f>
        <v>0</v>
      </c>
    </row>
    <row r="23" spans="1:20" s="172" customFormat="1" ht="13.4" customHeight="1" x14ac:dyDescent="0.3">
      <c r="A23" s="259"/>
      <c r="B23" s="260"/>
      <c r="C23" s="182"/>
      <c r="D23" s="182"/>
      <c r="E23" s="182"/>
      <c r="F23" s="182"/>
      <c r="G23" s="182"/>
      <c r="H23" s="182"/>
      <c r="I23" s="182"/>
      <c r="J23" s="182"/>
      <c r="K23" s="183"/>
    </row>
    <row r="24" spans="1:20" s="168" customFormat="1" ht="24" customHeight="1" x14ac:dyDescent="0.35">
      <c r="A24" s="393" t="s">
        <v>100</v>
      </c>
      <c r="B24" s="393"/>
      <c r="C24" s="393"/>
      <c r="D24" s="393"/>
      <c r="E24" s="393"/>
      <c r="F24" s="393"/>
      <c r="G24" s="393"/>
      <c r="H24" s="393"/>
      <c r="I24" s="393"/>
      <c r="J24" s="393"/>
      <c r="K24" s="393"/>
      <c r="L24" s="175"/>
      <c r="M24" s="175"/>
      <c r="N24" s="175"/>
      <c r="O24" s="175"/>
      <c r="P24" s="175"/>
      <c r="Q24" s="175"/>
      <c r="R24" s="175"/>
      <c r="S24" s="175"/>
      <c r="T24" s="101"/>
    </row>
    <row r="25" spans="1:20" s="168" customFormat="1" ht="24" customHeight="1" x14ac:dyDescent="0.35">
      <c r="A25" s="396" t="str">
        <f>IF(I3&gt;0,"See Error Messages in daily tracking.","")</f>
        <v>See Error Messages in daily tracking.</v>
      </c>
      <c r="B25" s="396"/>
      <c r="C25" s="396"/>
      <c r="D25" s="396"/>
      <c r="E25" s="396"/>
      <c r="F25" s="396"/>
      <c r="G25" s="210"/>
      <c r="H25" s="412"/>
      <c r="I25" s="412"/>
      <c r="J25" s="412"/>
      <c r="K25" s="412"/>
      <c r="L25" s="175"/>
      <c r="M25" s="175"/>
      <c r="N25" s="175"/>
      <c r="O25" s="175"/>
      <c r="P25" s="175"/>
      <c r="Q25" s="175"/>
      <c r="R25" s="175"/>
      <c r="S25" s="175"/>
      <c r="T25" s="60"/>
    </row>
    <row r="26" spans="1:20" s="261" customFormat="1" ht="12" customHeight="1" x14ac:dyDescent="0.35">
      <c r="A26" s="397" t="s">
        <v>7</v>
      </c>
      <c r="B26" s="397"/>
      <c r="C26" s="397"/>
      <c r="D26" s="397"/>
      <c r="E26" s="397"/>
      <c r="F26" s="397"/>
      <c r="G26" s="262"/>
      <c r="H26" s="397" t="s">
        <v>8</v>
      </c>
      <c r="I26" s="397"/>
      <c r="J26" s="397"/>
      <c r="K26" s="397"/>
      <c r="L26" s="263"/>
      <c r="M26" s="263"/>
      <c r="N26" s="263"/>
      <c r="O26" s="263"/>
      <c r="P26" s="263"/>
      <c r="Q26" s="263"/>
      <c r="R26" s="263"/>
      <c r="S26" s="263"/>
      <c r="T26" s="138"/>
    </row>
    <row r="27" spans="1:20" s="261" customFormat="1" ht="12" customHeight="1" x14ac:dyDescent="0.35">
      <c r="A27" s="287"/>
      <c r="B27" s="287"/>
      <c r="C27" s="287"/>
      <c r="D27" s="287"/>
      <c r="E27" s="287"/>
      <c r="F27" s="287"/>
      <c r="G27" s="286"/>
      <c r="H27" s="287"/>
      <c r="I27" s="287"/>
      <c r="J27" s="287"/>
      <c r="K27" s="287"/>
      <c r="L27" s="263"/>
      <c r="M27" s="263"/>
      <c r="N27" s="263"/>
      <c r="O27" s="263"/>
      <c r="P27" s="263"/>
      <c r="Q27" s="263"/>
      <c r="R27" s="263"/>
      <c r="S27" s="263"/>
      <c r="T27" s="138"/>
    </row>
    <row r="28" spans="1:20" s="261" customFormat="1" ht="24" customHeight="1" x14ac:dyDescent="0.35">
      <c r="A28" s="393" t="s">
        <v>165</v>
      </c>
      <c r="B28" s="393"/>
      <c r="C28" s="393"/>
      <c r="D28" s="393"/>
      <c r="E28" s="393"/>
      <c r="F28" s="393"/>
      <c r="G28" s="393"/>
      <c r="H28" s="393"/>
      <c r="I28" s="393"/>
      <c r="J28" s="393"/>
      <c r="K28" s="393"/>
      <c r="L28" s="262"/>
      <c r="M28" s="262"/>
      <c r="N28" s="262"/>
      <c r="O28" s="262"/>
      <c r="P28" s="262"/>
      <c r="Q28" s="262"/>
      <c r="R28" s="262"/>
      <c r="S28" s="262"/>
      <c r="T28" s="141"/>
    </row>
    <row r="29" spans="1:20" s="173" customFormat="1" ht="24" customHeight="1" x14ac:dyDescent="0.35">
      <c r="A29" s="413"/>
      <c r="B29" s="413"/>
      <c r="C29" s="413"/>
      <c r="D29" s="413"/>
      <c r="E29" s="413"/>
      <c r="F29" s="413"/>
      <c r="H29" s="413"/>
      <c r="I29" s="413"/>
      <c r="J29" s="413"/>
      <c r="K29" s="413"/>
    </row>
    <row r="30" spans="1:20" s="264" customFormat="1" x14ac:dyDescent="0.35">
      <c r="A30" s="416" t="s">
        <v>7</v>
      </c>
      <c r="B30" s="416"/>
      <c r="C30" s="416"/>
      <c r="D30" s="416"/>
      <c r="E30" s="416"/>
      <c r="F30" s="416"/>
      <c r="H30" s="397" t="s">
        <v>8</v>
      </c>
      <c r="I30" s="397"/>
      <c r="J30" s="397"/>
      <c r="K30" s="397"/>
    </row>
    <row r="31" spans="1:20" s="173" customFormat="1" ht="15" customHeight="1" x14ac:dyDescent="0.35"/>
    <row r="32" spans="1:20" s="173" customFormat="1" ht="24" customHeight="1" x14ac:dyDescent="0.35">
      <c r="A32" s="394" t="s">
        <v>178</v>
      </c>
      <c r="B32" s="395"/>
      <c r="C32" s="395"/>
      <c r="D32" s="395"/>
      <c r="E32" s="395"/>
      <c r="F32" s="395"/>
      <c r="G32" s="395"/>
      <c r="H32" s="395"/>
      <c r="I32" s="395"/>
      <c r="J32" s="395"/>
      <c r="K32" s="395"/>
    </row>
    <row r="33" s="173" customFormat="1" x14ac:dyDescent="0.35"/>
  </sheetData>
  <sheetProtection algorithmName="SHA-512" hashValue="A2DaUPmEweNQCFVatr9eHrOC+Ly0So/BvM5XMHZAekjqLa4uUHLmxIB9npKVvSn1xRHJYl8b3U6yTHO2oq8EqQ==" saltValue="kRG87Z9Qre/+b3qdVRhahA==" spinCount="100000" sheet="1" objects="1" scenarios="1"/>
  <mergeCells count="30">
    <mergeCell ref="I6:J6"/>
    <mergeCell ref="A30:F30"/>
    <mergeCell ref="H26:K26"/>
    <mergeCell ref="H30:K30"/>
    <mergeCell ref="A24:K24"/>
    <mergeCell ref="H8:I8"/>
    <mergeCell ref="H9:I9"/>
    <mergeCell ref="H12:H13"/>
    <mergeCell ref="I12:I13"/>
    <mergeCell ref="K12:K13"/>
    <mergeCell ref="A21:A22"/>
    <mergeCell ref="B9:C9"/>
    <mergeCell ref="A6:C6"/>
    <mergeCell ref="L9:M9"/>
    <mergeCell ref="A11:A13"/>
    <mergeCell ref="B12:B13"/>
    <mergeCell ref="C12:C13"/>
    <mergeCell ref="D12:D13"/>
    <mergeCell ref="E12:E13"/>
    <mergeCell ref="F12:F13"/>
    <mergeCell ref="G12:G13"/>
    <mergeCell ref="J12:J13"/>
    <mergeCell ref="A28:K28"/>
    <mergeCell ref="A32:K32"/>
    <mergeCell ref="A25:F25"/>
    <mergeCell ref="A26:F26"/>
    <mergeCell ref="C8:D8"/>
    <mergeCell ref="H25:K25"/>
    <mergeCell ref="A29:F29"/>
    <mergeCell ref="H29:K29"/>
  </mergeCells>
  <conditionalFormatting sqref="C21:K23 G14:H20 K14:K20">
    <cfRule type="cellIs" dxfId="7" priority="8" stopIfTrue="1" operator="equal">
      <formula>0</formula>
    </cfRule>
  </conditionalFormatting>
  <conditionalFormatting sqref="A25">
    <cfRule type="expression" dxfId="6" priority="2">
      <formula>I3&gt;0</formula>
    </cfRule>
  </conditionalFormatting>
  <conditionalFormatting sqref="B25:F25">
    <cfRule type="expression" dxfId="5" priority="129">
      <formula>K3&gt;0</formula>
    </cfRule>
  </conditionalFormatting>
  <conditionalFormatting sqref="H9:I9">
    <cfRule type="expression" dxfId="4" priority="3">
      <formula>$H$8="Other (please specify below)"</formula>
    </cfRule>
    <cfRule type="expression" dxfId="3" priority="4">
      <formula>OR($H$8=0,$H$8="",$H$8="Child Support Commissioner",$H$8="Attorney",$H$8="Clerk",$H$8="Courtroom Bailiff",$H$8="Court Reporter",$H$8="Court Interpreter",$H$8="Judicial Secretary",$H$8="Manager/Supervisor")</formula>
    </cfRule>
  </conditionalFormatting>
  <conditionalFormatting sqref="J15:J19">
    <cfRule type="cellIs" dxfId="2" priority="1" stopIfTrue="1" operator="equal">
      <formula>0</formula>
    </cfRule>
  </conditionalFormatting>
  <dataValidations count="1">
    <dataValidation allowBlank="1" showInputMessage="1" showErrorMessage="1" prompt="Select your work type from the drop-down list." sqref="C8" xr:uid="{9F51EF55-EA46-49A4-8B55-B30EEAA3CE7B}"/>
  </dataValidations>
  <printOptions horizontalCentered="1" verticalCentered="1"/>
  <pageMargins left="0.5" right="0.5" top="0.5" bottom="0.5" header="0.5" footer="0.5"/>
  <pageSetup scale="8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rgb="FF7030A0"/>
    <pageSetUpPr fitToPage="1"/>
  </sheetPr>
  <dimension ref="A1:O54"/>
  <sheetViews>
    <sheetView zoomScaleNormal="100" workbookViewId="0">
      <selection activeCell="F5" sqref="F5:G5"/>
    </sheetView>
  </sheetViews>
  <sheetFormatPr defaultRowHeight="14" x14ac:dyDescent="0.3"/>
  <cols>
    <col min="1" max="1" width="24.58203125" customWidth="1"/>
    <col min="2" max="2" width="10.25" hidden="1" customWidth="1"/>
    <col min="3" max="3" width="10.33203125" customWidth="1"/>
    <col min="4" max="4" width="5.08203125" customWidth="1"/>
  </cols>
  <sheetData>
    <row r="1" spans="1:15" ht="24.65" customHeight="1" thickBot="1" x14ac:dyDescent="0.35">
      <c r="A1" s="36" t="s">
        <v>13</v>
      </c>
      <c r="B1" s="35"/>
      <c r="C1" s="35"/>
      <c r="D1" s="265"/>
      <c r="E1" s="434" t="s">
        <v>163</v>
      </c>
      <c r="F1" s="435"/>
      <c r="G1" s="435"/>
      <c r="H1" s="436"/>
      <c r="I1" s="434" t="s">
        <v>164</v>
      </c>
      <c r="J1" s="435"/>
      <c r="K1" s="436"/>
      <c r="L1" s="434" t="s">
        <v>161</v>
      </c>
      <c r="M1" s="435"/>
      <c r="N1" s="435"/>
      <c r="O1" s="436"/>
    </row>
    <row r="2" spans="1:15" ht="14.15" customHeight="1" x14ac:dyDescent="0.3">
      <c r="A2" s="2"/>
      <c r="D2" s="265"/>
      <c r="E2" s="437">
        <f>Monday!D6</f>
        <v>0</v>
      </c>
      <c r="F2" s="438"/>
      <c r="G2" s="438"/>
      <c r="H2" s="439"/>
      <c r="I2" s="437">
        <f>Monday!H6</f>
        <v>0</v>
      </c>
      <c r="J2" s="438"/>
      <c r="K2" s="439"/>
      <c r="L2" s="437">
        <f>Monday!L6</f>
        <v>0</v>
      </c>
      <c r="M2" s="438"/>
      <c r="N2" s="438"/>
      <c r="O2" s="439"/>
    </row>
    <row r="3" spans="1:15" ht="17.25" customHeight="1" x14ac:dyDescent="0.3">
      <c r="A3" s="2"/>
      <c r="D3" s="265"/>
      <c r="E3" s="266"/>
      <c r="F3" s="266"/>
      <c r="G3" s="266"/>
      <c r="H3" s="266"/>
      <c r="I3" s="266"/>
      <c r="J3" s="266"/>
      <c r="K3" s="266"/>
      <c r="L3" s="433">
        <f>Monday!L7</f>
        <v>0</v>
      </c>
      <c r="M3" s="433"/>
      <c r="N3" s="433"/>
      <c r="O3" s="433"/>
    </row>
    <row r="4" spans="1:15" x14ac:dyDescent="0.3">
      <c r="A4" s="2"/>
      <c r="D4" s="265"/>
      <c r="E4" s="266"/>
      <c r="F4" s="267" t="s">
        <v>145</v>
      </c>
      <c r="G4" s="268"/>
      <c r="H4" s="268"/>
      <c r="I4" s="268"/>
      <c r="J4" s="267" t="s">
        <v>146</v>
      </c>
      <c r="K4" s="267"/>
      <c r="L4" s="269"/>
      <c r="M4" s="266"/>
      <c r="N4" s="266"/>
      <c r="O4" s="266"/>
    </row>
    <row r="5" spans="1:15" x14ac:dyDescent="0.3">
      <c r="A5" s="2"/>
      <c r="D5" s="265"/>
      <c r="E5" s="266"/>
      <c r="F5" s="431">
        <f>Monday!A6</f>
        <v>0</v>
      </c>
      <c r="G5" s="432"/>
      <c r="H5" s="270"/>
      <c r="I5" s="270"/>
      <c r="J5" s="431">
        <f>Sun!A6</f>
        <v>6</v>
      </c>
      <c r="K5" s="432"/>
      <c r="L5" s="269"/>
      <c r="M5" s="266"/>
      <c r="N5" s="266"/>
      <c r="O5" s="266"/>
    </row>
    <row r="6" spans="1:15" ht="35" x14ac:dyDescent="0.3">
      <c r="A6" s="2"/>
      <c r="B6" s="9" t="s">
        <v>14</v>
      </c>
      <c r="C6" s="10" t="s">
        <v>166</v>
      </c>
      <c r="D6" s="265"/>
      <c r="E6" s="265"/>
      <c r="F6" s="265"/>
      <c r="G6" s="265"/>
      <c r="H6" s="265"/>
      <c r="I6" s="265"/>
      <c r="J6" s="265"/>
      <c r="K6" s="265"/>
      <c r="L6" s="265"/>
      <c r="M6" s="265"/>
      <c r="N6" s="265"/>
      <c r="O6" s="265"/>
    </row>
    <row r="7" spans="1:15" x14ac:dyDescent="0.3">
      <c r="A7" s="77" t="s">
        <v>122</v>
      </c>
      <c r="B7" s="75"/>
      <c r="C7" s="76"/>
    </row>
    <row r="8" spans="1:15" ht="14.25" customHeight="1" x14ac:dyDescent="0.3">
      <c r="A8" s="6" t="s">
        <v>16</v>
      </c>
      <c r="B8" s="5"/>
    </row>
    <row r="9" spans="1:15" ht="14.25" customHeight="1" x14ac:dyDescent="0.3">
      <c r="A9" s="3" t="s">
        <v>139</v>
      </c>
      <c r="B9" s="4">
        <f>SUM(Monday:Sun!B66)</f>
        <v>0</v>
      </c>
      <c r="C9" s="8">
        <f>CONVERT(B9,"mn","hr")</f>
        <v>0</v>
      </c>
    </row>
    <row r="10" spans="1:15" ht="14.25" customHeight="1" x14ac:dyDescent="0.3">
      <c r="A10" s="3" t="s">
        <v>113</v>
      </c>
      <c r="B10" s="4">
        <f>SUM(Monday:Sun!C66)</f>
        <v>0</v>
      </c>
      <c r="C10" s="8">
        <f t="shared" ref="C10:C39" si="0">CONVERT(B10,"mn","hr")</f>
        <v>0</v>
      </c>
    </row>
    <row r="11" spans="1:15" ht="14.25" customHeight="1" x14ac:dyDescent="0.3">
      <c r="A11" s="3" t="s">
        <v>140</v>
      </c>
      <c r="B11" s="4">
        <f>SUM(Monday:Sun!D66)</f>
        <v>0</v>
      </c>
      <c r="C11" s="8">
        <f t="shared" si="0"/>
        <v>0</v>
      </c>
    </row>
    <row r="12" spans="1:15" ht="14.25" customHeight="1" x14ac:dyDescent="0.3">
      <c r="A12" s="3" t="s">
        <v>114</v>
      </c>
      <c r="B12" s="4">
        <f>SUM(Monday:Sun!E66)</f>
        <v>0</v>
      </c>
      <c r="C12" s="8">
        <f t="shared" si="0"/>
        <v>0</v>
      </c>
    </row>
    <row r="13" spans="1:15" ht="14.25" customHeight="1" x14ac:dyDescent="0.3">
      <c r="A13" s="3" t="s">
        <v>115</v>
      </c>
      <c r="B13" s="4">
        <f>SUM(Monday:Sun!F66)</f>
        <v>0</v>
      </c>
      <c r="C13" s="8">
        <f t="shared" si="0"/>
        <v>0</v>
      </c>
    </row>
    <row r="14" spans="1:15" ht="14.25" customHeight="1" x14ac:dyDescent="0.3">
      <c r="A14" s="3"/>
      <c r="B14" s="4"/>
      <c r="C14" s="8"/>
    </row>
    <row r="15" spans="1:15" ht="14.25" customHeight="1" x14ac:dyDescent="0.3">
      <c r="A15" s="6" t="s">
        <v>3</v>
      </c>
      <c r="B15" s="4">
        <f>SUM(Monday:Sun!G66)</f>
        <v>0</v>
      </c>
      <c r="C15" s="8">
        <f t="shared" si="0"/>
        <v>0</v>
      </c>
    </row>
    <row r="16" spans="1:15" ht="14.25" customHeight="1" x14ac:dyDescent="0.3">
      <c r="A16" s="3"/>
      <c r="B16" s="4"/>
      <c r="C16" s="8"/>
    </row>
    <row r="17" spans="1:3" ht="14.25" customHeight="1" x14ac:dyDescent="0.3">
      <c r="A17" s="6" t="s">
        <v>119</v>
      </c>
      <c r="B17" s="4">
        <f>SUM(Monday:Sun!H66)</f>
        <v>0</v>
      </c>
      <c r="C17" s="8">
        <f t="shared" si="0"/>
        <v>0</v>
      </c>
    </row>
    <row r="18" spans="1:3" ht="14.25" customHeight="1" x14ac:dyDescent="0.3">
      <c r="A18" s="82" t="s">
        <v>125</v>
      </c>
      <c r="B18" s="83">
        <f>IFERROR(B17*(SUM(B9:B13)/(SUM(B9:B13)+B15)),0)</f>
        <v>0</v>
      </c>
      <c r="C18" s="8">
        <f>CONVERT(B18,"mn","hr")</f>
        <v>0</v>
      </c>
    </row>
    <row r="19" spans="1:3" ht="14.25" customHeight="1" x14ac:dyDescent="0.3">
      <c r="A19" s="82" t="s">
        <v>126</v>
      </c>
      <c r="B19" s="83">
        <f>IFERROR(B17*(B15/(SUM(B9:B13)+B15)),0)</f>
        <v>0</v>
      </c>
      <c r="C19" s="8">
        <f t="shared" si="0"/>
        <v>0</v>
      </c>
    </row>
    <row r="20" spans="1:3" ht="14.25" customHeight="1" x14ac:dyDescent="0.3">
      <c r="A20" s="89"/>
      <c r="B20" s="87"/>
      <c r="C20" s="8"/>
    </row>
    <row r="21" spans="1:3" ht="14.25" customHeight="1" x14ac:dyDescent="0.3">
      <c r="A21" s="6" t="s">
        <v>6</v>
      </c>
      <c r="B21" s="4">
        <f>SUM(Monday:Sun!M66)</f>
        <v>0</v>
      </c>
      <c r="C21" s="8">
        <f t="shared" ref="C21" si="1">CONVERT(B21,"mn","hr")</f>
        <v>0</v>
      </c>
    </row>
    <row r="22" spans="1:3" ht="14.25" customHeight="1" x14ac:dyDescent="0.3">
      <c r="A22" s="82" t="s">
        <v>129</v>
      </c>
      <c r="B22" s="83">
        <f>IFERROR(B21*(SUM(B9:B13)/(SUM(B9:B13)+B15)),0)</f>
        <v>0</v>
      </c>
      <c r="C22" s="8">
        <f>CONVERT(B22,"mn","hr")</f>
        <v>0</v>
      </c>
    </row>
    <row r="23" spans="1:3" ht="14.25" customHeight="1" x14ac:dyDescent="0.3">
      <c r="A23" s="82" t="s">
        <v>130</v>
      </c>
      <c r="B23" s="83">
        <f>IFERROR(B21*(B15/(SUM(B9:B13)+B15)),0)</f>
        <v>0</v>
      </c>
      <c r="C23" s="8">
        <f>CONVERT(B23,"mn","hr")</f>
        <v>0</v>
      </c>
    </row>
    <row r="24" spans="1:3" ht="14.25" hidden="1" customHeight="1" x14ac:dyDescent="0.3">
      <c r="A24" s="84"/>
      <c r="B24" s="83"/>
      <c r="C24" s="8"/>
    </row>
    <row r="25" spans="1:3" ht="14.25" hidden="1" customHeight="1" x14ac:dyDescent="0.3">
      <c r="A25" s="84"/>
      <c r="B25" s="83"/>
      <c r="C25" s="8"/>
    </row>
    <row r="26" spans="1:3" ht="14.25" hidden="1" customHeight="1" x14ac:dyDescent="0.3">
      <c r="A26" s="84"/>
      <c r="B26" s="83"/>
      <c r="C26" s="8"/>
    </row>
    <row r="27" spans="1:3" ht="14.25" customHeight="1" x14ac:dyDescent="0.3">
      <c r="A27" s="84"/>
      <c r="B27" s="87"/>
      <c r="C27" s="8"/>
    </row>
    <row r="28" spans="1:3" ht="14.25" customHeight="1" x14ac:dyDescent="0.3">
      <c r="A28" s="187" t="s">
        <v>121</v>
      </c>
      <c r="B28" s="85">
        <f>SUM(B9:B13)+B18+B22</f>
        <v>0</v>
      </c>
      <c r="C28" s="188">
        <f t="shared" si="0"/>
        <v>0</v>
      </c>
    </row>
    <row r="29" spans="1:3" ht="14.25" customHeight="1" x14ac:dyDescent="0.3">
      <c r="A29" s="86"/>
      <c r="B29" s="87"/>
      <c r="C29" s="8"/>
    </row>
    <row r="30" spans="1:3" ht="14.25" customHeight="1" x14ac:dyDescent="0.3">
      <c r="A30" s="187" t="s">
        <v>127</v>
      </c>
      <c r="B30" s="85">
        <f>B15+B19+B23</f>
        <v>0</v>
      </c>
      <c r="C30" s="188">
        <f t="shared" si="0"/>
        <v>0</v>
      </c>
    </row>
    <row r="31" spans="1:3" ht="14.25" customHeight="1" x14ac:dyDescent="0.3">
      <c r="A31" s="88"/>
      <c r="B31" s="4"/>
      <c r="C31" s="8"/>
    </row>
    <row r="32" spans="1:3" ht="14.25" customHeight="1" x14ac:dyDescent="0.3">
      <c r="A32" s="6" t="s">
        <v>5</v>
      </c>
      <c r="B32" s="4"/>
      <c r="C32" s="8"/>
    </row>
    <row r="33" spans="1:3" ht="14.25" customHeight="1" x14ac:dyDescent="0.3">
      <c r="A33" s="3" t="s">
        <v>116</v>
      </c>
      <c r="B33" s="4">
        <f>SUM(Monday:Sun!I66)</f>
        <v>0</v>
      </c>
      <c r="C33" s="8">
        <f t="shared" si="0"/>
        <v>0</v>
      </c>
    </row>
    <row r="34" spans="1:3" ht="14.25" customHeight="1" x14ac:dyDescent="0.3">
      <c r="A34" s="209" t="s">
        <v>173</v>
      </c>
      <c r="B34" s="4">
        <f>SUM(Monday:Sun!J66)</f>
        <v>0</v>
      </c>
      <c r="C34" s="8">
        <f>CONVERT(B34,"mn","hr")</f>
        <v>0</v>
      </c>
    </row>
    <row r="35" spans="1:3" ht="14.25" customHeight="1" x14ac:dyDescent="0.3">
      <c r="A35" s="3" t="s">
        <v>117</v>
      </c>
      <c r="B35" s="4">
        <f>SUM(Monday:Sun!K66)</f>
        <v>0</v>
      </c>
      <c r="C35" s="8">
        <f t="shared" si="0"/>
        <v>0</v>
      </c>
    </row>
    <row r="36" spans="1:3" ht="14.25" customHeight="1" x14ac:dyDescent="0.3">
      <c r="A36" s="7" t="s">
        <v>118</v>
      </c>
      <c r="B36" s="4">
        <f>SUM(Monday:Sun!L66)</f>
        <v>0</v>
      </c>
      <c r="C36" s="8">
        <f t="shared" si="0"/>
        <v>0</v>
      </c>
    </row>
    <row r="37" spans="1:3" ht="14.25" customHeight="1" x14ac:dyDescent="0.3">
      <c r="A37" s="6" t="s">
        <v>128</v>
      </c>
      <c r="B37" s="5">
        <f>SUM(B33:B36)</f>
        <v>0</v>
      </c>
      <c r="C37" s="81">
        <f t="shared" si="0"/>
        <v>0</v>
      </c>
    </row>
    <row r="38" spans="1:3" ht="14.25" customHeight="1" thickBot="1" x14ac:dyDescent="0.35">
      <c r="A38" s="3"/>
      <c r="B38" s="4"/>
      <c r="C38" s="8"/>
    </row>
    <row r="39" spans="1:3" ht="14.25" customHeight="1" thickBot="1" x14ac:dyDescent="0.35">
      <c r="A39" s="72" t="s">
        <v>120</v>
      </c>
      <c r="B39" s="73">
        <f>SUM(Monday:Sun!R66)</f>
        <v>0</v>
      </c>
      <c r="C39" s="74">
        <f t="shared" si="0"/>
        <v>0</v>
      </c>
    </row>
    <row r="40" spans="1:3" ht="14.25" customHeight="1" x14ac:dyDescent="0.3">
      <c r="A40" s="80"/>
      <c r="B40" s="78"/>
      <c r="C40" s="79"/>
    </row>
    <row r="41" spans="1:3" x14ac:dyDescent="0.3">
      <c r="A41" s="77" t="s">
        <v>123</v>
      </c>
    </row>
    <row r="42" spans="1:3" x14ac:dyDescent="0.3">
      <c r="A42" s="6" t="s">
        <v>16</v>
      </c>
      <c r="B42" s="5"/>
    </row>
    <row r="43" spans="1:3" x14ac:dyDescent="0.3">
      <c r="A43" s="3" t="s">
        <v>139</v>
      </c>
      <c r="B43" s="4">
        <f>SUM(Monday:Sun!B65)</f>
        <v>0</v>
      </c>
      <c r="C43" s="8">
        <f>CONVERT(B43,"mn","hr")</f>
        <v>0</v>
      </c>
    </row>
    <row r="44" spans="1:3" x14ac:dyDescent="0.3">
      <c r="A44" s="3" t="s">
        <v>113</v>
      </c>
      <c r="B44" s="4">
        <f>SUM(Monday:Sun!C65)</f>
        <v>0</v>
      </c>
      <c r="C44" s="8">
        <f t="shared" ref="C44:C48" si="2">CONVERT(B44,"mn","hr")</f>
        <v>0</v>
      </c>
    </row>
    <row r="45" spans="1:3" x14ac:dyDescent="0.3">
      <c r="A45" s="3" t="s">
        <v>140</v>
      </c>
      <c r="B45" s="4">
        <f>SUM(Monday:Sun!D65)</f>
        <v>0</v>
      </c>
      <c r="C45" s="8">
        <f t="shared" si="2"/>
        <v>0</v>
      </c>
    </row>
    <row r="46" spans="1:3" x14ac:dyDescent="0.3">
      <c r="A46" s="3" t="s">
        <v>114</v>
      </c>
      <c r="B46" s="4">
        <f>SUM(Monday:Sun!E65)</f>
        <v>0</v>
      </c>
      <c r="C46" s="8">
        <f t="shared" si="2"/>
        <v>0</v>
      </c>
    </row>
    <row r="47" spans="1:3" x14ac:dyDescent="0.3">
      <c r="A47" s="3" t="s">
        <v>115</v>
      </c>
      <c r="B47" s="4">
        <f>SUM(Monday:Sun!F65)</f>
        <v>0</v>
      </c>
      <c r="C47" s="8">
        <f t="shared" si="2"/>
        <v>0</v>
      </c>
    </row>
    <row r="48" spans="1:3" x14ac:dyDescent="0.3">
      <c r="A48" s="6" t="s">
        <v>121</v>
      </c>
      <c r="B48" s="5">
        <f>SUM(B43:B47)</f>
        <v>0</v>
      </c>
      <c r="C48" s="81">
        <f t="shared" si="2"/>
        <v>0</v>
      </c>
    </row>
    <row r="49" spans="1:5" x14ac:dyDescent="0.3">
      <c r="A49" s="3"/>
      <c r="B49" s="4"/>
      <c r="C49" s="8"/>
    </row>
    <row r="50" spans="1:5" x14ac:dyDescent="0.3">
      <c r="A50" s="6" t="s">
        <v>3</v>
      </c>
      <c r="B50" s="5">
        <f>SUM(Monday:Sun!G65)</f>
        <v>0</v>
      </c>
      <c r="C50" s="81">
        <f t="shared" ref="C50" si="3">CONVERT(B50,"mn","hr")</f>
        <v>0</v>
      </c>
    </row>
    <row r="51" spans="1:5" ht="14.5" thickBot="1" x14ac:dyDescent="0.35"/>
    <row r="52" spans="1:5" ht="14.5" thickBot="1" x14ac:dyDescent="0.35">
      <c r="A52" s="90" t="s">
        <v>124</v>
      </c>
      <c r="B52" s="73">
        <f>SUM(Monday:Sun!R65)</f>
        <v>0</v>
      </c>
      <c r="C52" s="74">
        <f>CONVERT(B52,"mn","hr")</f>
        <v>0</v>
      </c>
    </row>
    <row r="54" spans="1:5" x14ac:dyDescent="0.3">
      <c r="E54" t="s">
        <v>90</v>
      </c>
    </row>
  </sheetData>
  <sheetProtection algorithmName="SHA-512" hashValue="CDaBEZaTDnClN66f87Zj7kNdJzIgBurOi95EwYtpcvkbT7GOoYxEiln2fANg5KV87dTwP522WlNX/OBVvWMaLw==" saltValue="A3RqvtLk0pCY/rBj/uueOA==" spinCount="100000" sheet="1" objects="1" scenarios="1"/>
  <mergeCells count="9">
    <mergeCell ref="J5:K5"/>
    <mergeCell ref="F5:G5"/>
    <mergeCell ref="L3:O3"/>
    <mergeCell ref="E1:H1"/>
    <mergeCell ref="I1:K1"/>
    <mergeCell ref="L1:O1"/>
    <mergeCell ref="E2:H2"/>
    <mergeCell ref="I2:K2"/>
    <mergeCell ref="L2:O2"/>
  </mergeCells>
  <conditionalFormatting sqref="L3:O3">
    <cfRule type="expression" dxfId="1" priority="1">
      <formula>OR($L$2=0,$L$2="",$L$2="Child Support Commissioner",$L$2="Attorney",$L$2="Clerk",$L$2="Courtroom Bailiff",$L$2="Court Reporter",$L$2="Court Interpreter",$L$2="Judicial Secretary",$L$2="Manager/Supervisor")</formula>
    </cfRule>
    <cfRule type="expression" dxfId="0" priority="6">
      <formula>$L$2="Other (please specify below)"</formula>
    </cfRule>
  </conditionalFormatting>
  <dataValidations count="1">
    <dataValidation allowBlank="1" showErrorMessage="1" sqref="E1:O6" xr:uid="{101AED4A-38D7-4004-AEB0-1AB61BDD2BAC}"/>
  </dataValidations>
  <pageMargins left="0.25" right="0.2" top="0.5" bottom="0.15" header="0.3" footer="0.3"/>
  <pageSetup scale="84" orientation="landscape" r:id="rId1"/>
  <rowBreaks count="1" manualBreakCount="1">
    <brk id="54" max="13" man="1"/>
  </rowBreaks>
  <colBreaks count="1" manualBreakCount="1">
    <brk id="13" max="43"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47F5E-CB4D-45BE-BF08-E6E10F39C215}">
  <sheetPr>
    <tabColor theme="8" tint="0.59999389629810485"/>
  </sheetPr>
  <dimension ref="A26:L81"/>
  <sheetViews>
    <sheetView showGridLines="0" zoomScaleNormal="100" workbookViewId="0">
      <selection activeCell="F82" sqref="F82"/>
    </sheetView>
  </sheetViews>
  <sheetFormatPr defaultRowHeight="14" x14ac:dyDescent="0.3"/>
  <sheetData>
    <row r="26" spans="1:1" ht="14.5" x14ac:dyDescent="0.35">
      <c r="A26" s="70"/>
    </row>
    <row r="32" spans="1:1" ht="14.5" x14ac:dyDescent="0.35">
      <c r="A32" s="48"/>
    </row>
    <row r="35" spans="1:1" ht="14.5" x14ac:dyDescent="0.35">
      <c r="A35" s="70"/>
    </row>
    <row r="49" spans="1:1" ht="14.5" x14ac:dyDescent="0.35">
      <c r="A49" s="70"/>
    </row>
    <row r="59" spans="1:1" ht="32.15" customHeight="1" x14ac:dyDescent="0.35">
      <c r="A59" s="70" t="s">
        <v>136</v>
      </c>
    </row>
    <row r="61" spans="1:1" ht="14.5" x14ac:dyDescent="0.35">
      <c r="A61" s="107" t="s">
        <v>137</v>
      </c>
    </row>
    <row r="68" spans="1:12" x14ac:dyDescent="0.3">
      <c r="L68" t="s">
        <v>90</v>
      </c>
    </row>
    <row r="69" spans="1:12" ht="14.5" x14ac:dyDescent="0.35">
      <c r="A69" s="48" t="s">
        <v>175</v>
      </c>
    </row>
    <row r="70" spans="1:12" ht="14.5" x14ac:dyDescent="0.35">
      <c r="A70" s="70"/>
    </row>
    <row r="81" spans="1:1" ht="14.5" x14ac:dyDescent="0.35">
      <c r="A81" s="48" t="s">
        <v>138</v>
      </c>
    </row>
  </sheetData>
  <sheetProtection algorithmName="SHA-512" hashValue="pXjrktnazlTdiHdPGDfgOWoT/UW5tSwuFq5T424MliKeskJEGFBQ5p7ZZo2LpVCCRepzD4J26cwEa+13DQuo7w==" saltValue="Am0br85BGESbfu5DDHOyqw==" spinCount="100000" sheet="1" objects="1" scenarios="1"/>
  <pageMargins left="0.25" right="0.25" top="0.75" bottom="0.75" header="0.3" footer="0.3"/>
  <pageSetup orientation="portrait" horizontalDpi="4294967295" verticalDpi="4294967295" r:id="rId1"/>
  <drawing r:id="rId2"/>
  <legacyDrawing r:id="rId3"/>
  <oleObjects>
    <mc:AlternateContent xmlns:mc="http://schemas.openxmlformats.org/markup-compatibility/2006">
      <mc:Choice Requires="x14">
        <oleObject progId="Word.Document.12" shapeId="52225" r:id="rId4">
          <objectPr defaultSize="0" autoPict="0" r:id="rId5">
            <anchor moveWithCells="1">
              <from>
                <xdr:col>0</xdr:col>
                <xdr:colOff>0</xdr:colOff>
                <xdr:row>70</xdr:row>
                <xdr:rowOff>114300</xdr:rowOff>
              </from>
              <to>
                <xdr:col>9</xdr:col>
                <xdr:colOff>184150</xdr:colOff>
                <xdr:row>80</xdr:row>
                <xdr:rowOff>0</xdr:rowOff>
              </to>
            </anchor>
          </objectPr>
        </oleObject>
      </mc:Choice>
      <mc:Fallback>
        <oleObject progId="Word.Document.12" shapeId="52225" r:id="rId4"/>
      </mc:Fallback>
    </mc:AlternateContent>
    <mc:AlternateContent xmlns:mc="http://schemas.openxmlformats.org/markup-compatibility/2006">
      <mc:Choice Requires="x14">
        <oleObject progId="Word.Document.12" shapeId="52226" r:id="rId6">
          <objectPr defaultSize="0" autoPict="0" r:id="rId7">
            <anchor moveWithCells="1">
              <from>
                <xdr:col>0</xdr:col>
                <xdr:colOff>0</xdr:colOff>
                <xdr:row>0</xdr:row>
                <xdr:rowOff>0</xdr:rowOff>
              </from>
              <to>
                <xdr:col>9</xdr:col>
                <xdr:colOff>228600</xdr:colOff>
                <xdr:row>20</xdr:row>
                <xdr:rowOff>127000</xdr:rowOff>
              </to>
            </anchor>
          </objectPr>
        </oleObject>
      </mc:Choice>
      <mc:Fallback>
        <oleObject progId="Word.Document.12" shapeId="52226" r:id="rId6"/>
      </mc:Fallback>
    </mc:AlternateContent>
    <mc:AlternateContent xmlns:mc="http://schemas.openxmlformats.org/markup-compatibility/2006">
      <mc:Choice Requires="x14">
        <oleObject progId="Word.Document.12" shapeId="52227" r:id="rId8">
          <objectPr defaultSize="0" autoPict="0" r:id="rId9">
            <anchor moveWithCells="1">
              <from>
                <xdr:col>0</xdr:col>
                <xdr:colOff>50800</xdr:colOff>
                <xdr:row>20</xdr:row>
                <xdr:rowOff>171450</xdr:rowOff>
              </from>
              <to>
                <xdr:col>9</xdr:col>
                <xdr:colOff>590550</xdr:colOff>
                <xdr:row>67</xdr:row>
                <xdr:rowOff>107950</xdr:rowOff>
              </to>
            </anchor>
          </objectPr>
        </oleObject>
      </mc:Choice>
      <mc:Fallback>
        <oleObject progId="Word.Document.12" shapeId="52227" r:id="rId8"/>
      </mc:Fallback>
    </mc:AlternateContent>
    <mc:AlternateContent xmlns:mc="http://schemas.openxmlformats.org/markup-compatibility/2006">
      <mc:Choice Requires="x14">
        <oleObject progId="Word.Document.12" shapeId="52228" r:id="rId10">
          <objectPr defaultSize="0" r:id="rId11">
            <anchor moveWithCells="1">
              <from>
                <xdr:col>0</xdr:col>
                <xdr:colOff>0</xdr:colOff>
                <xdr:row>70</xdr:row>
                <xdr:rowOff>0</xdr:rowOff>
              </from>
              <to>
                <xdr:col>9</xdr:col>
                <xdr:colOff>323850</xdr:colOff>
                <xdr:row>79</xdr:row>
                <xdr:rowOff>152400</xdr:rowOff>
              </to>
            </anchor>
          </objectPr>
        </oleObject>
      </mc:Choice>
      <mc:Fallback>
        <oleObject progId="Word.Document.12" shapeId="52228" r:id="rId10"/>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A7C4E-9F78-4FD1-943A-F07ED8021AFD}">
  <sheetPr codeName="Sheet2" filterMode="1">
    <tabColor rgb="FFFF0000"/>
    <pageSetUpPr autoPageBreaks="0"/>
  </sheetPr>
  <dimension ref="A1:AJ280"/>
  <sheetViews>
    <sheetView showGridLines="0" zoomScaleNormal="100" zoomScaleSheetLayoutView="100" workbookViewId="0">
      <pane ySplit="14" topLeftCell="A15" activePane="bottomLeft" state="frozen"/>
      <selection pane="bottomLeft" activeCell="A6" sqref="A6:C6"/>
    </sheetView>
  </sheetViews>
  <sheetFormatPr defaultColWidth="9" defaultRowHeight="30" customHeight="1" x14ac:dyDescent="0.3"/>
  <cols>
    <col min="1" max="1" width="6.83203125" style="61" customWidth="1"/>
    <col min="2" max="6" width="5.83203125" style="61" customWidth="1"/>
    <col min="7" max="7" width="11.5" style="61" customWidth="1"/>
    <col min="8" max="10" width="5.83203125" style="61" customWidth="1"/>
    <col min="11" max="11" width="9.58203125" style="61" customWidth="1"/>
    <col min="12" max="12" width="5.83203125" style="61" customWidth="1"/>
    <col min="13" max="13" width="7.58203125" style="61" customWidth="1"/>
    <col min="14" max="15" width="5.83203125" style="61" customWidth="1"/>
    <col min="16" max="16" width="8.08203125" style="61" customWidth="1"/>
    <col min="17" max="17" width="5.83203125" style="61" customWidth="1"/>
    <col min="18" max="18" width="1.83203125" style="61" customWidth="1"/>
    <col min="19" max="19" width="9.08203125" style="61" customWidth="1"/>
    <col min="20" max="20" width="10.5" style="34" customWidth="1"/>
    <col min="21" max="21" width="6.5" style="34" customWidth="1"/>
    <col min="22" max="22" width="4.83203125" style="61" hidden="1" customWidth="1"/>
    <col min="23" max="23" width="9" style="13"/>
    <col min="24" max="24" width="11.58203125" style="14" customWidth="1"/>
    <col min="25" max="25" width="9" style="14"/>
    <col min="26" max="26" width="8.08203125" style="13" customWidth="1"/>
    <col min="27" max="27" width="2.75" style="14" customWidth="1"/>
    <col min="28" max="28" width="5.83203125" style="14" customWidth="1"/>
    <col min="29" max="33" width="9" style="13"/>
    <col min="34" max="34" width="21.58203125" style="61" customWidth="1"/>
    <col min="35" max="16384" width="9" style="61"/>
  </cols>
  <sheetData>
    <row r="1" spans="1:36" s="108" customFormat="1" ht="20.149999999999999" customHeight="1" x14ac:dyDescent="0.3">
      <c r="J1" s="201"/>
      <c r="T1" s="109"/>
      <c r="U1" s="109"/>
      <c r="V1" s="61"/>
      <c r="W1" s="109"/>
      <c r="X1" s="112"/>
      <c r="Y1" s="112"/>
      <c r="Z1" s="109"/>
      <c r="AA1" s="112"/>
      <c r="AB1" s="112"/>
      <c r="AC1" s="109"/>
      <c r="AD1" s="109"/>
      <c r="AE1" s="109"/>
      <c r="AF1" s="109"/>
      <c r="AG1" s="109"/>
    </row>
    <row r="2" spans="1:36" s="108" customFormat="1" ht="21.65" customHeight="1" x14ac:dyDescent="0.3">
      <c r="A2" s="301" t="s">
        <v>110</v>
      </c>
      <c r="B2" s="301"/>
      <c r="C2" s="301"/>
      <c r="D2" s="301"/>
      <c r="E2" s="302"/>
      <c r="F2" s="302"/>
      <c r="G2" s="302"/>
      <c r="H2" s="302"/>
      <c r="I2" s="302"/>
      <c r="J2" s="302"/>
      <c r="K2" s="303"/>
      <c r="L2" s="303"/>
      <c r="M2" s="303"/>
      <c r="N2" s="303"/>
      <c r="O2" s="303"/>
      <c r="P2" s="303"/>
      <c r="Q2" s="303"/>
      <c r="S2" s="304" t="s">
        <v>131</v>
      </c>
      <c r="T2" s="305"/>
      <c r="U2" s="306"/>
      <c r="V2" s="61"/>
      <c r="W2" s="113"/>
      <c r="X2" s="112"/>
      <c r="Y2" s="112"/>
      <c r="Z2" s="109"/>
      <c r="AA2" s="112"/>
      <c r="AB2" s="112"/>
      <c r="AC2" s="109"/>
      <c r="AD2" s="109"/>
      <c r="AE2" s="109"/>
      <c r="AF2" s="109"/>
      <c r="AG2" s="109"/>
    </row>
    <row r="3" spans="1:36" s="108" customFormat="1" ht="24.65" customHeight="1" x14ac:dyDescent="0.3">
      <c r="A3" s="307" t="s">
        <v>103</v>
      </c>
      <c r="B3" s="307"/>
      <c r="C3" s="307"/>
      <c r="D3" s="307"/>
      <c r="E3" s="307"/>
      <c r="F3" s="307"/>
      <c r="G3" s="307"/>
      <c r="H3" s="307"/>
      <c r="I3" s="307"/>
      <c r="J3" s="307"/>
      <c r="K3" s="307"/>
      <c r="L3" s="307"/>
      <c r="M3" s="307"/>
      <c r="N3" s="307"/>
      <c r="O3" s="307"/>
      <c r="P3" s="307"/>
      <c r="Q3" s="307"/>
      <c r="R3" s="110"/>
      <c r="S3" s="294" t="str">
        <f>IF($Y$16=TRUE,IF(COUNTIF(S15:S63,"&gt;0")&gt;0,"All-Day Activity checkbox cannot be marked if other time is tracked in rows.",""),IF((COUNTIFS(A15:A63,"",S15:S63,"&gt;0")&gt;0),"Time tracked exceeds your workday hours",IF((49-(COUNTIF($A$15:$A$63,"")+COUNTIF($O$15:$O$63,"LUNCH")))*15=S64,"",IF((49-(COUNTIF($A$15:$A$63,"")+COUNTIF($O$15:$O$63,"LUNCH")))*15&lt;S64,"Time tracked exceeds your workday hours.","You must track the entire time in each 15 minute-increment of your workday, excluding any lunch breaks."))))</f>
        <v>You must track the entire time in each 15 minute-increment of your workday, excluding any lunch breaks.</v>
      </c>
      <c r="T3" s="295"/>
      <c r="U3" s="296"/>
      <c r="V3" s="61"/>
      <c r="W3" s="112">
        <f>IF(S3="",0,1)</f>
        <v>1</v>
      </c>
      <c r="X3" s="112" t="s">
        <v>90</v>
      </c>
      <c r="Y3" s="112"/>
      <c r="Z3" s="109"/>
      <c r="AA3" s="112"/>
      <c r="AB3" s="112"/>
      <c r="AC3" s="109"/>
      <c r="AD3" s="109"/>
      <c r="AE3" s="109"/>
      <c r="AF3" s="109"/>
      <c r="AG3" s="109"/>
    </row>
    <row r="4" spans="1:36" s="108" customFormat="1" ht="12.65" customHeight="1" x14ac:dyDescent="0.3">
      <c r="A4" s="285" t="s">
        <v>177</v>
      </c>
      <c r="J4" s="201"/>
      <c r="S4" s="308"/>
      <c r="T4" s="309"/>
      <c r="U4" s="310"/>
      <c r="V4" s="61"/>
      <c r="W4" s="114"/>
      <c r="X4" s="112"/>
      <c r="Y4" s="115" t="s">
        <v>9</v>
      </c>
      <c r="Z4" s="109"/>
      <c r="AA4" s="112"/>
      <c r="AB4" s="112"/>
      <c r="AC4" s="109"/>
      <c r="AD4" s="109"/>
      <c r="AE4" s="109"/>
      <c r="AF4" s="109"/>
      <c r="AG4" s="109"/>
    </row>
    <row r="5" spans="1:36" s="120" customFormat="1" ht="12.65" customHeight="1" x14ac:dyDescent="0.25">
      <c r="A5" s="288" t="s">
        <v>8</v>
      </c>
      <c r="B5" s="289"/>
      <c r="C5" s="290"/>
      <c r="D5" s="288" t="s">
        <v>79</v>
      </c>
      <c r="E5" s="289"/>
      <c r="F5" s="289"/>
      <c r="G5" s="290"/>
      <c r="H5" s="288" t="s">
        <v>80</v>
      </c>
      <c r="I5" s="289"/>
      <c r="J5" s="289"/>
      <c r="K5" s="290"/>
      <c r="L5" s="288" t="s">
        <v>101</v>
      </c>
      <c r="M5" s="289"/>
      <c r="N5" s="289"/>
      <c r="O5" s="290"/>
      <c r="P5" s="311" t="s">
        <v>81</v>
      </c>
      <c r="Q5" s="312"/>
      <c r="R5" s="111"/>
      <c r="S5" s="297"/>
      <c r="T5" s="298"/>
      <c r="U5" s="299"/>
      <c r="V5" s="16"/>
      <c r="W5" s="116"/>
      <c r="X5" s="117"/>
      <c r="Y5" s="118" t="s">
        <v>10</v>
      </c>
      <c r="Z5" s="119"/>
      <c r="AA5" s="117"/>
      <c r="AB5" s="117"/>
      <c r="AC5" s="119"/>
      <c r="AD5" s="119"/>
      <c r="AE5" s="119"/>
      <c r="AF5" s="119"/>
      <c r="AG5" s="119"/>
    </row>
    <row r="6" spans="1:36" ht="13.5" customHeight="1" x14ac:dyDescent="0.3">
      <c r="A6" s="291"/>
      <c r="B6" s="292"/>
      <c r="C6" s="293"/>
      <c r="D6" s="313"/>
      <c r="E6" s="314"/>
      <c r="F6" s="314"/>
      <c r="G6" s="315"/>
      <c r="H6" s="313"/>
      <c r="I6" s="314"/>
      <c r="J6" s="314"/>
      <c r="K6" s="315"/>
      <c r="L6" s="313"/>
      <c r="M6" s="314"/>
      <c r="N6" s="314"/>
      <c r="O6" s="315"/>
      <c r="P6" s="313"/>
      <c r="Q6" s="315"/>
      <c r="R6" s="93"/>
      <c r="S6" s="294" t="str">
        <f>IF($AB$64&gt;0,"You must delete time tracked during your lunch break.","")</f>
        <v/>
      </c>
      <c r="T6" s="295"/>
      <c r="U6" s="296"/>
      <c r="W6" s="14">
        <f>IF(S6="",0,1)</f>
        <v>0</v>
      </c>
      <c r="X6" s="13"/>
    </row>
    <row r="7" spans="1:36" s="20" customFormat="1" ht="11.25" customHeight="1" x14ac:dyDescent="0.3">
      <c r="A7" s="121"/>
      <c r="B7" s="122"/>
      <c r="C7" s="122"/>
      <c r="D7" s="122"/>
      <c r="E7" s="123"/>
      <c r="F7" s="123"/>
      <c r="G7" s="154"/>
      <c r="H7" s="124"/>
      <c r="I7" s="125"/>
      <c r="J7" s="125"/>
      <c r="K7" s="125"/>
      <c r="L7" s="300"/>
      <c r="M7" s="300"/>
      <c r="N7" s="300"/>
      <c r="O7" s="300"/>
      <c r="P7" s="126"/>
      <c r="Q7" s="126"/>
      <c r="R7" s="126"/>
      <c r="S7" s="297"/>
      <c r="T7" s="298"/>
      <c r="U7" s="299"/>
      <c r="W7" s="22"/>
      <c r="X7" s="22"/>
      <c r="Y7" s="22"/>
      <c r="Z7" s="21"/>
      <c r="AA7" s="22"/>
      <c r="AB7" s="22"/>
      <c r="AC7" s="21"/>
      <c r="AD7" s="21"/>
      <c r="AE7" s="22"/>
      <c r="AF7" s="21"/>
      <c r="AG7" s="21"/>
    </row>
    <row r="8" spans="1:36" s="23" customFormat="1" ht="16.399999999999999" customHeight="1" x14ac:dyDescent="0.3">
      <c r="A8" s="127" t="s">
        <v>135</v>
      </c>
      <c r="B8" s="127"/>
      <c r="C8" s="127"/>
      <c r="D8" s="127"/>
      <c r="E8" s="127"/>
      <c r="F8" s="127"/>
      <c r="G8" s="127"/>
      <c r="H8" s="127"/>
      <c r="I8" s="127"/>
      <c r="J8" s="127"/>
      <c r="K8" s="127"/>
      <c r="L8" s="127"/>
      <c r="M8" s="127"/>
      <c r="N8" s="127"/>
      <c r="O8" s="127"/>
      <c r="P8" s="128"/>
      <c r="Q8" s="128"/>
      <c r="R8" s="128"/>
      <c r="S8" s="316" t="str">
        <f>IF(SUM(T15:T63)&gt;0,"Time tracked in rows with a red highlighted cell exceeds 15 minutes.","")</f>
        <v/>
      </c>
      <c r="T8" s="317"/>
      <c r="U8" s="318"/>
      <c r="W8" s="14">
        <f>IF(S8="",0,1)</f>
        <v>0</v>
      </c>
      <c r="X8" s="25"/>
      <c r="Y8" s="25"/>
      <c r="Z8" s="24"/>
      <c r="AA8" s="25"/>
      <c r="AB8" s="25"/>
      <c r="AC8" s="24"/>
      <c r="AD8" s="24"/>
      <c r="AE8" s="25"/>
      <c r="AF8" s="24"/>
      <c r="AG8" s="24"/>
    </row>
    <row r="9" spans="1:36" s="23" customFormat="1" ht="16.399999999999999" customHeight="1" x14ac:dyDescent="0.3">
      <c r="A9" s="129" t="s">
        <v>134</v>
      </c>
      <c r="B9" s="127"/>
      <c r="C9" s="127"/>
      <c r="D9" s="127"/>
      <c r="E9" s="127"/>
      <c r="F9" s="127"/>
      <c r="G9" s="127"/>
      <c r="H9" s="127"/>
      <c r="I9" s="127"/>
      <c r="J9" s="127"/>
      <c r="K9" s="127"/>
      <c r="L9" s="127"/>
      <c r="M9" s="127"/>
      <c r="N9" s="127"/>
      <c r="O9" s="127"/>
      <c r="P9" s="128"/>
      <c r="Q9" s="128"/>
      <c r="R9" s="128"/>
      <c r="S9" s="319"/>
      <c r="T9" s="320"/>
      <c r="U9" s="321"/>
      <c r="W9" s="25">
        <f>W3+W6+W8</f>
        <v>1</v>
      </c>
      <c r="X9" s="25"/>
      <c r="Y9" s="25"/>
      <c r="Z9" s="24"/>
      <c r="AA9" s="25"/>
      <c r="AB9" s="25"/>
      <c r="AC9" s="24"/>
      <c r="AD9" s="24"/>
      <c r="AE9" s="37" t="s">
        <v>17</v>
      </c>
      <c r="AF9" s="24"/>
      <c r="AG9" s="24"/>
    </row>
    <row r="10" spans="1:36" s="23" customFormat="1" ht="20.25" customHeight="1" thickBot="1" x14ac:dyDescent="0.35">
      <c r="A10" s="130"/>
      <c r="B10" s="108"/>
      <c r="C10" s="108"/>
      <c r="D10" s="108"/>
      <c r="E10" s="108"/>
      <c r="F10" s="131" t="str">
        <f>IF($Y$16=TRUE,IF($G$11="Select All-Day Activity if applicable","Note: You must select an item on the drop-down menu below.",""),"")</f>
        <v/>
      </c>
      <c r="G10" s="108"/>
      <c r="H10" s="108"/>
      <c r="I10" s="108"/>
      <c r="J10" s="201"/>
      <c r="K10" s="108"/>
      <c r="L10" s="108"/>
      <c r="M10" s="108"/>
      <c r="N10" s="108"/>
      <c r="O10" s="108"/>
      <c r="P10" s="132"/>
      <c r="Q10" s="133"/>
      <c r="R10" s="133"/>
      <c r="S10" s="97"/>
      <c r="T10" s="97"/>
      <c r="U10" s="97"/>
      <c r="W10" s="24"/>
      <c r="X10" s="25"/>
      <c r="Y10" s="25"/>
      <c r="Z10" s="24"/>
      <c r="AA10" s="25"/>
      <c r="AB10" s="25"/>
      <c r="AC10" s="24"/>
      <c r="AD10" s="24"/>
      <c r="AE10" s="37"/>
      <c r="AF10" s="24"/>
      <c r="AG10" s="24"/>
    </row>
    <row r="11" spans="1:36" ht="15" customHeight="1" x14ac:dyDescent="0.25">
      <c r="A11" s="322" t="s">
        <v>102</v>
      </c>
      <c r="B11" s="323"/>
      <c r="C11" s="323"/>
      <c r="D11" s="323"/>
      <c r="E11" s="323"/>
      <c r="F11" s="323"/>
      <c r="G11" s="344" t="s">
        <v>93</v>
      </c>
      <c r="H11" s="344"/>
      <c r="I11" s="202"/>
      <c r="J11" s="193"/>
      <c r="K11" s="62" t="s">
        <v>82</v>
      </c>
      <c r="L11" s="326">
        <v>0.33333333333333331</v>
      </c>
      <c r="M11" s="327"/>
      <c r="N11" s="328" t="s">
        <v>97</v>
      </c>
      <c r="O11" s="329"/>
      <c r="P11" s="64">
        <v>0.5</v>
      </c>
      <c r="Q11" s="330" t="s">
        <v>99</v>
      </c>
      <c r="R11" s="331"/>
      <c r="S11" s="332"/>
      <c r="T11" s="333"/>
      <c r="U11" s="334"/>
      <c r="V11" s="11"/>
      <c r="AE11" s="14"/>
    </row>
    <row r="12" spans="1:36" ht="14.25" customHeight="1" thickBot="1" x14ac:dyDescent="0.35">
      <c r="A12" s="324"/>
      <c r="B12" s="325"/>
      <c r="C12" s="325"/>
      <c r="D12" s="325"/>
      <c r="E12" s="325"/>
      <c r="F12" s="325"/>
      <c r="G12" s="345"/>
      <c r="H12" s="345"/>
      <c r="I12" s="203"/>
      <c r="J12" s="194"/>
      <c r="K12" s="63" t="s">
        <v>83</v>
      </c>
      <c r="L12" s="335">
        <v>0.70833333333333337</v>
      </c>
      <c r="M12" s="336"/>
      <c r="N12" s="337" t="s">
        <v>98</v>
      </c>
      <c r="O12" s="338"/>
      <c r="P12" s="65">
        <v>0.54166666666666663</v>
      </c>
      <c r="Q12" s="339">
        <f>S64/60</f>
        <v>0</v>
      </c>
      <c r="R12" s="340"/>
      <c r="S12" s="341"/>
      <c r="T12" s="333"/>
      <c r="U12" s="334"/>
      <c r="V12" s="12"/>
    </row>
    <row r="13" spans="1:36" ht="23.5" customHeight="1" x14ac:dyDescent="0.3">
      <c r="A13" s="348" t="s">
        <v>0</v>
      </c>
      <c r="B13" s="350" t="s">
        <v>16</v>
      </c>
      <c r="C13" s="351"/>
      <c r="D13" s="351"/>
      <c r="E13" s="351"/>
      <c r="F13" s="59"/>
      <c r="G13" s="352" t="s">
        <v>3</v>
      </c>
      <c r="H13" s="152" t="s">
        <v>94</v>
      </c>
      <c r="I13" s="350" t="s">
        <v>5</v>
      </c>
      <c r="J13" s="351"/>
      <c r="K13" s="351"/>
      <c r="L13" s="354"/>
      <c r="M13" s="352" t="s">
        <v>6</v>
      </c>
      <c r="N13" s="53" t="s">
        <v>92</v>
      </c>
      <c r="O13" s="356" t="s">
        <v>2</v>
      </c>
      <c r="P13" s="357"/>
      <c r="Q13" s="357"/>
      <c r="R13" s="99"/>
      <c r="S13" s="342" t="s">
        <v>12</v>
      </c>
      <c r="T13" s="333"/>
      <c r="U13" s="334"/>
      <c r="V13" s="49" t="s">
        <v>11</v>
      </c>
    </row>
    <row r="14" spans="1:36" ht="10.5" customHeight="1" x14ac:dyDescent="0.3">
      <c r="A14" s="349"/>
      <c r="B14" s="57" t="s">
        <v>132</v>
      </c>
      <c r="C14" s="57" t="s">
        <v>111</v>
      </c>
      <c r="D14" s="42" t="s">
        <v>133</v>
      </c>
      <c r="E14" s="42" t="s">
        <v>4</v>
      </c>
      <c r="F14" s="42" t="s">
        <v>112</v>
      </c>
      <c r="G14" s="353"/>
      <c r="H14" s="153"/>
      <c r="I14" s="41" t="s">
        <v>85</v>
      </c>
      <c r="J14" s="41" t="s">
        <v>167</v>
      </c>
      <c r="K14" s="42" t="s">
        <v>1</v>
      </c>
      <c r="L14" s="42" t="s">
        <v>86</v>
      </c>
      <c r="M14" s="355"/>
      <c r="N14" s="66"/>
      <c r="O14" s="358"/>
      <c r="P14" s="359"/>
      <c r="Q14" s="359"/>
      <c r="R14" s="100"/>
      <c r="S14" s="343"/>
      <c r="T14" s="13"/>
      <c r="U14" s="13"/>
      <c r="V14" s="50"/>
      <c r="Y14" s="14" t="s">
        <v>90</v>
      </c>
    </row>
    <row r="15" spans="1:36" ht="15" customHeight="1" x14ac:dyDescent="0.3">
      <c r="A15" s="148">
        <f>IF(L11=L12,"",L11)</f>
        <v>0.33333333333333331</v>
      </c>
      <c r="B15" s="26"/>
      <c r="C15" s="26"/>
      <c r="D15" s="26"/>
      <c r="E15" s="26"/>
      <c r="F15" s="26"/>
      <c r="G15" s="26"/>
      <c r="H15" s="26"/>
      <c r="I15" s="26"/>
      <c r="J15" s="26"/>
      <c r="K15" s="26"/>
      <c r="L15" s="26"/>
      <c r="M15" s="26"/>
      <c r="N15" s="26"/>
      <c r="O15" s="346" t="str">
        <f t="shared" ref="O15:O46" si="0">IF(A15&gt;$P$11-TIME(0,5,0),IF(A15&lt;$P$12,"LUNCH",""),"")</f>
        <v/>
      </c>
      <c r="P15" s="347"/>
      <c r="Q15" s="347"/>
      <c r="R15" s="98"/>
      <c r="S15" s="146">
        <f t="shared" ref="S15:S63" si="1">IF(SUM(B15:M15)&gt;15,15,SUM(B15:M15))</f>
        <v>0</v>
      </c>
      <c r="T15" s="14">
        <f t="shared" ref="T15:T63" si="2">IF(SUM(B15:M15)&gt;15,1,0)</f>
        <v>0</v>
      </c>
      <c r="U15" s="13"/>
      <c r="V15" s="51" t="str">
        <f t="shared" ref="V15:V63" si="3">IF(S15&lt;&gt;15,"ERROR","Y")</f>
        <v>ERROR</v>
      </c>
      <c r="W15" s="43"/>
      <c r="X15" s="14" t="b">
        <v>0</v>
      </c>
      <c r="Y15" s="14" t="b">
        <v>1</v>
      </c>
      <c r="Z15" s="14"/>
      <c r="AA15" s="14" t="e">
        <f>IF(#REF!&gt;0,IF(O15="","TRUE","FALSE"),"FALSE")</f>
        <v>#REF!</v>
      </c>
      <c r="AB15" s="14">
        <f>IF(O15="LUNCH",IF(S15&gt;0,1,0),0)</f>
        <v>0</v>
      </c>
      <c r="AH15" s="39"/>
    </row>
    <row r="16" spans="1:36" ht="15" customHeight="1" x14ac:dyDescent="0.3">
      <c r="A16" s="149">
        <f t="shared" ref="A16:A63" si="4">IF(A15&gt;$L$12-TIME(0,20,0),"",IF(A15="","",A15+TIME(0,15,0)))</f>
        <v>0.34375</v>
      </c>
      <c r="B16" s="26"/>
      <c r="C16" s="26"/>
      <c r="D16" s="27"/>
      <c r="E16" s="27"/>
      <c r="F16" s="26"/>
      <c r="G16" s="26"/>
      <c r="H16" s="26"/>
      <c r="I16" s="27"/>
      <c r="J16" s="27"/>
      <c r="K16" s="27"/>
      <c r="L16" s="27"/>
      <c r="M16" s="27"/>
      <c r="N16" s="27"/>
      <c r="O16" s="346" t="str">
        <f t="shared" si="0"/>
        <v/>
      </c>
      <c r="P16" s="347"/>
      <c r="Q16" s="347"/>
      <c r="R16" s="98"/>
      <c r="S16" s="146">
        <f t="shared" si="1"/>
        <v>0</v>
      </c>
      <c r="T16" s="14">
        <f t="shared" si="2"/>
        <v>0</v>
      </c>
      <c r="U16" s="13"/>
      <c r="V16" s="51" t="str">
        <f t="shared" si="3"/>
        <v>ERROR</v>
      </c>
      <c r="W16" s="44"/>
      <c r="X16" s="14" t="b">
        <v>0</v>
      </c>
      <c r="Y16" s="14" t="b">
        <v>0</v>
      </c>
      <c r="Z16" s="14" t="s">
        <v>20</v>
      </c>
      <c r="AA16" s="14" t="e">
        <f>IF(#REF!&gt;0,IF(O16="","TRUE","FALSE"),"FALSE")</f>
        <v>#REF!</v>
      </c>
      <c r="AB16" s="14">
        <f t="shared" ref="AB16:AB63" si="5">IF(O16="LUNCH",IF(S16&gt;0,1,0),0)</f>
        <v>0</v>
      </c>
      <c r="AH16" s="40" t="s">
        <v>18</v>
      </c>
      <c r="AI16" s="38"/>
      <c r="AJ16" s="38"/>
    </row>
    <row r="17" spans="1:36" ht="15" customHeight="1" x14ac:dyDescent="0.3">
      <c r="A17" s="149">
        <f t="shared" si="4"/>
        <v>0.35416666666666669</v>
      </c>
      <c r="B17" s="26"/>
      <c r="C17" s="26"/>
      <c r="D17" s="28"/>
      <c r="E17" s="28"/>
      <c r="F17" s="26"/>
      <c r="G17" s="26"/>
      <c r="H17" s="26"/>
      <c r="I17" s="28"/>
      <c r="J17" s="28"/>
      <c r="K17" s="28"/>
      <c r="L17" s="28"/>
      <c r="M17" s="28"/>
      <c r="N17" s="26"/>
      <c r="O17" s="346" t="str">
        <f t="shared" si="0"/>
        <v/>
      </c>
      <c r="P17" s="347"/>
      <c r="Q17" s="347"/>
      <c r="R17" s="98"/>
      <c r="S17" s="146">
        <f t="shared" si="1"/>
        <v>0</v>
      </c>
      <c r="T17" s="14">
        <f t="shared" si="2"/>
        <v>0</v>
      </c>
      <c r="U17" s="13"/>
      <c r="V17" s="51" t="str">
        <f t="shared" si="3"/>
        <v>ERROR</v>
      </c>
      <c r="W17" s="44"/>
      <c r="X17" s="14" t="b">
        <v>0</v>
      </c>
      <c r="Y17" s="96"/>
      <c r="Z17" s="14" t="s">
        <v>21</v>
      </c>
      <c r="AA17" s="14" t="e">
        <f>IF(#REF!&gt;0,IF(O17="","TRUE","FALSE"),"FALSE")</f>
        <v>#REF!</v>
      </c>
      <c r="AB17" s="14">
        <f t="shared" si="5"/>
        <v>0</v>
      </c>
      <c r="AH17" s="40" t="s">
        <v>19</v>
      </c>
      <c r="AI17" s="38"/>
      <c r="AJ17" s="38"/>
    </row>
    <row r="18" spans="1:36" ht="15" customHeight="1" x14ac:dyDescent="0.3">
      <c r="A18" s="149">
        <f t="shared" si="4"/>
        <v>0.36458333333333337</v>
      </c>
      <c r="B18" s="26"/>
      <c r="C18" s="26"/>
      <c r="D18" s="30"/>
      <c r="E18" s="28"/>
      <c r="F18" s="26"/>
      <c r="G18" s="26"/>
      <c r="H18" s="54"/>
      <c r="I18" s="30"/>
      <c r="J18" s="30"/>
      <c r="K18" s="30"/>
      <c r="L18" s="30"/>
      <c r="M18" s="30"/>
      <c r="N18" s="27"/>
      <c r="O18" s="346" t="str">
        <f t="shared" si="0"/>
        <v/>
      </c>
      <c r="P18" s="347"/>
      <c r="Q18" s="347"/>
      <c r="R18" s="98"/>
      <c r="S18" s="146">
        <f t="shared" si="1"/>
        <v>0</v>
      </c>
      <c r="T18" s="14">
        <f t="shared" si="2"/>
        <v>0</v>
      </c>
      <c r="U18" s="13"/>
      <c r="V18" s="51" t="str">
        <f t="shared" si="3"/>
        <v>ERROR</v>
      </c>
      <c r="W18" s="44"/>
      <c r="X18" s="14" t="b">
        <v>0</v>
      </c>
      <c r="Z18" s="14"/>
      <c r="AA18" s="14" t="e">
        <f>IF(#REF!&gt;0,IF(O18="","TRUE","FALSE"),"FALSE")</f>
        <v>#REF!</v>
      </c>
      <c r="AB18" s="14">
        <f t="shared" si="5"/>
        <v>0</v>
      </c>
      <c r="AH18" s="39"/>
    </row>
    <row r="19" spans="1:36" ht="15" customHeight="1" x14ac:dyDescent="0.3">
      <c r="A19" s="149">
        <f t="shared" si="4"/>
        <v>0.37500000000000006</v>
      </c>
      <c r="B19" s="26"/>
      <c r="C19" s="26"/>
      <c r="D19" s="30"/>
      <c r="E19" s="28"/>
      <c r="F19" s="26"/>
      <c r="G19" s="26"/>
      <c r="H19" s="54"/>
      <c r="I19" s="30"/>
      <c r="J19" s="30"/>
      <c r="K19" s="30"/>
      <c r="L19" s="30"/>
      <c r="M19" s="30"/>
      <c r="N19" s="26"/>
      <c r="O19" s="346" t="str">
        <f t="shared" si="0"/>
        <v/>
      </c>
      <c r="P19" s="347"/>
      <c r="Q19" s="347"/>
      <c r="R19" s="98"/>
      <c r="S19" s="146">
        <f t="shared" si="1"/>
        <v>0</v>
      </c>
      <c r="T19" s="14">
        <f t="shared" si="2"/>
        <v>0</v>
      </c>
      <c r="U19" s="13"/>
      <c r="V19" s="51" t="str">
        <f t="shared" si="3"/>
        <v>ERROR</v>
      </c>
      <c r="W19" s="44"/>
      <c r="X19" s="14" t="b">
        <v>0</v>
      </c>
      <c r="Y19" s="44"/>
      <c r="Z19" s="44"/>
      <c r="AA19" s="14" t="e">
        <f>IF(#REF!&gt;0,IF(O19="","TRUE","FALSE"),"FALSE")</f>
        <v>#REF!</v>
      </c>
      <c r="AB19" s="14">
        <f t="shared" si="5"/>
        <v>0</v>
      </c>
      <c r="AH19" s="39"/>
    </row>
    <row r="20" spans="1:36" ht="15" customHeight="1" x14ac:dyDescent="0.3">
      <c r="A20" s="149">
        <f t="shared" si="4"/>
        <v>0.38541666666666674</v>
      </c>
      <c r="B20" s="26"/>
      <c r="C20" s="26"/>
      <c r="D20" s="30"/>
      <c r="E20" s="28"/>
      <c r="F20" s="26"/>
      <c r="G20" s="26"/>
      <c r="H20" s="54"/>
      <c r="I20" s="30"/>
      <c r="J20" s="30"/>
      <c r="K20" s="30"/>
      <c r="L20" s="30"/>
      <c r="M20" s="30"/>
      <c r="N20" s="27"/>
      <c r="O20" s="346" t="str">
        <f t="shared" si="0"/>
        <v/>
      </c>
      <c r="P20" s="347"/>
      <c r="Q20" s="347"/>
      <c r="R20" s="98"/>
      <c r="S20" s="146">
        <f t="shared" si="1"/>
        <v>0</v>
      </c>
      <c r="T20" s="14">
        <f t="shared" si="2"/>
        <v>0</v>
      </c>
      <c r="U20" s="13"/>
      <c r="V20" s="51" t="str">
        <f t="shared" si="3"/>
        <v>ERROR</v>
      </c>
      <c r="W20" s="44"/>
      <c r="X20" s="14" t="b">
        <v>0</v>
      </c>
      <c r="Y20" s="44"/>
      <c r="Z20" s="44"/>
      <c r="AA20" s="14" t="e">
        <f>IF(#REF!&gt;0,IF(O20="","TRUE","FALSE"),"FALSE")</f>
        <v>#REF!</v>
      </c>
      <c r="AB20" s="14">
        <f t="shared" si="5"/>
        <v>0</v>
      </c>
      <c r="AH20" s="39"/>
    </row>
    <row r="21" spans="1:36" ht="15" customHeight="1" x14ac:dyDescent="0.3">
      <c r="A21" s="149">
        <f t="shared" si="4"/>
        <v>0.39583333333333343</v>
      </c>
      <c r="B21" s="26"/>
      <c r="C21" s="26"/>
      <c r="D21" s="30"/>
      <c r="E21" s="28"/>
      <c r="F21" s="26"/>
      <c r="G21" s="26"/>
      <c r="H21" s="54"/>
      <c r="I21" s="30"/>
      <c r="J21" s="30"/>
      <c r="K21" s="30"/>
      <c r="L21" s="30"/>
      <c r="M21" s="30"/>
      <c r="N21" s="26"/>
      <c r="O21" s="346" t="str">
        <f t="shared" si="0"/>
        <v/>
      </c>
      <c r="P21" s="347"/>
      <c r="Q21" s="347"/>
      <c r="R21" s="98"/>
      <c r="S21" s="146">
        <f t="shared" si="1"/>
        <v>0</v>
      </c>
      <c r="T21" s="14">
        <f t="shared" si="2"/>
        <v>0</v>
      </c>
      <c r="U21" s="13"/>
      <c r="V21" s="51" t="str">
        <f t="shared" si="3"/>
        <v>ERROR</v>
      </c>
      <c r="W21" s="44"/>
      <c r="X21" s="14" t="b">
        <v>0</v>
      </c>
      <c r="Y21" s="44" t="s">
        <v>90</v>
      </c>
      <c r="Z21" s="44"/>
      <c r="AA21" s="14" t="e">
        <f>IF(#REF!&gt;0,IF(O21="","TRUE","FALSE"),"FALSE")</f>
        <v>#REF!</v>
      </c>
      <c r="AB21" s="14">
        <f t="shared" si="5"/>
        <v>0</v>
      </c>
      <c r="AH21" s="39"/>
    </row>
    <row r="22" spans="1:36" ht="15" customHeight="1" x14ac:dyDescent="0.3">
      <c r="A22" s="149">
        <f t="shared" si="4"/>
        <v>0.40625000000000011</v>
      </c>
      <c r="B22" s="26"/>
      <c r="C22" s="26"/>
      <c r="D22" s="30"/>
      <c r="E22" s="28"/>
      <c r="F22" s="26"/>
      <c r="G22" s="26"/>
      <c r="H22" s="54"/>
      <c r="I22" s="30"/>
      <c r="J22" s="30"/>
      <c r="K22" s="30"/>
      <c r="L22" s="30"/>
      <c r="M22" s="30"/>
      <c r="N22" s="27"/>
      <c r="O22" s="346" t="str">
        <f t="shared" si="0"/>
        <v/>
      </c>
      <c r="P22" s="347"/>
      <c r="Q22" s="347"/>
      <c r="R22" s="98"/>
      <c r="S22" s="146">
        <f t="shared" si="1"/>
        <v>0</v>
      </c>
      <c r="T22" s="14">
        <f t="shared" si="2"/>
        <v>0</v>
      </c>
      <c r="U22" s="13"/>
      <c r="V22" s="51" t="str">
        <f t="shared" si="3"/>
        <v>ERROR</v>
      </c>
      <c r="W22" s="44"/>
      <c r="X22" s="14" t="b">
        <v>0</v>
      </c>
      <c r="Y22" s="44"/>
      <c r="Z22" s="44"/>
      <c r="AA22" s="14" t="e">
        <f>IF(#REF!&gt;0,IF(O22="","TRUE","FALSE"),"FALSE")</f>
        <v>#REF!</v>
      </c>
      <c r="AB22" s="14">
        <f t="shared" si="5"/>
        <v>0</v>
      </c>
    </row>
    <row r="23" spans="1:36" ht="15" customHeight="1" x14ac:dyDescent="0.3">
      <c r="A23" s="149">
        <f t="shared" si="4"/>
        <v>0.4166666666666668</v>
      </c>
      <c r="B23" s="26"/>
      <c r="C23" s="26"/>
      <c r="D23" s="30"/>
      <c r="E23" s="28"/>
      <c r="F23" s="26"/>
      <c r="G23" s="26"/>
      <c r="H23" s="54"/>
      <c r="I23" s="30"/>
      <c r="J23" s="30"/>
      <c r="K23" s="30"/>
      <c r="L23" s="30"/>
      <c r="M23" s="30"/>
      <c r="N23" s="26"/>
      <c r="O23" s="346" t="str">
        <f t="shared" si="0"/>
        <v/>
      </c>
      <c r="P23" s="347"/>
      <c r="Q23" s="347"/>
      <c r="R23" s="98"/>
      <c r="S23" s="146">
        <f t="shared" si="1"/>
        <v>0</v>
      </c>
      <c r="T23" s="14">
        <f t="shared" si="2"/>
        <v>0</v>
      </c>
      <c r="U23" s="13"/>
      <c r="V23" s="51" t="str">
        <f t="shared" si="3"/>
        <v>ERROR</v>
      </c>
      <c r="W23" s="44"/>
      <c r="X23" s="14" t="b">
        <v>0</v>
      </c>
      <c r="Y23" s="44"/>
      <c r="Z23" s="44"/>
      <c r="AA23" s="14" t="e">
        <f>IF(#REF!&gt;0,IF(O23="","TRUE","FALSE"),"FALSE")</f>
        <v>#REF!</v>
      </c>
      <c r="AB23" s="14">
        <f t="shared" si="5"/>
        <v>0</v>
      </c>
    </row>
    <row r="24" spans="1:36" ht="15" customHeight="1" x14ac:dyDescent="0.3">
      <c r="A24" s="149">
        <f t="shared" si="4"/>
        <v>0.42708333333333348</v>
      </c>
      <c r="B24" s="26"/>
      <c r="C24" s="26"/>
      <c r="D24" s="30"/>
      <c r="E24" s="28"/>
      <c r="F24" s="26"/>
      <c r="G24" s="26"/>
      <c r="H24" s="54"/>
      <c r="I24" s="30"/>
      <c r="J24" s="30"/>
      <c r="K24" s="30"/>
      <c r="L24" s="30"/>
      <c r="M24" s="30"/>
      <c r="N24" s="27"/>
      <c r="O24" s="346" t="str">
        <f t="shared" si="0"/>
        <v/>
      </c>
      <c r="P24" s="347"/>
      <c r="Q24" s="347"/>
      <c r="R24" s="98"/>
      <c r="S24" s="146">
        <f t="shared" si="1"/>
        <v>0</v>
      </c>
      <c r="T24" s="14">
        <f t="shared" si="2"/>
        <v>0</v>
      </c>
      <c r="U24" s="13"/>
      <c r="V24" s="51" t="str">
        <f t="shared" si="3"/>
        <v>ERROR</v>
      </c>
      <c r="W24" s="44"/>
      <c r="X24" s="14" t="b">
        <v>0</v>
      </c>
      <c r="Y24" s="44"/>
      <c r="Z24" s="44"/>
      <c r="AA24" s="14" t="e">
        <f>IF(#REF!&gt;0,IF(O24="","TRUE","FALSE"),"FALSE")</f>
        <v>#REF!</v>
      </c>
      <c r="AB24" s="14">
        <f t="shared" si="5"/>
        <v>0</v>
      </c>
    </row>
    <row r="25" spans="1:36" ht="15" customHeight="1" x14ac:dyDescent="0.3">
      <c r="A25" s="149">
        <f t="shared" si="4"/>
        <v>0.43750000000000017</v>
      </c>
      <c r="B25" s="26"/>
      <c r="C25" s="26"/>
      <c r="D25" s="30"/>
      <c r="E25" s="28"/>
      <c r="F25" s="26"/>
      <c r="G25" s="26"/>
      <c r="H25" s="54"/>
      <c r="I25" s="30"/>
      <c r="J25" s="30"/>
      <c r="K25" s="30"/>
      <c r="L25" s="30"/>
      <c r="M25" s="30"/>
      <c r="N25" s="26"/>
      <c r="O25" s="346" t="str">
        <f t="shared" si="0"/>
        <v/>
      </c>
      <c r="P25" s="347"/>
      <c r="Q25" s="347"/>
      <c r="R25" s="98"/>
      <c r="S25" s="146">
        <f t="shared" si="1"/>
        <v>0</v>
      </c>
      <c r="T25" s="14">
        <f t="shared" si="2"/>
        <v>0</v>
      </c>
      <c r="U25" s="13"/>
      <c r="V25" s="51" t="str">
        <f t="shared" si="3"/>
        <v>ERROR</v>
      </c>
      <c r="X25" s="14" t="b">
        <v>0</v>
      </c>
      <c r="AA25" s="14" t="e">
        <f>IF(#REF!&gt;0,IF(O25="","TRUE","FALSE"),"FALSE")</f>
        <v>#REF!</v>
      </c>
      <c r="AB25" s="14">
        <f t="shared" si="5"/>
        <v>0</v>
      </c>
    </row>
    <row r="26" spans="1:36" ht="15" customHeight="1" x14ac:dyDescent="0.3">
      <c r="A26" s="149">
        <f t="shared" si="4"/>
        <v>0.44791666666666685</v>
      </c>
      <c r="B26" s="26"/>
      <c r="C26" s="26"/>
      <c r="D26" s="30"/>
      <c r="E26" s="28"/>
      <c r="F26" s="26"/>
      <c r="G26" s="26"/>
      <c r="H26" s="54"/>
      <c r="I26" s="30"/>
      <c r="J26" s="30"/>
      <c r="K26" s="30"/>
      <c r="L26" s="30"/>
      <c r="M26" s="30"/>
      <c r="N26" s="27"/>
      <c r="O26" s="346" t="str">
        <f t="shared" si="0"/>
        <v/>
      </c>
      <c r="P26" s="347"/>
      <c r="Q26" s="347"/>
      <c r="R26" s="98"/>
      <c r="S26" s="146">
        <f t="shared" si="1"/>
        <v>0</v>
      </c>
      <c r="T26" s="14">
        <f t="shared" si="2"/>
        <v>0</v>
      </c>
      <c r="U26" s="13"/>
      <c r="V26" s="51" t="str">
        <f t="shared" si="3"/>
        <v>ERROR</v>
      </c>
      <c r="X26" s="14" t="b">
        <v>0</v>
      </c>
      <c r="AA26" s="14" t="e">
        <f>IF(#REF!&gt;0,IF(O26="","TRUE","FALSE"),"FALSE")</f>
        <v>#REF!</v>
      </c>
      <c r="AB26" s="14">
        <f t="shared" si="5"/>
        <v>0</v>
      </c>
    </row>
    <row r="27" spans="1:36" ht="15" customHeight="1" x14ac:dyDescent="0.3">
      <c r="A27" s="149">
        <f t="shared" si="4"/>
        <v>0.45833333333333354</v>
      </c>
      <c r="B27" s="26"/>
      <c r="C27" s="26"/>
      <c r="D27" s="30"/>
      <c r="E27" s="28"/>
      <c r="F27" s="26"/>
      <c r="G27" s="26"/>
      <c r="H27" s="54"/>
      <c r="I27" s="30"/>
      <c r="J27" s="30"/>
      <c r="K27" s="30"/>
      <c r="L27" s="30"/>
      <c r="M27" s="30"/>
      <c r="N27" s="26"/>
      <c r="O27" s="346" t="str">
        <f t="shared" si="0"/>
        <v/>
      </c>
      <c r="P27" s="347"/>
      <c r="Q27" s="347"/>
      <c r="R27" s="98"/>
      <c r="S27" s="146">
        <f t="shared" si="1"/>
        <v>0</v>
      </c>
      <c r="T27" s="14">
        <f t="shared" si="2"/>
        <v>0</v>
      </c>
      <c r="U27" s="13"/>
      <c r="V27" s="51" t="str">
        <f t="shared" si="3"/>
        <v>ERROR</v>
      </c>
      <c r="X27" s="14" t="b">
        <v>0</v>
      </c>
      <c r="AA27" s="14" t="e">
        <f>IF(#REF!&gt;0,IF(O27="","TRUE","FALSE"),"FALSE")</f>
        <v>#REF!</v>
      </c>
      <c r="AB27" s="14">
        <f t="shared" si="5"/>
        <v>0</v>
      </c>
    </row>
    <row r="28" spans="1:36" ht="15" customHeight="1" x14ac:dyDescent="0.3">
      <c r="A28" s="149">
        <f t="shared" si="4"/>
        <v>0.46875000000000022</v>
      </c>
      <c r="B28" s="26"/>
      <c r="C28" s="26"/>
      <c r="D28" s="30"/>
      <c r="E28" s="28"/>
      <c r="F28" s="26"/>
      <c r="G28" s="30"/>
      <c r="H28" s="30"/>
      <c r="I28" s="30"/>
      <c r="J28" s="30"/>
      <c r="K28" s="30"/>
      <c r="L28" s="30"/>
      <c r="M28" s="30"/>
      <c r="N28" s="27"/>
      <c r="O28" s="346" t="str">
        <f t="shared" si="0"/>
        <v/>
      </c>
      <c r="P28" s="347"/>
      <c r="Q28" s="347"/>
      <c r="R28" s="98"/>
      <c r="S28" s="146">
        <f t="shared" si="1"/>
        <v>0</v>
      </c>
      <c r="T28" s="14">
        <f t="shared" si="2"/>
        <v>0</v>
      </c>
      <c r="U28" s="13"/>
      <c r="V28" s="51" t="str">
        <f t="shared" si="3"/>
        <v>ERROR</v>
      </c>
      <c r="X28" s="14" t="b">
        <v>0</v>
      </c>
      <c r="AA28" s="14" t="e">
        <f>IF(#REF!&gt;0,IF(O28="","TRUE","FALSE"),"FALSE")</f>
        <v>#REF!</v>
      </c>
      <c r="AB28" s="14">
        <f t="shared" si="5"/>
        <v>0</v>
      </c>
    </row>
    <row r="29" spans="1:36" ht="15" customHeight="1" x14ac:dyDescent="0.3">
      <c r="A29" s="149">
        <f t="shared" si="4"/>
        <v>0.47916666666666691</v>
      </c>
      <c r="B29" s="26"/>
      <c r="C29" s="26"/>
      <c r="D29" s="30"/>
      <c r="E29" s="28"/>
      <c r="F29" s="26"/>
      <c r="G29" s="30"/>
      <c r="H29" s="30"/>
      <c r="I29" s="30"/>
      <c r="J29" s="30"/>
      <c r="K29" s="30"/>
      <c r="L29" s="30"/>
      <c r="M29" s="30"/>
      <c r="N29" s="26"/>
      <c r="O29" s="346" t="str">
        <f t="shared" si="0"/>
        <v/>
      </c>
      <c r="P29" s="347"/>
      <c r="Q29" s="347"/>
      <c r="R29" s="98"/>
      <c r="S29" s="146">
        <f t="shared" si="1"/>
        <v>0</v>
      </c>
      <c r="T29" s="14">
        <f t="shared" si="2"/>
        <v>0</v>
      </c>
      <c r="U29" s="13"/>
      <c r="V29" s="51" t="str">
        <f t="shared" si="3"/>
        <v>ERROR</v>
      </c>
      <c r="X29" s="14" t="b">
        <v>0</v>
      </c>
      <c r="AA29" s="14" t="e">
        <f>IF(#REF!&gt;0,IF(O29="","TRUE","FALSE"),"FALSE")</f>
        <v>#REF!</v>
      </c>
      <c r="AB29" s="14">
        <f t="shared" si="5"/>
        <v>0</v>
      </c>
    </row>
    <row r="30" spans="1:36" ht="15" customHeight="1" x14ac:dyDescent="0.3">
      <c r="A30" s="149">
        <f t="shared" si="4"/>
        <v>0.48958333333333359</v>
      </c>
      <c r="B30" s="26"/>
      <c r="C30" s="26"/>
      <c r="D30" s="30"/>
      <c r="E30" s="28"/>
      <c r="F30" s="26"/>
      <c r="G30" s="30"/>
      <c r="H30" s="30"/>
      <c r="I30" s="30"/>
      <c r="J30" s="30"/>
      <c r="K30" s="30"/>
      <c r="L30" s="30"/>
      <c r="M30" s="30"/>
      <c r="N30" s="27"/>
      <c r="O30" s="346" t="str">
        <f t="shared" si="0"/>
        <v/>
      </c>
      <c r="P30" s="347"/>
      <c r="Q30" s="347"/>
      <c r="R30" s="98"/>
      <c r="S30" s="146">
        <f t="shared" si="1"/>
        <v>0</v>
      </c>
      <c r="T30" s="14">
        <f t="shared" si="2"/>
        <v>0</v>
      </c>
      <c r="U30" s="13"/>
      <c r="V30" s="51" t="str">
        <f t="shared" si="3"/>
        <v>ERROR</v>
      </c>
      <c r="X30" s="14" t="b">
        <v>0</v>
      </c>
      <c r="AA30" s="14" t="e">
        <f>IF(#REF!&gt;0,IF(O30="","TRUE","FALSE"),"FALSE")</f>
        <v>#REF!</v>
      </c>
      <c r="AB30" s="14">
        <f t="shared" si="5"/>
        <v>0</v>
      </c>
    </row>
    <row r="31" spans="1:36" ht="15" customHeight="1" x14ac:dyDescent="0.3">
      <c r="A31" s="149">
        <f t="shared" si="4"/>
        <v>0.50000000000000022</v>
      </c>
      <c r="B31" s="30"/>
      <c r="C31" s="26"/>
      <c r="D31" s="30"/>
      <c r="E31" s="28"/>
      <c r="F31" s="26"/>
      <c r="G31" s="30"/>
      <c r="H31" s="30"/>
      <c r="I31" s="30"/>
      <c r="J31" s="30"/>
      <c r="K31" s="30"/>
      <c r="L31" s="30"/>
      <c r="M31" s="30"/>
      <c r="N31" s="26"/>
      <c r="O31" s="346" t="str">
        <f t="shared" si="0"/>
        <v>LUNCH</v>
      </c>
      <c r="P31" s="347"/>
      <c r="Q31" s="347"/>
      <c r="R31" s="98"/>
      <c r="S31" s="146">
        <f t="shared" si="1"/>
        <v>0</v>
      </c>
      <c r="T31" s="14">
        <f t="shared" si="2"/>
        <v>0</v>
      </c>
      <c r="U31" s="13"/>
      <c r="V31" s="51" t="str">
        <f t="shared" si="3"/>
        <v>ERROR</v>
      </c>
      <c r="X31" s="14" t="b">
        <v>0</v>
      </c>
      <c r="AA31" s="14" t="e">
        <f>IF(#REF!&gt;0,IF(O31="","TRUE","FALSE"),"FALSE")</f>
        <v>#REF!</v>
      </c>
      <c r="AB31" s="14">
        <f t="shared" si="5"/>
        <v>0</v>
      </c>
    </row>
    <row r="32" spans="1:36" ht="15" customHeight="1" x14ac:dyDescent="0.3">
      <c r="A32" s="149">
        <f t="shared" si="4"/>
        <v>0.51041666666666685</v>
      </c>
      <c r="B32" s="30"/>
      <c r="C32" s="26"/>
      <c r="D32" s="30"/>
      <c r="E32" s="28"/>
      <c r="F32" s="26"/>
      <c r="G32" s="30"/>
      <c r="H32" s="30"/>
      <c r="I32" s="30"/>
      <c r="J32" s="30"/>
      <c r="K32" s="30"/>
      <c r="L32" s="30"/>
      <c r="M32" s="30"/>
      <c r="N32" s="27"/>
      <c r="O32" s="346" t="str">
        <f t="shared" si="0"/>
        <v>LUNCH</v>
      </c>
      <c r="P32" s="347"/>
      <c r="Q32" s="347"/>
      <c r="R32" s="98"/>
      <c r="S32" s="146">
        <f t="shared" si="1"/>
        <v>0</v>
      </c>
      <c r="T32" s="14">
        <f t="shared" si="2"/>
        <v>0</v>
      </c>
      <c r="U32" s="13"/>
      <c r="V32" s="51" t="str">
        <f t="shared" si="3"/>
        <v>ERROR</v>
      </c>
      <c r="X32" s="14" t="b">
        <v>0</v>
      </c>
      <c r="AA32" s="14" t="e">
        <f>IF(#REF!&gt;0,IF(O32="","TRUE","FALSE"),"FALSE")</f>
        <v>#REF!</v>
      </c>
      <c r="AB32" s="14">
        <f t="shared" si="5"/>
        <v>0</v>
      </c>
    </row>
    <row r="33" spans="1:28" ht="15" customHeight="1" x14ac:dyDescent="0.3">
      <c r="A33" s="149">
        <f t="shared" si="4"/>
        <v>0.52083333333333348</v>
      </c>
      <c r="B33" s="29"/>
      <c r="C33" s="26"/>
      <c r="D33" s="29"/>
      <c r="E33" s="28"/>
      <c r="F33" s="26"/>
      <c r="G33" s="29"/>
      <c r="H33" s="29"/>
      <c r="I33" s="29"/>
      <c r="J33" s="29"/>
      <c r="K33" s="29"/>
      <c r="L33" s="29"/>
      <c r="M33" s="29"/>
      <c r="N33" s="26"/>
      <c r="O33" s="346" t="str">
        <f t="shared" si="0"/>
        <v>LUNCH</v>
      </c>
      <c r="P33" s="347"/>
      <c r="Q33" s="347"/>
      <c r="R33" s="98"/>
      <c r="S33" s="146">
        <f t="shared" si="1"/>
        <v>0</v>
      </c>
      <c r="T33" s="14">
        <f t="shared" si="2"/>
        <v>0</v>
      </c>
      <c r="U33" s="13"/>
      <c r="V33" s="51" t="str">
        <f t="shared" si="3"/>
        <v>ERROR</v>
      </c>
      <c r="X33" s="14" t="b">
        <v>0</v>
      </c>
      <c r="AA33" s="14" t="e">
        <f>IF(#REF!&gt;0,IF(O33="","TRUE","FALSE"),"FALSE")</f>
        <v>#REF!</v>
      </c>
      <c r="AB33" s="14">
        <f t="shared" si="5"/>
        <v>0</v>
      </c>
    </row>
    <row r="34" spans="1:28" ht="15" customHeight="1" x14ac:dyDescent="0.3">
      <c r="A34" s="149">
        <f t="shared" si="4"/>
        <v>0.53125000000000011</v>
      </c>
      <c r="B34" s="29"/>
      <c r="C34" s="26"/>
      <c r="D34" s="29"/>
      <c r="E34" s="28"/>
      <c r="F34" s="26"/>
      <c r="G34" s="29"/>
      <c r="H34" s="29"/>
      <c r="I34" s="29"/>
      <c r="J34" s="29"/>
      <c r="K34" s="29"/>
      <c r="L34" s="29"/>
      <c r="M34" s="29"/>
      <c r="N34" s="27"/>
      <c r="O34" s="346" t="str">
        <f t="shared" si="0"/>
        <v>LUNCH</v>
      </c>
      <c r="P34" s="347"/>
      <c r="Q34" s="347"/>
      <c r="R34" s="98"/>
      <c r="S34" s="146">
        <f t="shared" si="1"/>
        <v>0</v>
      </c>
      <c r="T34" s="14">
        <f t="shared" si="2"/>
        <v>0</v>
      </c>
      <c r="U34" s="13"/>
      <c r="V34" s="51" t="str">
        <f t="shared" si="3"/>
        <v>ERROR</v>
      </c>
      <c r="X34" s="14" t="b">
        <v>0</v>
      </c>
      <c r="AA34" s="14" t="e">
        <f>IF(#REF!&gt;0,IF(O34="","TRUE","FALSE"),"FALSE")</f>
        <v>#REF!</v>
      </c>
      <c r="AB34" s="14">
        <f t="shared" si="5"/>
        <v>0</v>
      </c>
    </row>
    <row r="35" spans="1:28" ht="15" customHeight="1" x14ac:dyDescent="0.3">
      <c r="A35" s="149">
        <f t="shared" si="4"/>
        <v>0.54166666666666674</v>
      </c>
      <c r="B35" s="29"/>
      <c r="C35" s="26"/>
      <c r="D35" s="29"/>
      <c r="E35" s="28"/>
      <c r="F35" s="26"/>
      <c r="G35" s="29"/>
      <c r="H35" s="29"/>
      <c r="I35" s="29"/>
      <c r="J35" s="29"/>
      <c r="K35" s="29"/>
      <c r="L35" s="29"/>
      <c r="M35" s="29"/>
      <c r="N35" s="26"/>
      <c r="O35" s="346" t="str">
        <f t="shared" si="0"/>
        <v/>
      </c>
      <c r="P35" s="347"/>
      <c r="Q35" s="347"/>
      <c r="R35" s="98"/>
      <c r="S35" s="146">
        <f t="shared" si="1"/>
        <v>0</v>
      </c>
      <c r="T35" s="14">
        <f t="shared" si="2"/>
        <v>0</v>
      </c>
      <c r="U35" s="13"/>
      <c r="V35" s="51" t="str">
        <f t="shared" si="3"/>
        <v>ERROR</v>
      </c>
      <c r="X35" s="14" t="b">
        <v>0</v>
      </c>
      <c r="AA35" s="14" t="e">
        <f>IF(#REF!&gt;0,IF(O35="","TRUE","FALSE"),"FALSE")</f>
        <v>#REF!</v>
      </c>
      <c r="AB35" s="14">
        <f t="shared" si="5"/>
        <v>0</v>
      </c>
    </row>
    <row r="36" spans="1:28" ht="15" customHeight="1" x14ac:dyDescent="0.3">
      <c r="A36" s="149">
        <f t="shared" si="4"/>
        <v>0.55208333333333337</v>
      </c>
      <c r="B36" s="29"/>
      <c r="C36" s="26"/>
      <c r="D36" s="29"/>
      <c r="E36" s="28"/>
      <c r="F36" s="26"/>
      <c r="G36" s="29"/>
      <c r="H36" s="29"/>
      <c r="I36" s="29"/>
      <c r="J36" s="29"/>
      <c r="K36" s="29"/>
      <c r="L36" s="29"/>
      <c r="M36" s="29"/>
      <c r="N36" s="27"/>
      <c r="O36" s="346" t="str">
        <f t="shared" si="0"/>
        <v/>
      </c>
      <c r="P36" s="347"/>
      <c r="Q36" s="347"/>
      <c r="R36" s="98"/>
      <c r="S36" s="146">
        <f t="shared" si="1"/>
        <v>0</v>
      </c>
      <c r="T36" s="14">
        <f t="shared" si="2"/>
        <v>0</v>
      </c>
      <c r="U36" s="13"/>
      <c r="V36" s="51" t="str">
        <f t="shared" si="3"/>
        <v>ERROR</v>
      </c>
      <c r="X36" s="14" t="b">
        <v>0</v>
      </c>
      <c r="AA36" s="14" t="e">
        <f>IF(#REF!&gt;0,IF(O36="","TRUE","FALSE"),"FALSE")</f>
        <v>#REF!</v>
      </c>
      <c r="AB36" s="14">
        <f t="shared" si="5"/>
        <v>0</v>
      </c>
    </row>
    <row r="37" spans="1:28" ht="15" customHeight="1" x14ac:dyDescent="0.3">
      <c r="A37" s="149">
        <f t="shared" si="4"/>
        <v>0.5625</v>
      </c>
      <c r="B37" s="29"/>
      <c r="C37" s="26"/>
      <c r="D37" s="29"/>
      <c r="E37" s="28"/>
      <c r="F37" s="26"/>
      <c r="G37" s="29"/>
      <c r="H37" s="29"/>
      <c r="I37" s="29"/>
      <c r="J37" s="29"/>
      <c r="K37" s="29"/>
      <c r="L37" s="29"/>
      <c r="M37" s="29"/>
      <c r="N37" s="26"/>
      <c r="O37" s="346" t="str">
        <f t="shared" si="0"/>
        <v/>
      </c>
      <c r="P37" s="347"/>
      <c r="Q37" s="347"/>
      <c r="R37" s="98"/>
      <c r="S37" s="146">
        <f t="shared" si="1"/>
        <v>0</v>
      </c>
      <c r="T37" s="14">
        <f t="shared" si="2"/>
        <v>0</v>
      </c>
      <c r="U37" s="13"/>
      <c r="V37" s="51" t="str">
        <f t="shared" si="3"/>
        <v>ERROR</v>
      </c>
      <c r="X37" s="14" t="b">
        <v>0</v>
      </c>
      <c r="AA37" s="14" t="e">
        <f>IF(#REF!&gt;0,IF(O37="","TRUE","FALSE"),"FALSE")</f>
        <v>#REF!</v>
      </c>
      <c r="AB37" s="14">
        <f t="shared" si="5"/>
        <v>0</v>
      </c>
    </row>
    <row r="38" spans="1:28" ht="15" customHeight="1" x14ac:dyDescent="0.3">
      <c r="A38" s="149">
        <f t="shared" si="4"/>
        <v>0.57291666666666663</v>
      </c>
      <c r="B38" s="29"/>
      <c r="C38" s="26"/>
      <c r="D38" s="29"/>
      <c r="E38" s="28"/>
      <c r="F38" s="26"/>
      <c r="G38" s="29"/>
      <c r="H38" s="29"/>
      <c r="I38" s="29"/>
      <c r="J38" s="29"/>
      <c r="K38" s="29"/>
      <c r="L38" s="29"/>
      <c r="M38" s="29"/>
      <c r="N38" s="27"/>
      <c r="O38" s="346" t="str">
        <f t="shared" si="0"/>
        <v/>
      </c>
      <c r="P38" s="347"/>
      <c r="Q38" s="347"/>
      <c r="R38" s="98"/>
      <c r="S38" s="146">
        <f t="shared" si="1"/>
        <v>0</v>
      </c>
      <c r="T38" s="14">
        <f t="shared" si="2"/>
        <v>0</v>
      </c>
      <c r="U38" s="13"/>
      <c r="V38" s="51" t="str">
        <f t="shared" si="3"/>
        <v>ERROR</v>
      </c>
      <c r="X38" s="14" t="b">
        <v>0</v>
      </c>
      <c r="AA38" s="14" t="e">
        <f>IF(#REF!&gt;0,IF(O38="","TRUE","FALSE"),"FALSE")</f>
        <v>#REF!</v>
      </c>
      <c r="AB38" s="14">
        <f t="shared" si="5"/>
        <v>0</v>
      </c>
    </row>
    <row r="39" spans="1:28" ht="15" customHeight="1" x14ac:dyDescent="0.3">
      <c r="A39" s="149">
        <f t="shared" si="4"/>
        <v>0.58333333333333326</v>
      </c>
      <c r="B39" s="29"/>
      <c r="C39" s="26"/>
      <c r="D39" s="29"/>
      <c r="E39" s="28"/>
      <c r="F39" s="26"/>
      <c r="G39" s="29"/>
      <c r="H39" s="29"/>
      <c r="I39" s="29"/>
      <c r="J39" s="29"/>
      <c r="K39" s="29"/>
      <c r="L39" s="29"/>
      <c r="M39" s="29"/>
      <c r="N39" s="26"/>
      <c r="O39" s="346" t="str">
        <f t="shared" si="0"/>
        <v/>
      </c>
      <c r="P39" s="347"/>
      <c r="Q39" s="347"/>
      <c r="R39" s="98"/>
      <c r="S39" s="146">
        <f t="shared" si="1"/>
        <v>0</v>
      </c>
      <c r="T39" s="14">
        <f t="shared" si="2"/>
        <v>0</v>
      </c>
      <c r="U39" s="13"/>
      <c r="V39" s="51" t="str">
        <f t="shared" si="3"/>
        <v>ERROR</v>
      </c>
      <c r="X39" s="14" t="b">
        <v>0</v>
      </c>
      <c r="AA39" s="14" t="e">
        <f>IF(#REF!&gt;0,IF(O39="","TRUE","FALSE"),"FALSE")</f>
        <v>#REF!</v>
      </c>
      <c r="AB39" s="14">
        <f t="shared" si="5"/>
        <v>0</v>
      </c>
    </row>
    <row r="40" spans="1:28" ht="15" customHeight="1" x14ac:dyDescent="0.3">
      <c r="A40" s="149">
        <f t="shared" si="4"/>
        <v>0.59374999999999989</v>
      </c>
      <c r="B40" s="29"/>
      <c r="C40" s="26"/>
      <c r="D40" s="29"/>
      <c r="E40" s="28"/>
      <c r="F40" s="26"/>
      <c r="G40" s="29"/>
      <c r="H40" s="29"/>
      <c r="I40" s="29"/>
      <c r="J40" s="29"/>
      <c r="K40" s="29"/>
      <c r="L40" s="29"/>
      <c r="M40" s="29"/>
      <c r="N40" s="27"/>
      <c r="O40" s="346" t="str">
        <f t="shared" si="0"/>
        <v/>
      </c>
      <c r="P40" s="347"/>
      <c r="Q40" s="347"/>
      <c r="R40" s="98"/>
      <c r="S40" s="146">
        <f t="shared" si="1"/>
        <v>0</v>
      </c>
      <c r="T40" s="14">
        <f t="shared" si="2"/>
        <v>0</v>
      </c>
      <c r="U40" s="13"/>
      <c r="V40" s="51" t="str">
        <f t="shared" si="3"/>
        <v>ERROR</v>
      </c>
      <c r="X40" s="14" t="b">
        <v>0</v>
      </c>
      <c r="Y40" s="96"/>
      <c r="AA40" s="14" t="e">
        <f>IF(#REF!&gt;0,IF(O40="","TRUE","FALSE"),"FALSE")</f>
        <v>#REF!</v>
      </c>
      <c r="AB40" s="14">
        <f t="shared" si="5"/>
        <v>0</v>
      </c>
    </row>
    <row r="41" spans="1:28" ht="15" customHeight="1" x14ac:dyDescent="0.3">
      <c r="A41" s="149">
        <f t="shared" si="4"/>
        <v>0.60416666666666652</v>
      </c>
      <c r="B41" s="29"/>
      <c r="C41" s="26"/>
      <c r="D41" s="29"/>
      <c r="E41" s="28"/>
      <c r="F41" s="26"/>
      <c r="G41" s="29"/>
      <c r="H41" s="29"/>
      <c r="I41" s="29"/>
      <c r="J41" s="29"/>
      <c r="K41" s="29"/>
      <c r="L41" s="29"/>
      <c r="M41" s="29"/>
      <c r="N41" s="26"/>
      <c r="O41" s="346" t="str">
        <f t="shared" si="0"/>
        <v/>
      </c>
      <c r="P41" s="347"/>
      <c r="Q41" s="347"/>
      <c r="R41" s="98"/>
      <c r="S41" s="146">
        <f t="shared" si="1"/>
        <v>0</v>
      </c>
      <c r="T41" s="14">
        <f t="shared" si="2"/>
        <v>0</v>
      </c>
      <c r="U41" s="13"/>
      <c r="V41" s="51" t="str">
        <f t="shared" si="3"/>
        <v>ERROR</v>
      </c>
      <c r="X41" s="14" t="b">
        <v>0</v>
      </c>
      <c r="Y41" s="96"/>
      <c r="AA41" s="14" t="e">
        <f>IF(#REF!&gt;0,IF(O41="","TRUE","FALSE"),"FALSE")</f>
        <v>#REF!</v>
      </c>
      <c r="AB41" s="14">
        <f t="shared" si="5"/>
        <v>0</v>
      </c>
    </row>
    <row r="42" spans="1:28" ht="15" customHeight="1" x14ac:dyDescent="0.3">
      <c r="A42" s="149">
        <f t="shared" si="4"/>
        <v>0.61458333333333315</v>
      </c>
      <c r="B42" s="29"/>
      <c r="C42" s="26"/>
      <c r="D42" s="29"/>
      <c r="E42" s="28"/>
      <c r="F42" s="26"/>
      <c r="G42" s="29"/>
      <c r="H42" s="29"/>
      <c r="I42" s="29"/>
      <c r="J42" s="29"/>
      <c r="K42" s="29"/>
      <c r="L42" s="29"/>
      <c r="M42" s="29"/>
      <c r="N42" s="27"/>
      <c r="O42" s="346" t="str">
        <f t="shared" si="0"/>
        <v/>
      </c>
      <c r="P42" s="347"/>
      <c r="Q42" s="347"/>
      <c r="R42" s="98"/>
      <c r="S42" s="146">
        <f t="shared" si="1"/>
        <v>0</v>
      </c>
      <c r="T42" s="14">
        <f t="shared" si="2"/>
        <v>0</v>
      </c>
      <c r="U42" s="13"/>
      <c r="V42" s="51" t="str">
        <f t="shared" si="3"/>
        <v>ERROR</v>
      </c>
      <c r="W42" s="44"/>
      <c r="X42" s="14" t="b">
        <v>0</v>
      </c>
      <c r="Y42" s="96"/>
      <c r="AA42" s="14" t="e">
        <f>IF(#REF!&gt;0,IF(O42="","TRUE","FALSE"),"FALSE")</f>
        <v>#REF!</v>
      </c>
      <c r="AB42" s="14">
        <f t="shared" si="5"/>
        <v>0</v>
      </c>
    </row>
    <row r="43" spans="1:28" ht="15" customHeight="1" x14ac:dyDescent="0.3">
      <c r="A43" s="149">
        <f t="shared" si="4"/>
        <v>0.62499999999999978</v>
      </c>
      <c r="B43" s="29"/>
      <c r="C43" s="26"/>
      <c r="D43" s="29"/>
      <c r="E43" s="28"/>
      <c r="F43" s="26"/>
      <c r="G43" s="29"/>
      <c r="H43" s="29"/>
      <c r="I43" s="29"/>
      <c r="J43" s="29"/>
      <c r="K43" s="29"/>
      <c r="L43" s="29"/>
      <c r="M43" s="29"/>
      <c r="N43" s="26"/>
      <c r="O43" s="346" t="str">
        <f t="shared" si="0"/>
        <v/>
      </c>
      <c r="P43" s="347"/>
      <c r="Q43" s="347"/>
      <c r="R43" s="98"/>
      <c r="S43" s="146">
        <f t="shared" si="1"/>
        <v>0</v>
      </c>
      <c r="T43" s="14">
        <f t="shared" si="2"/>
        <v>0</v>
      </c>
      <c r="U43" s="13"/>
      <c r="V43" s="51" t="str">
        <f t="shared" si="3"/>
        <v>ERROR</v>
      </c>
      <c r="W43" s="44"/>
      <c r="X43" s="14" t="b">
        <v>0</v>
      </c>
      <c r="Y43" s="96"/>
      <c r="AA43" s="14" t="e">
        <f>IF(#REF!&gt;0,IF(O43="","TRUE","FALSE"),"FALSE")</f>
        <v>#REF!</v>
      </c>
      <c r="AB43" s="14">
        <f t="shared" si="5"/>
        <v>0</v>
      </c>
    </row>
    <row r="44" spans="1:28" ht="15" customHeight="1" x14ac:dyDescent="0.3">
      <c r="A44" s="149">
        <f t="shared" si="4"/>
        <v>0.63541666666666641</v>
      </c>
      <c r="B44" s="29"/>
      <c r="C44" s="26"/>
      <c r="D44" s="29"/>
      <c r="E44" s="28"/>
      <c r="F44" s="26"/>
      <c r="G44" s="29"/>
      <c r="H44" s="29"/>
      <c r="I44" s="29"/>
      <c r="J44" s="29"/>
      <c r="K44" s="29"/>
      <c r="L44" s="29"/>
      <c r="M44" s="29"/>
      <c r="N44" s="27"/>
      <c r="O44" s="346" t="str">
        <f t="shared" si="0"/>
        <v/>
      </c>
      <c r="P44" s="347"/>
      <c r="Q44" s="347"/>
      <c r="R44" s="98"/>
      <c r="S44" s="146">
        <f t="shared" si="1"/>
        <v>0</v>
      </c>
      <c r="T44" s="14">
        <f t="shared" si="2"/>
        <v>0</v>
      </c>
      <c r="U44" s="13"/>
      <c r="V44" s="51" t="str">
        <f t="shared" si="3"/>
        <v>ERROR</v>
      </c>
      <c r="W44" s="44"/>
      <c r="X44" s="14" t="b">
        <v>0</v>
      </c>
      <c r="Y44" s="96"/>
      <c r="AA44" s="14" t="e">
        <f>IF(#REF!&gt;0,IF(O44="","TRUE","FALSE"),"FALSE")</f>
        <v>#REF!</v>
      </c>
      <c r="AB44" s="14">
        <f t="shared" si="5"/>
        <v>0</v>
      </c>
    </row>
    <row r="45" spans="1:28" ht="15" customHeight="1" x14ac:dyDescent="0.3">
      <c r="A45" s="149">
        <f t="shared" si="4"/>
        <v>0.64583333333333304</v>
      </c>
      <c r="B45" s="29"/>
      <c r="C45" s="26"/>
      <c r="D45" s="29"/>
      <c r="E45" s="28"/>
      <c r="F45" s="26"/>
      <c r="G45" s="29"/>
      <c r="H45" s="29"/>
      <c r="I45" s="29"/>
      <c r="J45" s="29"/>
      <c r="K45" s="29"/>
      <c r="L45" s="29"/>
      <c r="M45" s="29"/>
      <c r="N45" s="26"/>
      <c r="O45" s="346" t="str">
        <f t="shared" si="0"/>
        <v/>
      </c>
      <c r="P45" s="347"/>
      <c r="Q45" s="347"/>
      <c r="R45" s="98"/>
      <c r="S45" s="146">
        <f t="shared" si="1"/>
        <v>0</v>
      </c>
      <c r="T45" s="14">
        <f t="shared" si="2"/>
        <v>0</v>
      </c>
      <c r="U45" s="13"/>
      <c r="V45" s="51" t="str">
        <f t="shared" si="3"/>
        <v>ERROR</v>
      </c>
      <c r="W45" s="44"/>
      <c r="X45" s="14" t="b">
        <v>0</v>
      </c>
      <c r="Y45" s="96"/>
      <c r="AA45" s="14" t="e">
        <f>IF(#REF!&gt;0,IF(O45="","TRUE","FALSE"),"FALSE")</f>
        <v>#REF!</v>
      </c>
      <c r="AB45" s="14">
        <f t="shared" si="5"/>
        <v>0</v>
      </c>
    </row>
    <row r="46" spans="1:28" ht="15" customHeight="1" x14ac:dyDescent="0.3">
      <c r="A46" s="149">
        <f t="shared" si="4"/>
        <v>0.65624999999999967</v>
      </c>
      <c r="B46" s="29"/>
      <c r="C46" s="26"/>
      <c r="D46" s="29"/>
      <c r="E46" s="28"/>
      <c r="F46" s="26"/>
      <c r="G46" s="29"/>
      <c r="H46" s="29"/>
      <c r="I46" s="29"/>
      <c r="J46" s="29"/>
      <c r="K46" s="29"/>
      <c r="L46" s="29"/>
      <c r="M46" s="29"/>
      <c r="N46" s="27"/>
      <c r="O46" s="346" t="str">
        <f t="shared" si="0"/>
        <v/>
      </c>
      <c r="P46" s="347"/>
      <c r="Q46" s="347"/>
      <c r="R46" s="98"/>
      <c r="S46" s="146">
        <f t="shared" si="1"/>
        <v>0</v>
      </c>
      <c r="T46" s="14">
        <f t="shared" si="2"/>
        <v>0</v>
      </c>
      <c r="U46" s="13"/>
      <c r="V46" s="51" t="str">
        <f t="shared" si="3"/>
        <v>ERROR</v>
      </c>
      <c r="W46" s="44"/>
      <c r="X46" s="14" t="b">
        <v>0</v>
      </c>
      <c r="Y46" s="96"/>
      <c r="AA46" s="14" t="e">
        <f>IF(#REF!&gt;0,IF(O46="","TRUE","FALSE"),"FALSE")</f>
        <v>#REF!</v>
      </c>
      <c r="AB46" s="14">
        <f t="shared" si="5"/>
        <v>0</v>
      </c>
    </row>
    <row r="47" spans="1:28" ht="15" customHeight="1" x14ac:dyDescent="0.3">
      <c r="A47" s="149">
        <f t="shared" si="4"/>
        <v>0.6666666666666663</v>
      </c>
      <c r="B47" s="29"/>
      <c r="C47" s="26"/>
      <c r="D47" s="29"/>
      <c r="E47" s="28"/>
      <c r="F47" s="26"/>
      <c r="G47" s="29"/>
      <c r="H47" s="29"/>
      <c r="I47" s="29"/>
      <c r="J47" s="29"/>
      <c r="K47" s="29"/>
      <c r="L47" s="29"/>
      <c r="M47" s="29"/>
      <c r="N47" s="27"/>
      <c r="O47" s="346" t="str">
        <f t="shared" ref="O47:O63" si="6">IF(A47&gt;$P$11-TIME(0,5,0),IF(A47&lt;$P$12,"LUNCH",""),"")</f>
        <v/>
      </c>
      <c r="P47" s="347"/>
      <c r="Q47" s="347"/>
      <c r="R47" s="98"/>
      <c r="S47" s="146">
        <f t="shared" si="1"/>
        <v>0</v>
      </c>
      <c r="T47" s="14">
        <f t="shared" si="2"/>
        <v>0</v>
      </c>
      <c r="U47" s="13"/>
      <c r="V47" s="51" t="str">
        <f t="shared" si="3"/>
        <v>ERROR</v>
      </c>
      <c r="W47" s="44"/>
      <c r="X47" s="14" t="b">
        <v>0</v>
      </c>
      <c r="Y47" s="96"/>
      <c r="AA47" s="14" t="e">
        <f>IF(#REF!&gt;0,IF(O47="","TRUE","FALSE"),"FALSE")</f>
        <v>#REF!</v>
      </c>
      <c r="AB47" s="14">
        <f t="shared" si="5"/>
        <v>0</v>
      </c>
    </row>
    <row r="48" spans="1:28" ht="15" customHeight="1" x14ac:dyDescent="0.3">
      <c r="A48" s="149">
        <f t="shared" si="4"/>
        <v>0.67708333333333293</v>
      </c>
      <c r="B48" s="29"/>
      <c r="C48" s="26"/>
      <c r="D48" s="29"/>
      <c r="E48" s="28"/>
      <c r="F48" s="26"/>
      <c r="G48" s="29"/>
      <c r="H48" s="29"/>
      <c r="I48" s="29"/>
      <c r="J48" s="29"/>
      <c r="K48" s="29"/>
      <c r="L48" s="29"/>
      <c r="M48" s="29"/>
      <c r="N48" s="26"/>
      <c r="O48" s="346" t="str">
        <f t="shared" si="6"/>
        <v/>
      </c>
      <c r="P48" s="347"/>
      <c r="Q48" s="347"/>
      <c r="R48" s="98"/>
      <c r="S48" s="146">
        <f t="shared" si="1"/>
        <v>0</v>
      </c>
      <c r="T48" s="14">
        <f t="shared" si="2"/>
        <v>0</v>
      </c>
      <c r="U48" s="13"/>
      <c r="V48" s="51" t="str">
        <f t="shared" si="3"/>
        <v>ERROR</v>
      </c>
      <c r="W48" s="44"/>
      <c r="X48" s="14" t="b">
        <v>0</v>
      </c>
      <c r="Y48" s="96"/>
      <c r="AA48" s="14" t="e">
        <f>IF(#REF!&gt;0,IF(O48="","TRUE","FALSE"),"FALSE")</f>
        <v>#REF!</v>
      </c>
      <c r="AB48" s="14">
        <f t="shared" si="5"/>
        <v>0</v>
      </c>
    </row>
    <row r="49" spans="1:28" ht="15" customHeight="1" x14ac:dyDescent="0.3">
      <c r="A49" s="149">
        <f t="shared" si="4"/>
        <v>0.68749999999999956</v>
      </c>
      <c r="B49" s="29"/>
      <c r="C49" s="26"/>
      <c r="D49" s="29"/>
      <c r="E49" s="28"/>
      <c r="F49" s="26"/>
      <c r="G49" s="29"/>
      <c r="H49" s="29"/>
      <c r="I49" s="29"/>
      <c r="J49" s="29"/>
      <c r="K49" s="29"/>
      <c r="L49" s="29"/>
      <c r="M49" s="29"/>
      <c r="N49" s="27"/>
      <c r="O49" s="346" t="str">
        <f t="shared" si="6"/>
        <v/>
      </c>
      <c r="P49" s="347"/>
      <c r="Q49" s="347"/>
      <c r="R49" s="98"/>
      <c r="S49" s="146">
        <f t="shared" si="1"/>
        <v>0</v>
      </c>
      <c r="T49" s="14">
        <f t="shared" si="2"/>
        <v>0</v>
      </c>
      <c r="U49" s="13"/>
      <c r="V49" s="51" t="str">
        <f t="shared" si="3"/>
        <v>ERROR</v>
      </c>
      <c r="W49" s="44"/>
      <c r="X49" s="14" t="b">
        <v>0</v>
      </c>
      <c r="Y49" s="96"/>
      <c r="AA49" s="14" t="e">
        <f>IF(#REF!&gt;0,IF(O49="","TRUE","FALSE"),"FALSE")</f>
        <v>#REF!</v>
      </c>
      <c r="AB49" s="14">
        <f t="shared" si="5"/>
        <v>0</v>
      </c>
    </row>
    <row r="50" spans="1:28" ht="15" customHeight="1" x14ac:dyDescent="0.3">
      <c r="A50" s="149">
        <f t="shared" si="4"/>
        <v>0.69791666666666619</v>
      </c>
      <c r="B50" s="29"/>
      <c r="C50" s="26"/>
      <c r="D50" s="29"/>
      <c r="E50" s="28"/>
      <c r="F50" s="26"/>
      <c r="G50" s="29"/>
      <c r="H50" s="29"/>
      <c r="I50" s="29"/>
      <c r="J50" s="29"/>
      <c r="K50" s="29"/>
      <c r="L50" s="29"/>
      <c r="M50" s="29"/>
      <c r="N50" s="26"/>
      <c r="O50" s="346" t="str">
        <f t="shared" si="6"/>
        <v/>
      </c>
      <c r="P50" s="347"/>
      <c r="Q50" s="347"/>
      <c r="R50" s="98"/>
      <c r="S50" s="146">
        <f t="shared" si="1"/>
        <v>0</v>
      </c>
      <c r="T50" s="14">
        <f t="shared" si="2"/>
        <v>0</v>
      </c>
      <c r="U50" s="13"/>
      <c r="V50" s="51" t="str">
        <f t="shared" si="3"/>
        <v>ERROR</v>
      </c>
      <c r="W50" s="44"/>
      <c r="X50" s="14" t="b">
        <v>0</v>
      </c>
      <c r="Y50" s="96"/>
      <c r="AA50" s="14" t="e">
        <f>IF(#REF!&gt;0,IF(O50="","TRUE","FALSE"),"FALSE")</f>
        <v>#REF!</v>
      </c>
      <c r="AB50" s="14">
        <f t="shared" si="5"/>
        <v>0</v>
      </c>
    </row>
    <row r="51" spans="1:28" ht="15" customHeight="1" x14ac:dyDescent="0.3">
      <c r="A51" s="149" t="str">
        <f t="shared" si="4"/>
        <v/>
      </c>
      <c r="B51" s="29"/>
      <c r="C51" s="26"/>
      <c r="D51" s="29"/>
      <c r="E51" s="28"/>
      <c r="F51" s="26"/>
      <c r="G51" s="29"/>
      <c r="H51" s="29"/>
      <c r="I51" s="29"/>
      <c r="J51" s="29"/>
      <c r="K51" s="29"/>
      <c r="L51" s="29"/>
      <c r="M51" s="29"/>
      <c r="N51" s="27"/>
      <c r="O51" s="346" t="str">
        <f t="shared" si="6"/>
        <v/>
      </c>
      <c r="P51" s="347"/>
      <c r="Q51" s="347"/>
      <c r="R51" s="98"/>
      <c r="S51" s="146">
        <f t="shared" si="1"/>
        <v>0</v>
      </c>
      <c r="T51" s="14">
        <f t="shared" si="2"/>
        <v>0</v>
      </c>
      <c r="U51" s="13"/>
      <c r="V51" s="51" t="str">
        <f t="shared" si="3"/>
        <v>ERROR</v>
      </c>
      <c r="W51" s="44"/>
      <c r="X51" s="14" t="b">
        <v>0</v>
      </c>
      <c r="Y51" s="96"/>
      <c r="AA51" s="14" t="e">
        <f>IF(#REF!&gt;0,IF(O51="","TRUE","FALSE"),"FALSE")</f>
        <v>#REF!</v>
      </c>
      <c r="AB51" s="14">
        <f t="shared" si="5"/>
        <v>0</v>
      </c>
    </row>
    <row r="52" spans="1:28" ht="15" customHeight="1" x14ac:dyDescent="0.3">
      <c r="A52" s="149" t="str">
        <f t="shared" si="4"/>
        <v/>
      </c>
      <c r="B52" s="29"/>
      <c r="C52" s="29"/>
      <c r="D52" s="29"/>
      <c r="E52" s="28"/>
      <c r="F52" s="26"/>
      <c r="G52" s="29"/>
      <c r="H52" s="29"/>
      <c r="I52" s="29"/>
      <c r="J52" s="29"/>
      <c r="K52" s="29"/>
      <c r="L52" s="29"/>
      <c r="M52" s="29"/>
      <c r="N52" s="26"/>
      <c r="O52" s="346" t="str">
        <f t="shared" si="6"/>
        <v/>
      </c>
      <c r="P52" s="347"/>
      <c r="Q52" s="347"/>
      <c r="R52" s="98"/>
      <c r="S52" s="146">
        <f t="shared" si="1"/>
        <v>0</v>
      </c>
      <c r="T52" s="14">
        <f t="shared" si="2"/>
        <v>0</v>
      </c>
      <c r="U52" s="13"/>
      <c r="V52" s="51" t="str">
        <f t="shared" si="3"/>
        <v>ERROR</v>
      </c>
      <c r="W52" s="44"/>
      <c r="X52" s="14" t="b">
        <v>0</v>
      </c>
      <c r="Y52" s="96"/>
      <c r="AA52" s="14" t="e">
        <f>IF(#REF!&gt;0,IF(O52="","TRUE","FALSE"),"FALSE")</f>
        <v>#REF!</v>
      </c>
      <c r="AB52" s="14">
        <f t="shared" si="5"/>
        <v>0</v>
      </c>
    </row>
    <row r="53" spans="1:28" ht="15" customHeight="1" x14ac:dyDescent="0.3">
      <c r="A53" s="149" t="str">
        <f t="shared" si="4"/>
        <v/>
      </c>
      <c r="B53" s="29"/>
      <c r="C53" s="29"/>
      <c r="D53" s="29"/>
      <c r="E53" s="28"/>
      <c r="F53" s="26"/>
      <c r="G53" s="29"/>
      <c r="H53" s="29"/>
      <c r="I53" s="29"/>
      <c r="J53" s="29"/>
      <c r="K53" s="29"/>
      <c r="L53" s="29"/>
      <c r="M53" s="29"/>
      <c r="N53" s="27"/>
      <c r="O53" s="346" t="str">
        <f t="shared" si="6"/>
        <v/>
      </c>
      <c r="P53" s="347"/>
      <c r="Q53" s="347"/>
      <c r="R53" s="98"/>
      <c r="S53" s="146">
        <f t="shared" si="1"/>
        <v>0</v>
      </c>
      <c r="T53" s="14">
        <f t="shared" si="2"/>
        <v>0</v>
      </c>
      <c r="U53" s="13"/>
      <c r="V53" s="51" t="str">
        <f t="shared" si="3"/>
        <v>ERROR</v>
      </c>
      <c r="W53" s="44"/>
      <c r="X53" s="14" t="b">
        <v>0</v>
      </c>
      <c r="Y53" s="96"/>
      <c r="AA53" s="14" t="e">
        <f>IF(#REF!&gt;0,IF(O53="","TRUE","FALSE"),"FALSE")</f>
        <v>#REF!</v>
      </c>
      <c r="AB53" s="14">
        <f t="shared" si="5"/>
        <v>0</v>
      </c>
    </row>
    <row r="54" spans="1:28" ht="15" customHeight="1" x14ac:dyDescent="0.3">
      <c r="A54" s="149" t="str">
        <f t="shared" si="4"/>
        <v/>
      </c>
      <c r="B54" s="29"/>
      <c r="C54" s="29"/>
      <c r="D54" s="29"/>
      <c r="E54" s="28"/>
      <c r="F54" s="26"/>
      <c r="G54" s="29"/>
      <c r="H54" s="29"/>
      <c r="I54" s="29"/>
      <c r="J54" s="29"/>
      <c r="K54" s="29"/>
      <c r="L54" s="29"/>
      <c r="M54" s="29"/>
      <c r="N54" s="26"/>
      <c r="O54" s="346" t="str">
        <f t="shared" si="6"/>
        <v/>
      </c>
      <c r="P54" s="347"/>
      <c r="Q54" s="347"/>
      <c r="R54" s="98"/>
      <c r="S54" s="146">
        <f t="shared" si="1"/>
        <v>0</v>
      </c>
      <c r="T54" s="14">
        <f t="shared" si="2"/>
        <v>0</v>
      </c>
      <c r="U54" s="13"/>
      <c r="V54" s="51" t="str">
        <f t="shared" si="3"/>
        <v>ERROR</v>
      </c>
      <c r="W54" s="44"/>
      <c r="X54" s="14" t="b">
        <v>0</v>
      </c>
      <c r="AA54" s="14" t="e">
        <f>IF(#REF!&gt;0,IF(O54="","TRUE","FALSE"),"FALSE")</f>
        <v>#REF!</v>
      </c>
      <c r="AB54" s="14">
        <f t="shared" si="5"/>
        <v>0</v>
      </c>
    </row>
    <row r="55" spans="1:28" ht="15" customHeight="1" x14ac:dyDescent="0.3">
      <c r="A55" s="149" t="str">
        <f t="shared" si="4"/>
        <v/>
      </c>
      <c r="B55" s="29"/>
      <c r="C55" s="29"/>
      <c r="D55" s="29"/>
      <c r="E55" s="28"/>
      <c r="F55" s="26"/>
      <c r="G55" s="29"/>
      <c r="H55" s="29"/>
      <c r="I55" s="29"/>
      <c r="J55" s="29"/>
      <c r="K55" s="29"/>
      <c r="L55" s="29"/>
      <c r="M55" s="29"/>
      <c r="N55" s="27"/>
      <c r="O55" s="346" t="str">
        <f t="shared" si="6"/>
        <v/>
      </c>
      <c r="P55" s="347"/>
      <c r="Q55" s="347"/>
      <c r="R55" s="98"/>
      <c r="S55" s="146">
        <f t="shared" si="1"/>
        <v>0</v>
      </c>
      <c r="T55" s="14">
        <f t="shared" si="2"/>
        <v>0</v>
      </c>
      <c r="U55" s="13"/>
      <c r="V55" s="51" t="str">
        <f t="shared" si="3"/>
        <v>ERROR</v>
      </c>
      <c r="W55" s="14"/>
      <c r="X55" s="14" t="b">
        <v>0</v>
      </c>
      <c r="AA55" s="14" t="e">
        <f>IF(#REF!&gt;0,IF(O55="","TRUE","FALSE"),"FALSE")</f>
        <v>#REF!</v>
      </c>
      <c r="AB55" s="14">
        <f t="shared" si="5"/>
        <v>0</v>
      </c>
    </row>
    <row r="56" spans="1:28" ht="15" customHeight="1" x14ac:dyDescent="0.3">
      <c r="A56" s="149" t="str">
        <f t="shared" si="4"/>
        <v/>
      </c>
      <c r="B56" s="29"/>
      <c r="C56" s="29"/>
      <c r="D56" s="29"/>
      <c r="E56" s="28"/>
      <c r="F56" s="29"/>
      <c r="G56" s="29"/>
      <c r="H56" s="29"/>
      <c r="I56" s="29"/>
      <c r="J56" s="29"/>
      <c r="K56" s="29"/>
      <c r="L56" s="29"/>
      <c r="M56" s="29"/>
      <c r="N56" s="26"/>
      <c r="O56" s="346" t="str">
        <f t="shared" si="6"/>
        <v/>
      </c>
      <c r="P56" s="347"/>
      <c r="Q56" s="347"/>
      <c r="R56" s="98"/>
      <c r="S56" s="146">
        <f t="shared" si="1"/>
        <v>0</v>
      </c>
      <c r="T56" s="14">
        <f t="shared" si="2"/>
        <v>0</v>
      </c>
      <c r="U56" s="13"/>
      <c r="V56" s="51" t="str">
        <f t="shared" si="3"/>
        <v>ERROR</v>
      </c>
      <c r="W56" s="14"/>
      <c r="X56" s="14" t="b">
        <v>0</v>
      </c>
      <c r="AA56" s="14" t="e">
        <f>IF(#REF!&gt;0,IF(O56="","TRUE","FALSE"),"FALSE")</f>
        <v>#REF!</v>
      </c>
      <c r="AB56" s="14">
        <f t="shared" si="5"/>
        <v>0</v>
      </c>
    </row>
    <row r="57" spans="1:28" ht="15" customHeight="1" x14ac:dyDescent="0.3">
      <c r="A57" s="149" t="str">
        <f t="shared" si="4"/>
        <v/>
      </c>
      <c r="B57" s="29"/>
      <c r="C57" s="29"/>
      <c r="D57" s="29"/>
      <c r="E57" s="28"/>
      <c r="F57" s="29"/>
      <c r="G57" s="29"/>
      <c r="H57" s="29"/>
      <c r="I57" s="29"/>
      <c r="J57" s="29"/>
      <c r="K57" s="29"/>
      <c r="L57" s="29"/>
      <c r="M57" s="29"/>
      <c r="N57" s="27"/>
      <c r="O57" s="346" t="str">
        <f t="shared" si="6"/>
        <v/>
      </c>
      <c r="P57" s="347"/>
      <c r="Q57" s="347"/>
      <c r="R57" s="98"/>
      <c r="S57" s="146">
        <f t="shared" si="1"/>
        <v>0</v>
      </c>
      <c r="T57" s="14">
        <f t="shared" si="2"/>
        <v>0</v>
      </c>
      <c r="U57" s="13"/>
      <c r="V57" s="51" t="str">
        <f t="shared" si="3"/>
        <v>ERROR</v>
      </c>
      <c r="W57" s="14"/>
      <c r="X57" s="14" t="b">
        <v>0</v>
      </c>
      <c r="AA57" s="14" t="e">
        <f>IF(#REF!&gt;0,IF(O57="","TRUE","FALSE"),"FALSE")</f>
        <v>#REF!</v>
      </c>
      <c r="AB57" s="14">
        <f t="shared" si="5"/>
        <v>0</v>
      </c>
    </row>
    <row r="58" spans="1:28" ht="15" customHeight="1" x14ac:dyDescent="0.3">
      <c r="A58" s="149" t="str">
        <f t="shared" si="4"/>
        <v/>
      </c>
      <c r="B58" s="29"/>
      <c r="C58" s="29"/>
      <c r="D58" s="29"/>
      <c r="E58" s="28"/>
      <c r="F58" s="29"/>
      <c r="G58" s="29"/>
      <c r="H58" s="29"/>
      <c r="I58" s="29"/>
      <c r="J58" s="29"/>
      <c r="K58" s="29"/>
      <c r="L58" s="29"/>
      <c r="M58" s="29"/>
      <c r="N58" s="26"/>
      <c r="O58" s="346" t="str">
        <f t="shared" si="6"/>
        <v/>
      </c>
      <c r="P58" s="347"/>
      <c r="Q58" s="347"/>
      <c r="R58" s="98"/>
      <c r="S58" s="146">
        <f t="shared" si="1"/>
        <v>0</v>
      </c>
      <c r="T58" s="14">
        <f t="shared" si="2"/>
        <v>0</v>
      </c>
      <c r="U58" s="13"/>
      <c r="V58" s="51" t="str">
        <f t="shared" si="3"/>
        <v>ERROR</v>
      </c>
      <c r="W58" s="14"/>
      <c r="X58" s="14" t="b">
        <v>0</v>
      </c>
      <c r="AA58" s="14" t="e">
        <f>IF(#REF!&gt;0,IF(O58="","TRUE","FALSE"),"FALSE")</f>
        <v>#REF!</v>
      </c>
      <c r="AB58" s="14">
        <f t="shared" si="5"/>
        <v>0</v>
      </c>
    </row>
    <row r="59" spans="1:28" ht="15" customHeight="1" x14ac:dyDescent="0.3">
      <c r="A59" s="149" t="str">
        <f t="shared" si="4"/>
        <v/>
      </c>
      <c r="B59" s="29"/>
      <c r="C59" s="29"/>
      <c r="D59" s="29"/>
      <c r="E59" s="28"/>
      <c r="F59" s="29"/>
      <c r="G59" s="29"/>
      <c r="H59" s="29"/>
      <c r="I59" s="29"/>
      <c r="J59" s="29"/>
      <c r="K59" s="29"/>
      <c r="L59" s="29"/>
      <c r="M59" s="29"/>
      <c r="N59" s="27"/>
      <c r="O59" s="346" t="str">
        <f t="shared" si="6"/>
        <v/>
      </c>
      <c r="P59" s="347"/>
      <c r="Q59" s="347"/>
      <c r="R59" s="98"/>
      <c r="S59" s="146">
        <f t="shared" si="1"/>
        <v>0</v>
      </c>
      <c r="T59" s="14">
        <f t="shared" si="2"/>
        <v>0</v>
      </c>
      <c r="U59" s="13"/>
      <c r="V59" s="51" t="str">
        <f t="shared" si="3"/>
        <v>ERROR</v>
      </c>
      <c r="W59" s="14"/>
      <c r="X59" s="14" t="b">
        <v>0</v>
      </c>
      <c r="AA59" s="14" t="e">
        <f>IF(#REF!&gt;0,IF(O59="","TRUE","FALSE"),"FALSE")</f>
        <v>#REF!</v>
      </c>
      <c r="AB59" s="14">
        <f t="shared" si="5"/>
        <v>0</v>
      </c>
    </row>
    <row r="60" spans="1:28" ht="15" customHeight="1" x14ac:dyDescent="0.3">
      <c r="A60" s="149" t="str">
        <f t="shared" si="4"/>
        <v/>
      </c>
      <c r="B60" s="29"/>
      <c r="C60" s="29"/>
      <c r="D60" s="29"/>
      <c r="E60" s="28"/>
      <c r="F60" s="29"/>
      <c r="G60" s="29"/>
      <c r="H60" s="29"/>
      <c r="I60" s="29"/>
      <c r="J60" s="29"/>
      <c r="K60" s="29"/>
      <c r="L60" s="29"/>
      <c r="M60" s="29"/>
      <c r="N60" s="26"/>
      <c r="O60" s="346" t="str">
        <f t="shared" si="6"/>
        <v/>
      </c>
      <c r="P60" s="347"/>
      <c r="Q60" s="347"/>
      <c r="R60" s="98"/>
      <c r="S60" s="146">
        <f t="shared" si="1"/>
        <v>0</v>
      </c>
      <c r="T60" s="14">
        <f t="shared" si="2"/>
        <v>0</v>
      </c>
      <c r="U60" s="13"/>
      <c r="V60" s="51" t="str">
        <f t="shared" si="3"/>
        <v>ERROR</v>
      </c>
      <c r="W60" s="14"/>
      <c r="X60" s="14" t="b">
        <v>0</v>
      </c>
      <c r="AA60" s="14" t="e">
        <f>IF(#REF!&gt;0,IF(O60="","TRUE","FALSE"),"FALSE")</f>
        <v>#REF!</v>
      </c>
      <c r="AB60" s="14">
        <f t="shared" si="5"/>
        <v>0</v>
      </c>
    </row>
    <row r="61" spans="1:28" ht="15" customHeight="1" x14ac:dyDescent="0.3">
      <c r="A61" s="149" t="str">
        <f t="shared" si="4"/>
        <v/>
      </c>
      <c r="B61" s="29"/>
      <c r="C61" s="29"/>
      <c r="D61" s="29"/>
      <c r="E61" s="28"/>
      <c r="F61" s="29"/>
      <c r="G61" s="29"/>
      <c r="H61" s="29"/>
      <c r="I61" s="29"/>
      <c r="J61" s="29"/>
      <c r="K61" s="29"/>
      <c r="L61" s="29"/>
      <c r="M61" s="29"/>
      <c r="N61" s="27"/>
      <c r="O61" s="346" t="str">
        <f t="shared" si="6"/>
        <v/>
      </c>
      <c r="P61" s="347"/>
      <c r="Q61" s="347"/>
      <c r="R61" s="98"/>
      <c r="S61" s="146">
        <f t="shared" si="1"/>
        <v>0</v>
      </c>
      <c r="T61" s="14">
        <f t="shared" si="2"/>
        <v>0</v>
      </c>
      <c r="U61" s="13"/>
      <c r="V61" s="51" t="str">
        <f t="shared" si="3"/>
        <v>ERROR</v>
      </c>
      <c r="W61" s="14"/>
      <c r="X61" s="14" t="b">
        <v>0</v>
      </c>
      <c r="AA61" s="14" t="e">
        <f>IF(#REF!&gt;0,IF(O61="","TRUE","FALSE"),"FALSE")</f>
        <v>#REF!</v>
      </c>
      <c r="AB61" s="14">
        <f t="shared" si="5"/>
        <v>0</v>
      </c>
    </row>
    <row r="62" spans="1:28" ht="15" customHeight="1" x14ac:dyDescent="0.3">
      <c r="A62" s="149" t="str">
        <f t="shared" si="4"/>
        <v/>
      </c>
      <c r="B62" s="29"/>
      <c r="C62" s="29"/>
      <c r="D62" s="29"/>
      <c r="E62" s="28"/>
      <c r="F62" s="29"/>
      <c r="G62" s="29"/>
      <c r="H62" s="29"/>
      <c r="I62" s="29"/>
      <c r="J62" s="29"/>
      <c r="K62" s="29"/>
      <c r="L62" s="29"/>
      <c r="M62" s="29"/>
      <c r="N62" s="26"/>
      <c r="O62" s="346" t="str">
        <f t="shared" si="6"/>
        <v/>
      </c>
      <c r="P62" s="347"/>
      <c r="Q62" s="347"/>
      <c r="R62" s="98"/>
      <c r="S62" s="146">
        <f t="shared" si="1"/>
        <v>0</v>
      </c>
      <c r="T62" s="14">
        <f t="shared" si="2"/>
        <v>0</v>
      </c>
      <c r="U62" s="13"/>
      <c r="V62" s="51" t="str">
        <f t="shared" si="3"/>
        <v>ERROR</v>
      </c>
      <c r="W62" s="14"/>
      <c r="X62" s="14" t="b">
        <v>0</v>
      </c>
      <c r="AA62" s="14" t="e">
        <f>IF(#REF!&gt;0,IF(O62="","TRUE","FALSE"),"FALSE")</f>
        <v>#REF!</v>
      </c>
      <c r="AB62" s="14">
        <f t="shared" si="5"/>
        <v>0</v>
      </c>
    </row>
    <row r="63" spans="1:28" ht="15" customHeight="1" x14ac:dyDescent="0.3">
      <c r="A63" s="149" t="str">
        <f t="shared" si="4"/>
        <v/>
      </c>
      <c r="B63" s="29"/>
      <c r="C63" s="29"/>
      <c r="D63" s="29"/>
      <c r="E63" s="28"/>
      <c r="F63" s="29"/>
      <c r="G63" s="29"/>
      <c r="H63" s="29"/>
      <c r="I63" s="29"/>
      <c r="J63" s="29"/>
      <c r="K63" s="29"/>
      <c r="L63" s="29"/>
      <c r="M63" s="29"/>
      <c r="N63" s="26"/>
      <c r="O63" s="346" t="str">
        <f t="shared" si="6"/>
        <v/>
      </c>
      <c r="P63" s="347"/>
      <c r="Q63" s="347"/>
      <c r="R63" s="98"/>
      <c r="S63" s="146">
        <f t="shared" si="1"/>
        <v>0</v>
      </c>
      <c r="T63" s="14">
        <f t="shared" si="2"/>
        <v>0</v>
      </c>
      <c r="U63" s="13"/>
      <c r="V63" s="51" t="str">
        <f t="shared" si="3"/>
        <v>ERROR</v>
      </c>
      <c r="W63" s="14"/>
      <c r="X63" s="14" t="b">
        <v>0</v>
      </c>
      <c r="AA63" s="14" t="e">
        <f>IF(#REF!&gt;0,IF(O63="","TRUE","FALSE"),"FALSE")</f>
        <v>#REF!</v>
      </c>
      <c r="AB63" s="14">
        <f t="shared" si="5"/>
        <v>0</v>
      </c>
    </row>
    <row r="64" spans="1:28" ht="36.75" customHeight="1" thickBot="1" x14ac:dyDescent="0.35">
      <c r="A64" s="150" t="s">
        <v>15</v>
      </c>
      <c r="B64" s="143">
        <f t="shared" ref="B64:F64" si="7">SUM(B15:B63)</f>
        <v>0</v>
      </c>
      <c r="C64" s="143">
        <f t="shared" si="7"/>
        <v>0</v>
      </c>
      <c r="D64" s="143">
        <f t="shared" si="7"/>
        <v>0</v>
      </c>
      <c r="E64" s="143">
        <f t="shared" si="7"/>
        <v>0</v>
      </c>
      <c r="F64" s="143">
        <f t="shared" si="7"/>
        <v>0</v>
      </c>
      <c r="G64" s="143">
        <f>IF($Y$16=TRUE,IF($G$11="All-Day Non IV-D Services",((49-(COUNTIFS($A$15:$A$63,"")+COUNTIFS($O$15:$O$63,"LUNCH")))*15),SUM(G15:G63)),SUM(G15:G63))</f>
        <v>0</v>
      </c>
      <c r="H64" s="143">
        <f>SUM(H15:H63)</f>
        <v>0</v>
      </c>
      <c r="I64" s="143">
        <f>IF($Y$16=TRUE,IF($G$11="All-Day PTO",((49-(COUNTIFS($A$15:$A$63,"")+COUNTIFS($O$15:$O$63,"LUNCH")))*15),SUM(I15:I63)),SUM(I15:I63))</f>
        <v>0</v>
      </c>
      <c r="J64" s="143">
        <f>IF($Y$16=TRUE,IF($G$11="All-Day ATO",((49-(COUNTIFS($A$15:$A$63,"")+COUNTIFS($O$15:$O$63,"LUNCH")))*15),SUM(J15:J63)),SUM(J15:J63))</f>
        <v>0</v>
      </c>
      <c r="K64" s="143">
        <f>IF($Y$16=TRUE,IF($G$11="All-Day Sick",((49-(COUNTIFS($A$15:$A$63,"")+COUNTIFS($O$15:$O$63,"LUNCH")))*15),SUM(K15:K63)),SUM(K15:K63))</f>
        <v>0</v>
      </c>
      <c r="L64" s="143">
        <f>IF($Y$16=TRUE,IF($G$11="All-Day VTO",((49-(COUNTIFS($A$15:$A$63,"")+COUNTIFS($O$15:$O$63,"LUNCH")))*15),SUM(L15:L63)),SUM(L15:L63))</f>
        <v>0</v>
      </c>
      <c r="M64" s="143">
        <f t="shared" ref="M64:N64" si="8">SUM(M15:M63)</f>
        <v>0</v>
      </c>
      <c r="N64" s="144">
        <f t="shared" si="8"/>
        <v>0</v>
      </c>
      <c r="O64" s="364"/>
      <c r="P64" s="365"/>
      <c r="Q64" s="365"/>
      <c r="R64" s="145"/>
      <c r="S64" s="147">
        <f>SUM(B64:P64)</f>
        <v>0</v>
      </c>
      <c r="T64" s="13"/>
      <c r="U64" s="13"/>
      <c r="V64" s="52"/>
      <c r="W64" s="14"/>
      <c r="X64" s="14">
        <f>COUNTIF(X15:X63,TRUE)</f>
        <v>0</v>
      </c>
      <c r="AB64" s="14">
        <f>SUBTOTAL(9,AB15:AB63)</f>
        <v>0</v>
      </c>
    </row>
    <row r="65" spans="1:34" s="108" customFormat="1" ht="7.5" customHeight="1" x14ac:dyDescent="0.3">
      <c r="B65" s="134">
        <f>SUMIF($X$15:$X$63,"TRUE",B15:B63)</f>
        <v>0</v>
      </c>
      <c r="C65" s="134">
        <f>SUMIF($X$15:$X$63,"TRUE",C15:C63)</f>
        <v>0</v>
      </c>
      <c r="D65" s="134">
        <f t="shared" ref="D65:M65" si="9">SUMIF($X$15:$X$63,"TRUE",D15:D63)</f>
        <v>0</v>
      </c>
      <c r="E65" s="134">
        <f t="shared" si="9"/>
        <v>0</v>
      </c>
      <c r="F65" s="134">
        <f t="shared" si="9"/>
        <v>0</v>
      </c>
      <c r="G65" s="134">
        <f>IF($Y$16=TRUE,IF($G$11="All-Day Non IV-D Services",$X$64*15,SUMIF($X$15:$X$63,"TRUE",G15:G63)),SUMIF($X$15:$X$63,"TRUE",G15:G63))</f>
        <v>0</v>
      </c>
      <c r="H65" s="134">
        <f t="shared" si="9"/>
        <v>0</v>
      </c>
      <c r="I65" s="134">
        <f>IF($Y$16=TRUE,IF($G$11="All-Day PTO",$X$64*15,SUMIF($X$15:$X$63,"TRUE",I15:I63)),SUMIF($X$15:$X$63,"TRUE",I15:I63))</f>
        <v>0</v>
      </c>
      <c r="J65" s="134"/>
      <c r="K65" s="134">
        <f>IF($Y$16=TRUE,IF($G$11="All-Day Sick",$X$64*15,SUMIF($X$15:$X$63,"TRUE",K15:K63)),SUMIF($X$15:$X$63,"TRUE",K15:K63))</f>
        <v>0</v>
      </c>
      <c r="L65" s="134">
        <f>IF($Y$16=TRUE,IF($G$11="All-Day VTO",$X$64*15,SUMIF($X$15:$X$63,"TRUE",L15:L63)),SUMIF($X$15:$X$63,"TRUE",L15:L63))</f>
        <v>0</v>
      </c>
      <c r="M65" s="134">
        <f t="shared" si="9"/>
        <v>0</v>
      </c>
      <c r="N65" s="135"/>
      <c r="O65" s="135"/>
      <c r="P65" s="135"/>
      <c r="Q65" s="112"/>
      <c r="R65" s="112"/>
      <c r="S65" s="112">
        <f>SUBTOTAL(9,A65:M65)</f>
        <v>0</v>
      </c>
      <c r="T65" s="109"/>
      <c r="U65" s="136"/>
      <c r="V65" s="21"/>
      <c r="W65" s="112"/>
      <c r="X65" s="112"/>
      <c r="Y65" s="112"/>
      <c r="Z65" s="109"/>
      <c r="AA65" s="112"/>
      <c r="AB65" s="112"/>
      <c r="AC65" s="109"/>
      <c r="AD65" s="109"/>
      <c r="AE65" s="109"/>
      <c r="AF65" s="109"/>
      <c r="AG65" s="109"/>
    </row>
    <row r="66" spans="1:34" s="108" customFormat="1" ht="7.5" customHeight="1" x14ac:dyDescent="0.3">
      <c r="B66" s="134">
        <f>B64-B65</f>
        <v>0</v>
      </c>
      <c r="C66" s="134">
        <f>C64-C65</f>
        <v>0</v>
      </c>
      <c r="D66" s="134">
        <f t="shared" ref="D66:M66" si="10">D64-D65</f>
        <v>0</v>
      </c>
      <c r="E66" s="134">
        <f t="shared" si="10"/>
        <v>0</v>
      </c>
      <c r="F66" s="134">
        <f t="shared" si="10"/>
        <v>0</v>
      </c>
      <c r="G66" s="134">
        <f t="shared" si="10"/>
        <v>0</v>
      </c>
      <c r="H66" s="134">
        <f t="shared" si="10"/>
        <v>0</v>
      </c>
      <c r="I66" s="134">
        <f t="shared" si="10"/>
        <v>0</v>
      </c>
      <c r="J66" s="134"/>
      <c r="K66" s="134">
        <f t="shared" si="10"/>
        <v>0</v>
      </c>
      <c r="L66" s="134">
        <f t="shared" si="10"/>
        <v>0</v>
      </c>
      <c r="M66" s="134">
        <f t="shared" si="10"/>
        <v>0</v>
      </c>
      <c r="N66" s="137"/>
      <c r="O66" s="137"/>
      <c r="P66" s="137"/>
      <c r="Q66" s="112"/>
      <c r="R66" s="112"/>
      <c r="S66" s="112">
        <f>SUBTOTAL(9,A66:M66)</f>
        <v>0</v>
      </c>
      <c r="T66" s="109"/>
      <c r="U66" s="136"/>
      <c r="V66" s="21"/>
      <c r="W66" s="112"/>
      <c r="X66" s="112"/>
      <c r="Y66" s="112"/>
      <c r="Z66" s="109"/>
      <c r="AA66" s="112"/>
      <c r="AB66" s="112"/>
      <c r="AC66" s="109"/>
      <c r="AD66" s="109"/>
      <c r="AE66" s="109"/>
      <c r="AF66" s="109"/>
      <c r="AG66" s="109"/>
    </row>
    <row r="67" spans="1:34" s="108" customFormat="1" ht="19.399999999999999" customHeight="1" x14ac:dyDescent="0.3">
      <c r="A67" s="366" t="s">
        <v>90</v>
      </c>
      <c r="B67" s="367"/>
      <c r="C67" s="367"/>
      <c r="D67" s="367"/>
      <c r="E67" s="367"/>
      <c r="F67" s="367"/>
      <c r="G67" s="367"/>
      <c r="H67" s="367"/>
      <c r="I67" s="367"/>
      <c r="J67" s="367"/>
      <c r="K67" s="367"/>
      <c r="L67" s="367"/>
      <c r="M67" s="367"/>
      <c r="N67" s="367"/>
      <c r="O67" s="367"/>
      <c r="P67" s="367"/>
      <c r="Q67" s="367"/>
      <c r="R67" s="367"/>
      <c r="S67" s="367"/>
      <c r="T67" s="138"/>
      <c r="U67" s="138"/>
      <c r="V67" s="101"/>
      <c r="W67" s="112"/>
      <c r="X67" s="112"/>
      <c r="Y67" s="112"/>
      <c r="Z67" s="112"/>
      <c r="AA67" s="112"/>
      <c r="AB67" s="112"/>
      <c r="AC67" s="109"/>
      <c r="AD67" s="109"/>
      <c r="AE67" s="109"/>
      <c r="AF67" s="109"/>
      <c r="AG67" s="109"/>
      <c r="AH67" s="109"/>
    </row>
    <row r="68" spans="1:34" ht="25.4" customHeight="1" x14ac:dyDescent="0.3">
      <c r="A68" s="189"/>
      <c r="B68" s="1"/>
      <c r="C68" s="1"/>
      <c r="D68" s="1"/>
      <c r="E68" s="1"/>
      <c r="F68" s="1"/>
      <c r="G68" s="1"/>
      <c r="H68" s="1"/>
      <c r="I68" s="1"/>
      <c r="J68" s="1"/>
      <c r="K68" s="71"/>
      <c r="L68" s="55"/>
      <c r="M68" s="33"/>
      <c r="N68" s="368"/>
      <c r="O68" s="368"/>
      <c r="P68" s="368"/>
      <c r="Q68" s="368"/>
      <c r="R68" s="33"/>
      <c r="S68" s="33"/>
      <c r="T68" s="58"/>
      <c r="U68" s="13"/>
      <c r="V68" s="13"/>
      <c r="W68" s="14"/>
      <c r="Z68" s="14"/>
      <c r="AH68" s="13"/>
    </row>
    <row r="69" spans="1:34" s="108" customFormat="1" ht="17.149999999999999" customHeight="1" x14ac:dyDescent="0.3">
      <c r="A69" s="360" t="s">
        <v>90</v>
      </c>
      <c r="B69" s="361"/>
      <c r="C69" s="361"/>
      <c r="D69" s="361"/>
      <c r="E69" s="361"/>
      <c r="F69" s="361"/>
      <c r="G69" s="361"/>
      <c r="H69" s="361"/>
      <c r="I69" s="142"/>
      <c r="J69" s="204"/>
      <c r="K69" s="184"/>
      <c r="L69" s="139"/>
      <c r="M69" s="190"/>
      <c r="N69" s="362" t="s">
        <v>90</v>
      </c>
      <c r="O69" s="363"/>
      <c r="P69" s="363"/>
      <c r="Q69" s="363"/>
      <c r="R69" s="140"/>
      <c r="S69" s="360"/>
      <c r="T69" s="360"/>
      <c r="U69" s="109"/>
      <c r="V69" s="13"/>
      <c r="W69" s="112"/>
      <c r="X69" s="112"/>
      <c r="Y69" s="112"/>
      <c r="Z69" s="109"/>
      <c r="AA69" s="112"/>
      <c r="AB69" s="112"/>
      <c r="AC69" s="109"/>
      <c r="AD69" s="109"/>
      <c r="AE69" s="109"/>
      <c r="AF69" s="109"/>
      <c r="AG69" s="109"/>
    </row>
    <row r="70" spans="1:34" s="108" customFormat="1" ht="30" customHeight="1" x14ac:dyDescent="0.3">
      <c r="A70" s="369"/>
      <c r="B70" s="369"/>
      <c r="C70" s="369"/>
      <c r="D70" s="369"/>
      <c r="E70" s="369"/>
      <c r="F70" s="369"/>
      <c r="G70" s="369"/>
      <c r="H70" s="369"/>
      <c r="I70" s="369"/>
      <c r="J70" s="369"/>
      <c r="K70" s="369"/>
      <c r="L70" s="369"/>
      <c r="M70" s="369"/>
      <c r="N70" s="369"/>
      <c r="O70" s="369"/>
      <c r="P70" s="369"/>
      <c r="Q70" s="369"/>
      <c r="R70" s="369"/>
      <c r="S70" s="369"/>
      <c r="T70" s="191"/>
      <c r="U70" s="141"/>
      <c r="V70" s="68"/>
      <c r="W70" s="112"/>
      <c r="X70" s="112"/>
      <c r="Y70" s="112"/>
      <c r="Z70" s="109"/>
      <c r="AA70" s="112"/>
      <c r="AB70" s="112"/>
      <c r="AC70" s="109"/>
      <c r="AD70" s="109"/>
      <c r="AE70" s="109"/>
      <c r="AF70" s="109"/>
      <c r="AG70" s="109"/>
    </row>
    <row r="71" spans="1:34" ht="25.4" customHeight="1" x14ac:dyDescent="0.3">
      <c r="A71" s="13"/>
      <c r="B71" s="71"/>
      <c r="C71" s="71"/>
      <c r="D71" s="71"/>
      <c r="E71" s="71"/>
      <c r="F71" s="71"/>
      <c r="G71" s="71"/>
      <c r="H71" s="71"/>
      <c r="I71" s="71"/>
      <c r="J71" s="71"/>
      <c r="K71" s="71"/>
      <c r="L71" s="55"/>
      <c r="M71" s="33"/>
      <c r="N71" s="368"/>
      <c r="O71" s="368"/>
      <c r="P71" s="368"/>
      <c r="Q71" s="368"/>
      <c r="R71" s="33"/>
      <c r="S71" s="33"/>
      <c r="T71" s="58"/>
      <c r="U71" s="13"/>
      <c r="V71" s="13"/>
      <c r="W71" s="14"/>
    </row>
    <row r="72" spans="1:34" s="108" customFormat="1" ht="16.5" customHeight="1" x14ac:dyDescent="0.3">
      <c r="A72" s="362"/>
      <c r="B72" s="362"/>
      <c r="C72" s="362"/>
      <c r="D72" s="362"/>
      <c r="E72" s="362"/>
      <c r="F72" s="362"/>
      <c r="G72" s="362"/>
      <c r="H72" s="362"/>
      <c r="I72" s="142"/>
      <c r="J72" s="204"/>
      <c r="K72" s="184"/>
      <c r="L72" s="139"/>
      <c r="M72" s="190"/>
      <c r="N72" s="362" t="s">
        <v>90</v>
      </c>
      <c r="O72" s="363"/>
      <c r="P72" s="363"/>
      <c r="Q72" s="363"/>
      <c r="R72" s="140"/>
      <c r="S72" s="370"/>
      <c r="T72" s="370"/>
      <c r="U72" s="109"/>
      <c r="V72" s="13"/>
      <c r="W72" s="112"/>
      <c r="X72" s="112"/>
      <c r="Y72" s="112"/>
      <c r="Z72" s="109"/>
      <c r="AA72" s="112"/>
      <c r="AB72" s="112"/>
      <c r="AC72" s="109"/>
      <c r="AD72" s="109"/>
      <c r="AE72" s="109"/>
      <c r="AF72" s="109"/>
      <c r="AG72" s="109"/>
    </row>
    <row r="73" spans="1:34" ht="30" customHeight="1" x14ac:dyDescent="0.3">
      <c r="B73" s="31"/>
      <c r="C73" s="31"/>
      <c r="D73" s="31"/>
      <c r="E73" s="31"/>
      <c r="F73" s="31"/>
      <c r="G73" s="31"/>
      <c r="H73" s="31"/>
      <c r="I73" s="31"/>
      <c r="J73" s="31"/>
      <c r="K73" s="31" t="s">
        <v>90</v>
      </c>
      <c r="L73" s="31"/>
      <c r="M73" s="31"/>
      <c r="N73" s="31"/>
      <c r="O73" s="31"/>
      <c r="P73" s="31"/>
      <c r="Q73" s="13"/>
      <c r="R73" s="13"/>
      <c r="S73" s="13"/>
      <c r="T73" s="13"/>
      <c r="U73" s="13"/>
      <c r="V73" s="13"/>
      <c r="W73" s="14"/>
    </row>
    <row r="74" spans="1:34" ht="30" customHeight="1" x14ac:dyDescent="0.3">
      <c r="B74" s="31"/>
      <c r="C74" s="31"/>
      <c r="D74" s="31"/>
      <c r="E74" s="31"/>
      <c r="F74" s="31"/>
      <c r="G74" s="31"/>
      <c r="H74" s="31"/>
      <c r="I74" s="31"/>
      <c r="J74" s="31"/>
      <c r="K74" s="31"/>
      <c r="L74" s="31"/>
      <c r="M74" s="31"/>
      <c r="N74" s="31"/>
      <c r="O74" s="31"/>
      <c r="P74" s="31"/>
      <c r="Q74" s="13"/>
      <c r="R74" s="13"/>
      <c r="S74" s="13"/>
      <c r="T74" s="13"/>
      <c r="U74" s="13"/>
      <c r="V74" s="13"/>
      <c r="W74" s="14"/>
    </row>
    <row r="75" spans="1:34" ht="30" customHeight="1" x14ac:dyDescent="0.3">
      <c r="B75" s="31"/>
      <c r="C75" s="31"/>
      <c r="D75" s="31"/>
      <c r="E75" s="31"/>
      <c r="F75" s="31"/>
      <c r="G75" s="31"/>
      <c r="H75" s="31"/>
      <c r="I75" s="31"/>
      <c r="J75" s="31"/>
      <c r="K75" s="31"/>
      <c r="L75" s="31"/>
      <c r="M75" s="31"/>
      <c r="N75" s="31"/>
      <c r="O75" s="31"/>
      <c r="P75" s="31"/>
      <c r="Q75" s="13"/>
      <c r="R75" s="13"/>
      <c r="S75" s="13"/>
      <c r="T75" s="13"/>
      <c r="U75" s="13"/>
      <c r="V75" s="13"/>
      <c r="W75" s="14"/>
    </row>
    <row r="76" spans="1:34" ht="30" customHeight="1" x14ac:dyDescent="0.3">
      <c r="B76" s="31"/>
      <c r="C76" s="31"/>
      <c r="D76" s="31"/>
      <c r="E76" s="31"/>
      <c r="F76" s="31"/>
      <c r="G76" s="106"/>
      <c r="H76" s="31"/>
      <c r="I76" s="31"/>
      <c r="J76" s="31"/>
      <c r="K76" s="31"/>
      <c r="L76" s="31"/>
      <c r="M76" s="31"/>
      <c r="N76" s="31"/>
      <c r="O76" s="31"/>
      <c r="P76" s="31"/>
      <c r="Q76" s="13"/>
      <c r="R76" s="13"/>
      <c r="S76" s="13"/>
      <c r="T76" s="13"/>
      <c r="U76" s="13"/>
      <c r="V76" s="13"/>
      <c r="W76" s="14"/>
    </row>
    <row r="77" spans="1:34" ht="30" customHeight="1" x14ac:dyDescent="0.3">
      <c r="B77" s="31"/>
      <c r="C77" s="31"/>
      <c r="D77" s="31"/>
      <c r="E77" s="31"/>
      <c r="F77" s="31"/>
      <c r="G77" s="31"/>
      <c r="H77" s="31"/>
      <c r="I77" s="31"/>
      <c r="J77" s="31"/>
      <c r="K77" s="31"/>
      <c r="L77" s="31"/>
      <c r="M77" s="31"/>
      <c r="N77" s="31"/>
      <c r="O77" s="31"/>
      <c r="P77" s="31"/>
      <c r="Q77" s="13"/>
      <c r="R77" s="13"/>
      <c r="S77" s="13"/>
      <c r="T77" s="13"/>
      <c r="U77" s="13"/>
      <c r="V77" s="13"/>
      <c r="W77" s="14"/>
    </row>
    <row r="78" spans="1:34" ht="30" customHeight="1" x14ac:dyDescent="0.3">
      <c r="B78" s="31"/>
      <c r="C78" s="31"/>
      <c r="D78" s="31"/>
      <c r="E78" s="31"/>
      <c r="F78" s="31"/>
      <c r="G78" s="31"/>
      <c r="H78" s="31"/>
      <c r="I78" s="31"/>
      <c r="J78" s="31"/>
      <c r="K78" s="31"/>
      <c r="L78" s="31"/>
      <c r="M78" s="31"/>
      <c r="N78" s="31"/>
      <c r="O78" s="31"/>
      <c r="P78" s="31"/>
      <c r="Q78" s="13"/>
      <c r="R78" s="13"/>
      <c r="S78" s="13"/>
      <c r="T78" s="13"/>
      <c r="U78" s="13"/>
      <c r="V78" s="13"/>
      <c r="W78" s="14"/>
    </row>
    <row r="79" spans="1:34" ht="30" customHeight="1" x14ac:dyDescent="0.3">
      <c r="B79" s="31"/>
      <c r="C79" s="31"/>
      <c r="D79" s="31"/>
      <c r="E79" s="31"/>
      <c r="F79" s="31"/>
      <c r="G79" s="31"/>
      <c r="H79" s="31"/>
      <c r="I79" s="31"/>
      <c r="J79" s="31"/>
      <c r="K79" s="31"/>
      <c r="L79" s="31"/>
      <c r="M79" s="31"/>
      <c r="N79" s="31"/>
      <c r="O79" s="31"/>
      <c r="P79" s="31"/>
      <c r="Q79" s="13"/>
      <c r="R79" s="13"/>
      <c r="S79" s="13"/>
      <c r="T79" s="13"/>
      <c r="U79" s="13"/>
      <c r="V79" s="13"/>
      <c r="W79" s="14"/>
    </row>
    <row r="80" spans="1:34" ht="30" customHeight="1" x14ac:dyDescent="0.3">
      <c r="B80" s="31"/>
      <c r="C80" s="31"/>
      <c r="D80" s="31"/>
      <c r="E80" s="31"/>
      <c r="F80" s="31"/>
      <c r="G80" s="31"/>
      <c r="H80" s="31"/>
      <c r="I80" s="31"/>
      <c r="J80" s="31"/>
      <c r="K80" s="31"/>
      <c r="L80" s="31"/>
      <c r="M80" s="31"/>
      <c r="N80" s="31"/>
      <c r="O80" s="31"/>
      <c r="P80" s="31"/>
      <c r="Q80" s="13"/>
      <c r="R80" s="13"/>
      <c r="S80" s="13"/>
      <c r="T80" s="13"/>
      <c r="U80" s="13"/>
      <c r="V80" s="13"/>
      <c r="W80" s="14"/>
    </row>
    <row r="81" spans="2:25" ht="30" customHeight="1" x14ac:dyDescent="0.3">
      <c r="B81" s="31"/>
      <c r="C81" s="31"/>
      <c r="D81" s="31"/>
      <c r="E81" s="31"/>
      <c r="F81" s="31"/>
      <c r="G81" s="31"/>
      <c r="H81" s="31"/>
      <c r="I81" s="31"/>
      <c r="J81" s="31"/>
      <c r="K81" s="31"/>
      <c r="L81" s="31"/>
      <c r="M81" s="31"/>
      <c r="N81" s="31"/>
      <c r="O81" s="31"/>
      <c r="P81" s="31"/>
      <c r="Q81" s="13"/>
      <c r="R81" s="13"/>
      <c r="S81" s="13"/>
      <c r="T81" s="13"/>
      <c r="U81" s="13"/>
      <c r="V81" s="13"/>
      <c r="W81" s="14"/>
    </row>
    <row r="82" spans="2:25" ht="30" customHeight="1" x14ac:dyDescent="0.3">
      <c r="B82" s="31"/>
      <c r="C82" s="31"/>
      <c r="D82" s="31"/>
      <c r="E82" s="31"/>
      <c r="F82" s="31"/>
      <c r="G82" s="31"/>
      <c r="H82" s="31"/>
      <c r="I82" s="31"/>
      <c r="J82" s="31"/>
      <c r="K82" s="31"/>
      <c r="L82" s="31"/>
      <c r="M82" s="31"/>
      <c r="N82" s="31"/>
      <c r="O82" s="31"/>
      <c r="P82" s="31"/>
      <c r="Q82" s="13"/>
      <c r="R82" s="13"/>
      <c r="S82" s="13"/>
      <c r="T82" s="13"/>
      <c r="U82" s="13"/>
      <c r="V82" s="13"/>
      <c r="W82" s="14"/>
    </row>
    <row r="83" spans="2:25" ht="30" customHeight="1" x14ac:dyDescent="0.3">
      <c r="B83" s="31"/>
      <c r="C83" s="31"/>
      <c r="D83" s="31"/>
      <c r="E83" s="31"/>
      <c r="F83" s="31"/>
      <c r="G83" s="31"/>
      <c r="H83" s="31"/>
      <c r="I83" s="31"/>
      <c r="J83" s="31"/>
      <c r="K83" s="31"/>
      <c r="L83" s="31"/>
      <c r="M83" s="31"/>
      <c r="N83" s="31"/>
      <c r="O83" s="31"/>
      <c r="P83" s="31"/>
      <c r="Q83" s="13"/>
      <c r="R83" s="13"/>
      <c r="S83" s="13"/>
      <c r="T83" s="13"/>
      <c r="U83" s="13"/>
      <c r="V83" s="13"/>
      <c r="W83" s="14"/>
    </row>
    <row r="84" spans="2:25" ht="30" customHeight="1" x14ac:dyDescent="0.3">
      <c r="B84" s="31"/>
      <c r="C84" s="31"/>
      <c r="D84" s="31"/>
      <c r="E84" s="31"/>
      <c r="F84" s="31"/>
      <c r="G84" s="31"/>
      <c r="H84" s="31"/>
      <c r="I84" s="31"/>
      <c r="J84" s="31"/>
      <c r="K84" s="31"/>
      <c r="L84" s="31"/>
      <c r="M84" s="31"/>
      <c r="N84" s="31"/>
      <c r="O84" s="31"/>
      <c r="P84" s="31"/>
      <c r="Q84" s="13"/>
      <c r="R84" s="13"/>
      <c r="S84" s="13"/>
      <c r="T84" s="13"/>
      <c r="U84" s="13"/>
      <c r="V84" s="13"/>
      <c r="W84" s="14"/>
    </row>
    <row r="85" spans="2:25" ht="30" customHeight="1" x14ac:dyDescent="0.3">
      <c r="B85" s="31"/>
      <c r="C85" s="31"/>
      <c r="D85" s="31"/>
      <c r="E85" s="31"/>
      <c r="F85" s="31"/>
      <c r="G85" s="31"/>
      <c r="H85" s="31"/>
      <c r="I85" s="31"/>
      <c r="J85" s="31"/>
      <c r="K85" s="31"/>
      <c r="L85" s="31"/>
      <c r="M85" s="31"/>
      <c r="N85" s="31"/>
      <c r="O85" s="31"/>
      <c r="P85" s="31"/>
      <c r="Q85" s="13"/>
      <c r="R85" s="13"/>
      <c r="S85" s="13"/>
      <c r="T85" s="13"/>
      <c r="U85" s="13"/>
      <c r="V85" s="13"/>
      <c r="W85" s="14"/>
    </row>
    <row r="86" spans="2:25" ht="30" customHeight="1" x14ac:dyDescent="0.3">
      <c r="B86" s="31"/>
      <c r="C86" s="31"/>
      <c r="D86" s="31"/>
      <c r="E86" s="31"/>
      <c r="F86" s="31"/>
      <c r="G86" s="31"/>
      <c r="H86" s="31"/>
      <c r="I86" s="31"/>
      <c r="J86" s="31"/>
      <c r="K86" s="31"/>
      <c r="L86" s="31"/>
      <c r="M86" s="31"/>
      <c r="N86" s="31"/>
      <c r="O86" s="31"/>
      <c r="P86" s="31"/>
      <c r="Q86" s="13"/>
      <c r="R86" s="13"/>
      <c r="S86" s="13"/>
      <c r="T86" s="13"/>
      <c r="U86" s="13"/>
      <c r="V86" s="13"/>
      <c r="W86" s="14"/>
    </row>
    <row r="87" spans="2:25" ht="30" customHeight="1" x14ac:dyDescent="0.3">
      <c r="B87" s="31"/>
      <c r="C87" s="31"/>
      <c r="D87" s="31"/>
      <c r="E87" s="31"/>
      <c r="F87" s="31"/>
      <c r="G87" s="31"/>
      <c r="H87" s="31"/>
      <c r="I87" s="31"/>
      <c r="J87" s="31"/>
      <c r="K87" s="31"/>
      <c r="L87" s="31"/>
      <c r="M87" s="31"/>
      <c r="N87" s="31"/>
      <c r="O87" s="31"/>
      <c r="P87" s="31"/>
      <c r="Q87" s="13"/>
      <c r="R87" s="13"/>
      <c r="S87" s="13"/>
      <c r="T87" s="13"/>
      <c r="U87" s="13"/>
      <c r="V87" s="13"/>
      <c r="W87" s="14"/>
    </row>
    <row r="88" spans="2:25" ht="30" customHeight="1" x14ac:dyDescent="0.3">
      <c r="B88" s="31"/>
      <c r="C88" s="31"/>
      <c r="D88" s="31"/>
      <c r="E88" s="31"/>
      <c r="F88" s="31"/>
      <c r="G88" s="31"/>
      <c r="H88" s="31"/>
      <c r="I88" s="31"/>
      <c r="J88" s="31"/>
      <c r="K88" s="31"/>
      <c r="L88" s="31"/>
      <c r="M88" s="31"/>
      <c r="N88" s="31"/>
      <c r="O88" s="31"/>
      <c r="P88" s="31"/>
      <c r="Q88" s="13"/>
      <c r="R88" s="13"/>
      <c r="S88" s="13"/>
      <c r="T88" s="13"/>
      <c r="U88" s="13"/>
      <c r="V88" s="13"/>
      <c r="W88" s="14"/>
    </row>
    <row r="89" spans="2:25" ht="30" customHeight="1" x14ac:dyDescent="0.3">
      <c r="B89" s="31"/>
      <c r="C89" s="31"/>
      <c r="D89" s="31"/>
      <c r="E89" s="31"/>
      <c r="F89" s="31"/>
      <c r="G89" s="31"/>
      <c r="H89" s="31"/>
      <c r="I89" s="31"/>
      <c r="J89" s="31"/>
      <c r="K89" s="31"/>
      <c r="L89" s="31"/>
      <c r="M89" s="31"/>
      <c r="N89" s="31"/>
      <c r="O89" s="31"/>
      <c r="P89" s="31"/>
      <c r="Q89" s="13"/>
      <c r="R89" s="13"/>
      <c r="S89" s="13"/>
      <c r="T89" s="13"/>
      <c r="U89" s="13"/>
      <c r="V89" s="13"/>
      <c r="W89" s="14"/>
    </row>
    <row r="90" spans="2:25" ht="30" customHeight="1" x14ac:dyDescent="0.3">
      <c r="B90" s="31"/>
      <c r="C90" s="31"/>
      <c r="D90" s="31"/>
      <c r="E90" s="31"/>
      <c r="F90" s="31"/>
      <c r="G90" s="31"/>
      <c r="H90" s="31"/>
      <c r="I90" s="31"/>
      <c r="J90" s="31"/>
      <c r="K90" s="31"/>
      <c r="L90" s="31"/>
      <c r="M90" s="31"/>
      <c r="N90" s="31"/>
      <c r="O90" s="31"/>
      <c r="P90" s="31"/>
      <c r="Q90" s="13"/>
      <c r="R90" s="13"/>
      <c r="S90" s="13"/>
      <c r="T90" s="13"/>
      <c r="U90" s="13"/>
      <c r="V90" s="13"/>
      <c r="W90" s="47"/>
      <c r="X90" s="47"/>
      <c r="Y90" s="47"/>
    </row>
    <row r="91" spans="2:25" ht="30" customHeight="1" x14ac:dyDescent="0.3">
      <c r="B91" s="31"/>
      <c r="C91" s="31"/>
      <c r="D91" s="31"/>
      <c r="E91" s="31"/>
      <c r="F91" s="31"/>
      <c r="G91" s="31"/>
      <c r="H91" s="31"/>
      <c r="I91" s="31"/>
      <c r="J91" s="31"/>
      <c r="K91" s="31"/>
      <c r="L91" s="31"/>
      <c r="M91" s="31"/>
      <c r="N91" s="31"/>
      <c r="O91" s="31"/>
      <c r="P91" s="31"/>
      <c r="Q91" s="13"/>
      <c r="R91" s="13"/>
      <c r="S91" s="13"/>
      <c r="T91" s="13"/>
      <c r="U91" s="13"/>
      <c r="V91" s="13"/>
      <c r="W91" s="47"/>
      <c r="Y91" s="45" t="s">
        <v>35</v>
      </c>
    </row>
    <row r="92" spans="2:25" ht="30" customHeight="1" x14ac:dyDescent="0.3">
      <c r="B92" s="31"/>
      <c r="C92" s="31"/>
      <c r="D92" s="31"/>
      <c r="E92" s="31"/>
      <c r="F92" s="31"/>
      <c r="G92" s="31"/>
      <c r="H92" s="31"/>
      <c r="I92" s="31"/>
      <c r="J92" s="31"/>
      <c r="K92" s="31"/>
      <c r="L92" s="31"/>
      <c r="M92" s="31"/>
      <c r="N92" s="31"/>
      <c r="O92" s="31"/>
      <c r="P92" s="31"/>
      <c r="Q92" s="13"/>
      <c r="R92" s="13"/>
      <c r="S92" s="13"/>
      <c r="T92" s="13"/>
      <c r="U92" s="13"/>
      <c r="V92" s="13"/>
      <c r="W92" s="47"/>
      <c r="Y92" s="45" t="s">
        <v>59</v>
      </c>
    </row>
    <row r="93" spans="2:25" ht="30" customHeight="1" x14ac:dyDescent="0.3">
      <c r="B93" s="31"/>
      <c r="C93" s="31"/>
      <c r="D93" s="31"/>
      <c r="E93" s="31"/>
      <c r="F93" s="31"/>
      <c r="G93" s="31"/>
      <c r="H93" s="31"/>
      <c r="I93" s="31"/>
      <c r="J93" s="31"/>
      <c r="K93" s="31"/>
      <c r="L93" s="31"/>
      <c r="M93" s="31"/>
      <c r="N93" s="31"/>
      <c r="O93" s="31"/>
      <c r="P93" s="31"/>
      <c r="Q93" s="13"/>
      <c r="R93" s="13"/>
      <c r="S93" s="13"/>
      <c r="T93" s="13"/>
      <c r="U93" s="13"/>
      <c r="V93" s="13"/>
      <c r="W93" s="47"/>
      <c r="Y93" s="46" t="s">
        <v>63</v>
      </c>
    </row>
    <row r="94" spans="2:25" ht="30" customHeight="1" x14ac:dyDescent="0.3">
      <c r="B94" s="31"/>
      <c r="C94" s="31"/>
      <c r="D94" s="31"/>
      <c r="E94" s="31"/>
      <c r="F94" s="31"/>
      <c r="G94" s="31"/>
      <c r="H94" s="31"/>
      <c r="I94" s="31"/>
      <c r="J94" s="31"/>
      <c r="K94" s="31"/>
      <c r="L94" s="31"/>
      <c r="M94" s="31"/>
      <c r="N94" s="31"/>
      <c r="O94" s="31"/>
      <c r="P94" s="31"/>
      <c r="Q94" s="13"/>
      <c r="R94" s="13"/>
      <c r="S94" s="13"/>
      <c r="T94" s="13"/>
      <c r="U94" s="13"/>
      <c r="V94" s="13"/>
      <c r="W94" s="47"/>
      <c r="Y94" s="46" t="s">
        <v>76</v>
      </c>
    </row>
    <row r="95" spans="2:25" ht="30" customHeight="1" x14ac:dyDescent="0.3">
      <c r="B95" s="31"/>
      <c r="C95" s="31"/>
      <c r="D95" s="31"/>
      <c r="E95" s="31"/>
      <c r="F95" s="31"/>
      <c r="G95" s="31"/>
      <c r="H95" s="31"/>
      <c r="I95" s="31"/>
      <c r="J95" s="31"/>
      <c r="K95" s="31"/>
      <c r="L95" s="31"/>
      <c r="M95" s="31"/>
      <c r="N95" s="31"/>
      <c r="O95" s="31"/>
      <c r="P95" s="31"/>
      <c r="Q95" s="13"/>
      <c r="R95" s="13"/>
      <c r="S95" s="13"/>
      <c r="T95" s="13"/>
      <c r="U95" s="13"/>
      <c r="V95" s="13"/>
      <c r="W95" s="47"/>
      <c r="Y95" s="271"/>
    </row>
    <row r="96" spans="2:25" ht="30" customHeight="1" x14ac:dyDescent="0.3">
      <c r="Q96" s="13"/>
      <c r="R96" s="13"/>
      <c r="S96" s="13"/>
      <c r="T96" s="13"/>
      <c r="U96" s="44"/>
      <c r="V96" s="13"/>
      <c r="W96" s="47"/>
      <c r="Y96" s="271"/>
    </row>
    <row r="97" spans="17:25" ht="30" customHeight="1" x14ac:dyDescent="0.3">
      <c r="Q97" s="13"/>
      <c r="R97" s="13"/>
      <c r="S97" s="13"/>
      <c r="T97" s="13"/>
      <c r="U97" s="13"/>
      <c r="V97" s="13"/>
      <c r="W97" s="47"/>
      <c r="Y97" s="271"/>
    </row>
    <row r="98" spans="17:25" ht="30" customHeight="1" x14ac:dyDescent="0.3">
      <c r="Q98" s="13"/>
      <c r="R98" s="13"/>
      <c r="S98" s="13"/>
      <c r="T98" s="13"/>
      <c r="U98" s="13"/>
      <c r="V98" s="13"/>
      <c r="W98" s="47"/>
      <c r="Y98" s="271"/>
    </row>
    <row r="99" spans="17:25" ht="30" customHeight="1" x14ac:dyDescent="0.3">
      <c r="Q99" s="13"/>
      <c r="R99" s="13"/>
      <c r="S99" s="13"/>
      <c r="T99" s="13"/>
      <c r="U99" s="13"/>
      <c r="V99" s="13"/>
      <c r="W99" s="47"/>
      <c r="Y99" s="271"/>
    </row>
    <row r="100" spans="17:25" ht="30" customHeight="1" x14ac:dyDescent="0.3">
      <c r="Q100" s="13"/>
      <c r="R100" s="13"/>
      <c r="S100" s="13"/>
      <c r="T100" s="13"/>
      <c r="U100" s="13"/>
      <c r="V100" s="13"/>
      <c r="W100" s="47"/>
      <c r="Y100" s="271"/>
    </row>
    <row r="101" spans="17:25" ht="30" customHeight="1" x14ac:dyDescent="0.3">
      <c r="Q101" s="13"/>
      <c r="R101" s="13"/>
      <c r="S101" s="13"/>
      <c r="T101" s="13"/>
      <c r="U101" s="13"/>
      <c r="V101" s="13"/>
      <c r="W101" s="47"/>
      <c r="Y101" s="271"/>
    </row>
    <row r="102" spans="17:25" ht="30" customHeight="1" x14ac:dyDescent="0.3">
      <c r="Q102" s="13"/>
      <c r="R102" s="13"/>
      <c r="S102" s="13"/>
      <c r="T102" s="13"/>
      <c r="U102" s="13"/>
      <c r="V102" s="13"/>
      <c r="W102" s="47"/>
      <c r="Y102" s="271"/>
    </row>
    <row r="103" spans="17:25" ht="30" customHeight="1" x14ac:dyDescent="0.3">
      <c r="Q103" s="13"/>
      <c r="R103" s="13"/>
      <c r="S103" s="13"/>
      <c r="T103" s="13"/>
      <c r="U103" s="13"/>
      <c r="V103" s="13"/>
      <c r="W103" s="47"/>
      <c r="Y103" s="271"/>
    </row>
    <row r="104" spans="17:25" ht="30" customHeight="1" x14ac:dyDescent="0.3">
      <c r="Q104" s="13"/>
      <c r="R104" s="13"/>
      <c r="S104" s="13"/>
      <c r="T104" s="13"/>
      <c r="U104" s="13"/>
      <c r="V104" s="13"/>
      <c r="W104" s="47"/>
      <c r="Y104" s="271"/>
    </row>
    <row r="105" spans="17:25" ht="30" customHeight="1" x14ac:dyDescent="0.3">
      <c r="Q105" s="13"/>
      <c r="R105" s="13"/>
      <c r="S105" s="13"/>
      <c r="T105" s="13"/>
      <c r="U105" s="13"/>
      <c r="V105" s="13"/>
      <c r="W105" s="47"/>
      <c r="Y105" s="271"/>
    </row>
    <row r="106" spans="17:25" ht="30" customHeight="1" x14ac:dyDescent="0.3">
      <c r="Q106" s="13"/>
      <c r="R106" s="13"/>
      <c r="S106" s="13"/>
      <c r="T106" s="13"/>
      <c r="U106" s="13"/>
      <c r="V106" s="13"/>
      <c r="W106" s="47"/>
      <c r="Y106" s="271"/>
    </row>
    <row r="107" spans="17:25" ht="30" customHeight="1" x14ac:dyDescent="0.3">
      <c r="Q107" s="13"/>
      <c r="R107" s="13"/>
      <c r="S107" s="13"/>
      <c r="T107" s="13"/>
      <c r="U107" s="13"/>
      <c r="V107" s="13"/>
      <c r="W107" s="47"/>
      <c r="Y107" s="271"/>
    </row>
    <row r="108" spans="17:25" ht="30" customHeight="1" x14ac:dyDescent="0.3">
      <c r="Q108" s="13"/>
      <c r="R108" s="13"/>
      <c r="S108" s="13"/>
      <c r="T108" s="13"/>
      <c r="U108" s="13"/>
      <c r="V108" s="13"/>
      <c r="W108" s="47"/>
      <c r="Y108" s="271"/>
    </row>
    <row r="109" spans="17:25" ht="30" customHeight="1" x14ac:dyDescent="0.3">
      <c r="Q109" s="13"/>
      <c r="R109" s="13"/>
      <c r="S109" s="13"/>
      <c r="T109" s="13"/>
      <c r="U109" s="13"/>
      <c r="V109" s="13"/>
      <c r="W109" s="47"/>
      <c r="Y109" s="271"/>
    </row>
    <row r="110" spans="17:25" ht="30" customHeight="1" x14ac:dyDescent="0.3">
      <c r="Q110" s="13"/>
      <c r="R110" s="13"/>
      <c r="S110" s="13"/>
      <c r="T110" s="13"/>
      <c r="U110" s="13"/>
      <c r="V110" s="13"/>
      <c r="W110" s="47"/>
      <c r="Y110" s="271"/>
    </row>
    <row r="111" spans="17:25" ht="30" customHeight="1" x14ac:dyDescent="0.3">
      <c r="Q111" s="13"/>
      <c r="R111" s="13"/>
      <c r="S111" s="13"/>
      <c r="T111" s="13"/>
      <c r="U111" s="13"/>
      <c r="V111" s="13"/>
      <c r="W111" s="47"/>
      <c r="Y111" s="271"/>
    </row>
    <row r="112" spans="17:25" ht="30" customHeight="1" x14ac:dyDescent="0.3">
      <c r="Q112" s="13"/>
      <c r="R112" s="13"/>
      <c r="S112" s="13"/>
      <c r="T112" s="13"/>
      <c r="U112" s="13"/>
      <c r="V112" s="13"/>
      <c r="W112" s="47"/>
      <c r="Y112" s="271"/>
    </row>
    <row r="113" spans="6:25" ht="30" customHeight="1" x14ac:dyDescent="0.3">
      <c r="Q113" s="13"/>
      <c r="R113" s="13"/>
      <c r="S113" s="13"/>
      <c r="T113" s="13"/>
      <c r="U113" s="13"/>
      <c r="V113" s="13"/>
      <c r="W113" s="47"/>
      <c r="Y113" s="271"/>
    </row>
    <row r="114" spans="6:25" ht="30" customHeight="1" x14ac:dyDescent="0.3">
      <c r="Q114" s="13"/>
      <c r="R114" s="13"/>
      <c r="S114" s="13"/>
      <c r="T114" s="13"/>
      <c r="U114" s="13"/>
      <c r="V114" s="13"/>
      <c r="W114" s="47"/>
      <c r="Y114" s="272"/>
    </row>
    <row r="115" spans="6:25" ht="30" customHeight="1" x14ac:dyDescent="0.3">
      <c r="Q115" s="13"/>
      <c r="R115" s="13"/>
      <c r="S115" s="13"/>
      <c r="T115" s="13"/>
      <c r="U115" s="13"/>
      <c r="V115" s="13"/>
      <c r="W115" s="47"/>
      <c r="Y115" s="271"/>
    </row>
    <row r="116" spans="6:25" ht="30" customHeight="1" x14ac:dyDescent="0.3">
      <c r="Q116" s="13"/>
      <c r="R116" s="13"/>
      <c r="S116" s="13"/>
      <c r="T116" s="13"/>
      <c r="U116" s="13"/>
      <c r="V116" s="13"/>
      <c r="W116" s="47"/>
      <c r="Y116" s="271"/>
    </row>
    <row r="117" spans="6:25" ht="30" customHeight="1" x14ac:dyDescent="0.3">
      <c r="Q117" s="13"/>
      <c r="R117" s="13"/>
      <c r="S117" s="13"/>
      <c r="T117" s="13"/>
      <c r="U117" s="13"/>
      <c r="V117" s="13"/>
      <c r="W117" s="47"/>
      <c r="Y117" s="272"/>
    </row>
    <row r="118" spans="6:25" ht="30" customHeight="1" x14ac:dyDescent="0.3">
      <c r="Q118" s="13"/>
      <c r="R118" s="13"/>
      <c r="S118" s="13"/>
      <c r="T118" s="13"/>
      <c r="U118" s="13"/>
      <c r="V118" s="13"/>
      <c r="W118" s="47"/>
      <c r="Y118" s="272"/>
    </row>
    <row r="119" spans="6:25" ht="30" customHeight="1" x14ac:dyDescent="0.3">
      <c r="Q119" s="13"/>
      <c r="R119" s="13"/>
      <c r="S119" s="13"/>
      <c r="T119" s="13"/>
      <c r="U119" s="13"/>
      <c r="V119" s="13"/>
      <c r="W119" s="47"/>
      <c r="Y119" s="271"/>
    </row>
    <row r="120" spans="6:25" ht="30" customHeight="1" x14ac:dyDescent="0.3">
      <c r="Q120" s="13"/>
      <c r="R120" s="13"/>
      <c r="S120" s="13"/>
      <c r="T120" s="13"/>
      <c r="U120" s="13"/>
      <c r="V120" s="13"/>
      <c r="W120" s="47"/>
      <c r="Y120" s="272"/>
    </row>
    <row r="121" spans="6:25" ht="48.75" customHeight="1" x14ac:dyDescent="0.3">
      <c r="M121" s="60"/>
      <c r="Q121" s="13"/>
      <c r="R121" s="13"/>
      <c r="S121" s="13"/>
      <c r="T121" s="13"/>
      <c r="U121" s="13"/>
      <c r="V121" s="13"/>
      <c r="W121" s="47"/>
      <c r="Y121" s="271"/>
    </row>
    <row r="122" spans="6:25" ht="24.75" customHeight="1" x14ac:dyDescent="0.3">
      <c r="F122" s="67" t="s">
        <v>90</v>
      </c>
      <c r="I122" s="39"/>
      <c r="J122" s="39"/>
      <c r="K122" s="39"/>
      <c r="L122" s="39"/>
      <c r="M122" s="39" t="s">
        <v>18</v>
      </c>
      <c r="N122" s="39"/>
      <c r="O122" s="39"/>
      <c r="P122" s="39"/>
      <c r="Q122" s="14"/>
      <c r="R122" s="14"/>
      <c r="S122" s="197" t="s">
        <v>93</v>
      </c>
      <c r="T122" s="197"/>
      <c r="U122" s="14"/>
      <c r="V122" s="13"/>
      <c r="W122" s="14"/>
      <c r="Y122" s="272"/>
    </row>
    <row r="123" spans="6:25" ht="24.75" customHeight="1" x14ac:dyDescent="0.3">
      <c r="F123" s="67" t="s">
        <v>90</v>
      </c>
      <c r="I123" s="39"/>
      <c r="J123" s="39"/>
      <c r="K123" s="39"/>
      <c r="L123" s="39"/>
      <c r="M123" s="39" t="s">
        <v>95</v>
      </c>
      <c r="N123" s="39"/>
      <c r="O123" s="39"/>
      <c r="P123" s="39"/>
      <c r="Q123" s="14"/>
      <c r="R123" s="14"/>
      <c r="S123" s="197" t="s">
        <v>91</v>
      </c>
      <c r="T123" s="197"/>
      <c r="U123" s="14"/>
      <c r="V123" s="13"/>
      <c r="W123" s="14"/>
      <c r="Y123" s="272"/>
    </row>
    <row r="124" spans="6:25" ht="27" customHeight="1" x14ac:dyDescent="0.3">
      <c r="F124" s="67" t="s">
        <v>90</v>
      </c>
      <c r="I124" s="39"/>
      <c r="J124" s="39"/>
      <c r="K124" s="39"/>
      <c r="L124" s="39"/>
      <c r="M124" s="39" t="s">
        <v>105</v>
      </c>
      <c r="N124" s="39"/>
      <c r="O124" s="39"/>
      <c r="P124" s="39"/>
      <c r="Q124" s="14"/>
      <c r="R124" s="14"/>
      <c r="S124" s="197" t="s">
        <v>87</v>
      </c>
      <c r="T124" s="197"/>
      <c r="U124" s="14"/>
      <c r="V124" s="13"/>
      <c r="W124" s="14"/>
      <c r="Y124" s="272"/>
    </row>
    <row r="125" spans="6:25" ht="33.75" customHeight="1" x14ac:dyDescent="0.3">
      <c r="F125" s="67" t="s">
        <v>90</v>
      </c>
      <c r="I125" s="39"/>
      <c r="J125" s="39"/>
      <c r="K125" s="39"/>
      <c r="L125" s="39"/>
      <c r="M125" s="39" t="s">
        <v>106</v>
      </c>
      <c r="N125" s="39"/>
      <c r="O125" s="39"/>
      <c r="P125" s="39"/>
      <c r="Q125" s="14"/>
      <c r="R125" s="14"/>
      <c r="S125" s="197" t="s">
        <v>168</v>
      </c>
      <c r="T125" s="197"/>
      <c r="U125" s="14"/>
      <c r="V125" s="13"/>
      <c r="W125" s="14"/>
      <c r="Y125" s="272"/>
    </row>
    <row r="126" spans="6:25" ht="29.25" customHeight="1" x14ac:dyDescent="0.3">
      <c r="F126" s="67" t="s">
        <v>90</v>
      </c>
      <c r="I126" s="39"/>
      <c r="J126" s="39"/>
      <c r="K126" s="39"/>
      <c r="L126" s="39"/>
      <c r="M126" s="39" t="s">
        <v>96</v>
      </c>
      <c r="N126" s="39"/>
      <c r="O126" s="39"/>
      <c r="P126" s="39"/>
      <c r="Q126" s="14"/>
      <c r="R126" s="14"/>
      <c r="S126" s="197" t="s">
        <v>88</v>
      </c>
      <c r="T126" s="197"/>
      <c r="U126" s="14"/>
      <c r="V126" s="13"/>
      <c r="W126" s="14"/>
      <c r="Y126" s="272"/>
    </row>
    <row r="127" spans="6:25" ht="38.25" customHeight="1" x14ac:dyDescent="0.3">
      <c r="F127" s="67" t="s">
        <v>90</v>
      </c>
      <c r="I127" s="39"/>
      <c r="J127" s="39"/>
      <c r="K127" s="39"/>
      <c r="L127" s="39"/>
      <c r="M127" s="39" t="s">
        <v>107</v>
      </c>
      <c r="N127" s="39"/>
      <c r="O127" s="39"/>
      <c r="P127" s="39"/>
      <c r="Q127" s="14"/>
      <c r="R127" s="14"/>
      <c r="S127" s="197" t="s">
        <v>89</v>
      </c>
      <c r="T127" s="14"/>
      <c r="U127" s="14"/>
      <c r="V127" s="13"/>
      <c r="W127" s="14"/>
      <c r="Y127" s="272"/>
    </row>
    <row r="128" spans="6:25" ht="31.5" customHeight="1" x14ac:dyDescent="0.3">
      <c r="F128" s="67" t="s">
        <v>90</v>
      </c>
      <c r="I128" s="39"/>
      <c r="J128" s="39"/>
      <c r="K128" s="39"/>
      <c r="L128" s="39"/>
      <c r="M128" s="39" t="s">
        <v>108</v>
      </c>
      <c r="N128" s="39"/>
      <c r="O128" s="39" t="s">
        <v>174</v>
      </c>
      <c r="P128" s="39"/>
      <c r="Q128" s="14"/>
      <c r="R128" s="14"/>
      <c r="S128" s="14" t="s">
        <v>176</v>
      </c>
      <c r="T128" s="14"/>
      <c r="U128" s="14"/>
      <c r="V128" s="13"/>
      <c r="W128" s="14"/>
    </row>
    <row r="129" spans="6:25" ht="44.25" customHeight="1" x14ac:dyDescent="0.3">
      <c r="F129" s="67" t="s">
        <v>90</v>
      </c>
      <c r="I129" s="39"/>
      <c r="J129" s="39"/>
      <c r="K129" s="39"/>
      <c r="L129" s="39"/>
      <c r="M129" s="39" t="s">
        <v>109</v>
      </c>
      <c r="N129" s="39"/>
      <c r="O129" s="39"/>
      <c r="P129" s="39"/>
      <c r="Q129" s="14"/>
      <c r="R129" s="14"/>
      <c r="S129" s="14"/>
      <c r="T129" s="14"/>
      <c r="U129" s="14"/>
      <c r="V129" s="13"/>
      <c r="W129" s="14"/>
      <c r="Y129" s="272"/>
    </row>
    <row r="130" spans="6:25" ht="31.5" customHeight="1" x14ac:dyDescent="0.3">
      <c r="I130" s="39"/>
      <c r="J130" s="39"/>
      <c r="K130" s="39"/>
      <c r="L130" s="39"/>
      <c r="M130" s="39" t="s">
        <v>104</v>
      </c>
      <c r="N130" s="39"/>
      <c r="O130" s="39"/>
      <c r="P130" s="39"/>
      <c r="Q130" s="14"/>
      <c r="R130" s="14"/>
      <c r="S130" s="14"/>
      <c r="T130" s="14"/>
      <c r="U130" s="14"/>
      <c r="V130" s="13"/>
      <c r="W130" s="14"/>
      <c r="Y130" s="271"/>
    </row>
    <row r="131" spans="6:25" ht="30" customHeight="1" x14ac:dyDescent="0.3">
      <c r="Q131" s="13"/>
      <c r="R131" s="13"/>
      <c r="S131" s="13"/>
      <c r="T131" s="13"/>
      <c r="U131" s="13"/>
      <c r="V131" s="13"/>
      <c r="W131" s="47"/>
      <c r="Y131" s="272"/>
    </row>
    <row r="132" spans="6:25" ht="30" customHeight="1" x14ac:dyDescent="0.3">
      <c r="Q132" s="13"/>
      <c r="R132" s="13"/>
      <c r="S132" s="13"/>
      <c r="T132" s="13"/>
      <c r="U132" s="13"/>
      <c r="V132" s="13"/>
      <c r="W132" s="47"/>
    </row>
    <row r="133" spans="6:25" ht="30" customHeight="1" x14ac:dyDescent="0.3">
      <c r="Q133" s="13"/>
      <c r="R133" s="13"/>
      <c r="S133" s="13"/>
      <c r="T133" s="13"/>
      <c r="U133" s="13"/>
      <c r="V133" s="13"/>
      <c r="W133" s="47"/>
    </row>
    <row r="134" spans="6:25" ht="30" customHeight="1" x14ac:dyDescent="0.3">
      <c r="Q134" s="13"/>
      <c r="R134" s="13"/>
      <c r="S134" s="13"/>
      <c r="T134" s="13"/>
      <c r="U134" s="13"/>
      <c r="V134" s="13"/>
      <c r="W134" s="47"/>
    </row>
    <row r="135" spans="6:25" ht="30" customHeight="1" x14ac:dyDescent="0.3">
      <c r="Q135" s="13"/>
      <c r="R135" s="13"/>
      <c r="S135" s="13"/>
      <c r="T135" s="13"/>
      <c r="U135" s="13"/>
      <c r="V135" s="13"/>
      <c r="W135" s="47"/>
      <c r="Y135" s="271"/>
    </row>
    <row r="136" spans="6:25" ht="30" customHeight="1" x14ac:dyDescent="0.3">
      <c r="Q136" s="13"/>
      <c r="R136" s="13"/>
      <c r="S136" s="13"/>
      <c r="T136" s="13"/>
      <c r="U136" s="13"/>
      <c r="V136" s="13"/>
      <c r="W136" s="47"/>
      <c r="Y136" s="271"/>
    </row>
    <row r="137" spans="6:25" ht="30" customHeight="1" x14ac:dyDescent="0.3">
      <c r="Q137" s="13"/>
      <c r="R137" s="13"/>
      <c r="S137" s="13"/>
      <c r="T137" s="13"/>
      <c r="U137" s="13"/>
      <c r="V137" s="13"/>
      <c r="W137" s="47"/>
      <c r="Y137" s="272"/>
    </row>
    <row r="138" spans="6:25" ht="30" customHeight="1" x14ac:dyDescent="0.3">
      <c r="Q138" s="13"/>
      <c r="R138" s="13"/>
      <c r="S138" s="13"/>
      <c r="T138" s="13"/>
      <c r="U138" s="13"/>
      <c r="V138" s="13"/>
      <c r="W138" s="47"/>
      <c r="Y138" s="272"/>
    </row>
    <row r="139" spans="6:25" ht="30" customHeight="1" x14ac:dyDescent="0.3">
      <c r="Q139" s="13"/>
      <c r="R139" s="13"/>
      <c r="S139" s="13"/>
      <c r="T139" s="13"/>
      <c r="U139" s="13"/>
      <c r="V139" s="13"/>
      <c r="W139" s="47"/>
      <c r="Y139" s="272"/>
    </row>
    <row r="140" spans="6:25" ht="30" customHeight="1" x14ac:dyDescent="0.3">
      <c r="Q140" s="13"/>
      <c r="R140" s="13"/>
      <c r="S140" s="13"/>
      <c r="T140" s="13"/>
      <c r="U140" s="13"/>
      <c r="V140" s="13"/>
      <c r="W140" s="47"/>
      <c r="Y140" s="271"/>
    </row>
    <row r="141" spans="6:25" ht="30" customHeight="1" x14ac:dyDescent="0.3">
      <c r="Q141" s="13"/>
      <c r="R141" s="13"/>
      <c r="S141" s="13"/>
      <c r="T141" s="13"/>
      <c r="U141" s="13"/>
      <c r="V141" s="13"/>
      <c r="W141" s="47"/>
      <c r="Y141" s="271"/>
    </row>
    <row r="142" spans="6:25" ht="30" customHeight="1" x14ac:dyDescent="0.3">
      <c r="Q142" s="13"/>
      <c r="R142" s="13"/>
      <c r="S142" s="13"/>
      <c r="T142" s="13"/>
      <c r="U142" s="13"/>
      <c r="V142" s="13"/>
      <c r="W142" s="47"/>
      <c r="Y142" s="272"/>
    </row>
    <row r="143" spans="6:25" ht="30" customHeight="1" x14ac:dyDescent="0.3">
      <c r="Q143" s="13"/>
      <c r="R143" s="13"/>
      <c r="S143" s="13"/>
      <c r="T143" s="13"/>
      <c r="U143" s="13"/>
      <c r="V143" s="13"/>
      <c r="W143" s="47"/>
      <c r="Y143" s="271"/>
    </row>
    <row r="144" spans="6:25" ht="30" customHeight="1" x14ac:dyDescent="0.3">
      <c r="Q144" s="13"/>
      <c r="R144" s="13"/>
      <c r="S144" s="13"/>
      <c r="T144" s="13"/>
      <c r="U144" s="13"/>
      <c r="V144" s="13"/>
      <c r="W144" s="47"/>
      <c r="Y144" s="272"/>
    </row>
    <row r="145" spans="17:25" ht="30" customHeight="1" x14ac:dyDescent="0.3">
      <c r="Q145" s="13"/>
      <c r="R145" s="13"/>
      <c r="S145" s="13"/>
      <c r="T145" s="13"/>
      <c r="U145" s="13"/>
      <c r="V145" s="13"/>
      <c r="W145" s="47"/>
      <c r="Y145" s="272"/>
    </row>
    <row r="146" spans="17:25" ht="30" customHeight="1" x14ac:dyDescent="0.3">
      <c r="Q146" s="13"/>
      <c r="R146" s="13"/>
      <c r="S146" s="13"/>
      <c r="T146" s="13"/>
      <c r="U146" s="13"/>
      <c r="V146" s="13"/>
      <c r="W146" s="47"/>
    </row>
    <row r="147" spans="17:25" ht="30" customHeight="1" x14ac:dyDescent="0.3">
      <c r="Q147" s="13"/>
      <c r="R147" s="13"/>
      <c r="S147" s="13"/>
      <c r="T147" s="13"/>
      <c r="U147" s="13"/>
      <c r="V147" s="13"/>
      <c r="W147" s="47"/>
      <c r="Y147" s="272"/>
    </row>
    <row r="148" spans="17:25" ht="30" customHeight="1" x14ac:dyDescent="0.3">
      <c r="Q148" s="13"/>
      <c r="R148" s="13"/>
      <c r="S148" s="13"/>
      <c r="T148" s="13"/>
      <c r="U148" s="13"/>
      <c r="V148" s="13"/>
      <c r="W148" s="47"/>
      <c r="Y148" s="272"/>
    </row>
    <row r="149" spans="17:25" ht="30" customHeight="1" x14ac:dyDescent="0.3">
      <c r="Q149" s="13"/>
      <c r="R149" s="13"/>
      <c r="S149" s="13"/>
      <c r="T149" s="13"/>
      <c r="U149" s="13"/>
      <c r="V149" s="13"/>
      <c r="W149" s="14"/>
    </row>
    <row r="150" spans="17:25" ht="30" customHeight="1" x14ac:dyDescent="0.3">
      <c r="Q150" s="13"/>
      <c r="R150" s="13"/>
      <c r="S150" s="13"/>
      <c r="T150" s="13"/>
      <c r="U150" s="13"/>
      <c r="V150" s="13"/>
      <c r="W150" s="14"/>
    </row>
    <row r="151" spans="17:25" ht="30" customHeight="1" x14ac:dyDescent="0.3">
      <c r="Q151" s="13"/>
      <c r="R151" s="13"/>
      <c r="S151" s="13"/>
      <c r="T151" s="13"/>
      <c r="U151" s="13"/>
      <c r="V151" s="13"/>
      <c r="W151" s="14"/>
    </row>
    <row r="152" spans="17:25" ht="30" customHeight="1" x14ac:dyDescent="0.3">
      <c r="Q152" s="13"/>
      <c r="R152" s="13"/>
      <c r="S152" s="13"/>
      <c r="T152" s="13"/>
      <c r="U152" s="13"/>
      <c r="V152" s="13"/>
      <c r="W152" s="14"/>
    </row>
    <row r="153" spans="17:25" ht="30" customHeight="1" x14ac:dyDescent="0.3">
      <c r="Q153" s="13"/>
      <c r="R153" s="13"/>
      <c r="S153" s="13"/>
      <c r="T153" s="13"/>
      <c r="U153" s="13"/>
      <c r="V153" s="13"/>
      <c r="W153" s="14"/>
    </row>
    <row r="154" spans="17:25" ht="30" customHeight="1" x14ac:dyDescent="0.3">
      <c r="Q154" s="13"/>
      <c r="R154" s="13"/>
      <c r="S154" s="13"/>
      <c r="T154" s="13"/>
      <c r="U154" s="13"/>
      <c r="V154" s="13"/>
      <c r="W154" s="14"/>
    </row>
    <row r="155" spans="17:25" ht="30" customHeight="1" x14ac:dyDescent="0.3">
      <c r="Q155" s="13"/>
      <c r="R155" s="13"/>
      <c r="S155" s="13"/>
      <c r="T155" s="13"/>
      <c r="U155" s="13"/>
      <c r="V155" s="13"/>
      <c r="W155" s="14"/>
    </row>
    <row r="156" spans="17:25" ht="30" customHeight="1" x14ac:dyDescent="0.3">
      <c r="Q156" s="13"/>
      <c r="R156" s="13"/>
      <c r="S156" s="13"/>
      <c r="T156" s="13"/>
      <c r="U156" s="13"/>
      <c r="V156" s="13"/>
      <c r="W156" s="14"/>
    </row>
    <row r="157" spans="17:25" ht="30" customHeight="1" x14ac:dyDescent="0.3">
      <c r="Q157" s="13"/>
      <c r="R157" s="13"/>
      <c r="S157" s="13"/>
      <c r="T157" s="13"/>
      <c r="U157" s="13"/>
      <c r="V157" s="13"/>
      <c r="W157" s="14"/>
    </row>
    <row r="158" spans="17:25" ht="30" customHeight="1" x14ac:dyDescent="0.3">
      <c r="Q158" s="13"/>
      <c r="R158" s="13"/>
      <c r="S158" s="13"/>
      <c r="T158" s="13"/>
      <c r="U158" s="13"/>
      <c r="V158" s="13"/>
      <c r="W158" s="14"/>
    </row>
    <row r="159" spans="17:25" ht="30" customHeight="1" x14ac:dyDescent="0.3">
      <c r="Q159" s="13"/>
      <c r="R159" s="13"/>
      <c r="S159" s="13"/>
      <c r="T159" s="13"/>
      <c r="U159" s="13"/>
      <c r="V159" s="13"/>
      <c r="W159" s="14"/>
    </row>
    <row r="160" spans="17:25" ht="30" customHeight="1" x14ac:dyDescent="0.3">
      <c r="Q160" s="13"/>
      <c r="R160" s="13"/>
      <c r="S160" s="13"/>
      <c r="T160" s="13"/>
      <c r="U160" s="13"/>
      <c r="V160" s="13"/>
      <c r="W160" s="14"/>
    </row>
    <row r="161" spans="17:23" ht="30" customHeight="1" x14ac:dyDescent="0.3">
      <c r="Q161" s="13"/>
      <c r="R161" s="13"/>
      <c r="S161" s="13"/>
      <c r="T161" s="13"/>
      <c r="U161" s="13"/>
      <c r="V161" s="13"/>
      <c r="W161" s="14"/>
    </row>
    <row r="162" spans="17:23" ht="30" customHeight="1" x14ac:dyDescent="0.3">
      <c r="Q162" s="13"/>
      <c r="R162" s="13"/>
      <c r="S162" s="13"/>
      <c r="T162" s="13"/>
      <c r="U162" s="13"/>
      <c r="V162" s="13"/>
      <c r="W162" s="14"/>
    </row>
    <row r="163" spans="17:23" ht="30" customHeight="1" x14ac:dyDescent="0.3">
      <c r="Q163" s="13"/>
      <c r="R163" s="13"/>
      <c r="S163" s="13"/>
      <c r="T163" s="13"/>
      <c r="U163" s="13"/>
      <c r="V163" s="13"/>
      <c r="W163" s="14"/>
    </row>
    <row r="164" spans="17:23" ht="30" customHeight="1" x14ac:dyDescent="0.3">
      <c r="Q164" s="13"/>
      <c r="R164" s="13"/>
      <c r="S164" s="13"/>
      <c r="T164" s="13"/>
      <c r="U164" s="13"/>
      <c r="V164" s="13"/>
      <c r="W164" s="14"/>
    </row>
    <row r="165" spans="17:23" ht="30" customHeight="1" x14ac:dyDescent="0.3">
      <c r="Q165" s="13"/>
      <c r="R165" s="13"/>
      <c r="S165" s="13"/>
      <c r="T165" s="13"/>
      <c r="U165" s="13"/>
      <c r="V165" s="13"/>
      <c r="W165" s="14"/>
    </row>
    <row r="166" spans="17:23" ht="30" customHeight="1" x14ac:dyDescent="0.3">
      <c r="Q166" s="13"/>
      <c r="R166" s="13"/>
      <c r="S166" s="13"/>
      <c r="T166" s="13"/>
      <c r="U166" s="13"/>
      <c r="V166" s="13"/>
      <c r="W166" s="14"/>
    </row>
    <row r="167" spans="17:23" ht="30" customHeight="1" x14ac:dyDescent="0.3">
      <c r="Q167" s="13"/>
      <c r="R167" s="13"/>
      <c r="S167" s="13"/>
      <c r="T167" s="13"/>
      <c r="U167" s="13"/>
      <c r="V167" s="13"/>
      <c r="W167" s="14"/>
    </row>
    <row r="168" spans="17:23" ht="30" customHeight="1" x14ac:dyDescent="0.3">
      <c r="Q168" s="13"/>
      <c r="R168" s="13"/>
      <c r="S168" s="13"/>
      <c r="T168" s="13"/>
      <c r="U168" s="13"/>
      <c r="V168" s="13"/>
      <c r="W168" s="14"/>
    </row>
    <row r="169" spans="17:23" ht="30" customHeight="1" x14ac:dyDescent="0.3">
      <c r="Q169" s="13"/>
      <c r="R169" s="13"/>
      <c r="S169" s="13"/>
      <c r="T169" s="13"/>
      <c r="U169" s="13"/>
      <c r="V169" s="13"/>
      <c r="W169" s="14"/>
    </row>
    <row r="170" spans="17:23" ht="30" customHeight="1" x14ac:dyDescent="0.3">
      <c r="Q170" s="13"/>
      <c r="R170" s="13"/>
      <c r="S170" s="13"/>
      <c r="T170" s="13"/>
      <c r="U170" s="13"/>
      <c r="V170" s="13"/>
      <c r="W170" s="14"/>
    </row>
    <row r="171" spans="17:23" ht="30" customHeight="1" x14ac:dyDescent="0.3">
      <c r="Q171" s="13"/>
      <c r="R171" s="13"/>
      <c r="S171" s="13"/>
      <c r="T171" s="13"/>
      <c r="U171" s="13"/>
      <c r="V171" s="13"/>
      <c r="W171" s="14"/>
    </row>
    <row r="172" spans="17:23" ht="30" customHeight="1" x14ac:dyDescent="0.3">
      <c r="Q172" s="13"/>
      <c r="R172" s="13"/>
      <c r="S172" s="13"/>
      <c r="T172" s="13"/>
      <c r="U172" s="13"/>
      <c r="V172" s="13"/>
      <c r="W172" s="14"/>
    </row>
    <row r="173" spans="17:23" ht="30" customHeight="1" x14ac:dyDescent="0.3">
      <c r="Q173" s="13"/>
      <c r="R173" s="13"/>
      <c r="S173" s="13"/>
      <c r="T173" s="13"/>
      <c r="U173" s="13"/>
      <c r="V173" s="13"/>
      <c r="W173" s="14"/>
    </row>
    <row r="174" spans="17:23" ht="30" customHeight="1" x14ac:dyDescent="0.3">
      <c r="Q174" s="13"/>
      <c r="R174" s="13"/>
      <c r="S174" s="13"/>
      <c r="T174" s="13"/>
      <c r="U174" s="13"/>
      <c r="V174" s="13"/>
      <c r="W174" s="14"/>
    </row>
    <row r="175" spans="17:23" ht="30" customHeight="1" x14ac:dyDescent="0.3">
      <c r="Q175" s="13"/>
      <c r="R175" s="13"/>
      <c r="S175" s="13"/>
      <c r="T175" s="13"/>
      <c r="U175" s="13"/>
      <c r="V175" s="13"/>
      <c r="W175" s="14"/>
    </row>
    <row r="176" spans="17:23" ht="30" customHeight="1" x14ac:dyDescent="0.3">
      <c r="Q176" s="13"/>
      <c r="R176" s="13"/>
      <c r="S176" s="13"/>
      <c r="T176" s="13"/>
      <c r="U176" s="13"/>
      <c r="V176" s="13"/>
      <c r="W176" s="14"/>
    </row>
    <row r="177" spans="17:23" ht="30" customHeight="1" x14ac:dyDescent="0.3">
      <c r="Q177" s="13"/>
      <c r="R177" s="13"/>
      <c r="S177" s="13"/>
      <c r="T177" s="13"/>
      <c r="U177" s="13"/>
      <c r="V177" s="13"/>
      <c r="W177" s="14"/>
    </row>
    <row r="178" spans="17:23" ht="30" customHeight="1" x14ac:dyDescent="0.3">
      <c r="Q178" s="13"/>
      <c r="R178" s="13"/>
      <c r="S178" s="13"/>
      <c r="T178" s="13"/>
      <c r="U178" s="13"/>
      <c r="V178" s="13"/>
      <c r="W178" s="14"/>
    </row>
    <row r="179" spans="17:23" ht="30" customHeight="1" x14ac:dyDescent="0.3">
      <c r="Q179" s="13"/>
      <c r="R179" s="13"/>
      <c r="S179" s="13"/>
      <c r="T179" s="13"/>
      <c r="U179" s="13"/>
      <c r="V179" s="13"/>
      <c r="W179" s="14"/>
    </row>
    <row r="180" spans="17:23" ht="30" customHeight="1" x14ac:dyDescent="0.3">
      <c r="Q180" s="13"/>
      <c r="R180" s="13"/>
      <c r="S180" s="13"/>
      <c r="T180" s="13"/>
      <c r="U180" s="13"/>
      <c r="V180" s="13"/>
      <c r="W180" s="14"/>
    </row>
    <row r="181" spans="17:23" ht="30" customHeight="1" x14ac:dyDescent="0.3">
      <c r="Q181" s="13"/>
      <c r="R181" s="13"/>
      <c r="S181" s="13"/>
      <c r="T181" s="13"/>
      <c r="U181" s="13"/>
      <c r="V181" s="13"/>
      <c r="W181" s="14"/>
    </row>
    <row r="182" spans="17:23" ht="30" customHeight="1" x14ac:dyDescent="0.3">
      <c r="Q182" s="13"/>
      <c r="R182" s="13"/>
      <c r="S182" s="13"/>
      <c r="T182" s="13"/>
      <c r="U182" s="13"/>
      <c r="V182" s="13"/>
      <c r="W182" s="14"/>
    </row>
    <row r="183" spans="17:23" ht="30" customHeight="1" x14ac:dyDescent="0.3">
      <c r="Q183" s="13"/>
      <c r="R183" s="13"/>
      <c r="S183" s="13"/>
      <c r="T183" s="13"/>
      <c r="U183" s="13"/>
      <c r="V183" s="13"/>
      <c r="W183" s="14"/>
    </row>
    <row r="184" spans="17:23" ht="30" customHeight="1" x14ac:dyDescent="0.3">
      <c r="Q184" s="13"/>
      <c r="R184" s="13"/>
      <c r="S184" s="13"/>
      <c r="T184" s="13"/>
      <c r="U184" s="13"/>
      <c r="V184" s="13"/>
      <c r="W184" s="14"/>
    </row>
    <row r="185" spans="17:23" ht="30" customHeight="1" x14ac:dyDescent="0.3">
      <c r="Q185" s="13"/>
      <c r="R185" s="13"/>
      <c r="S185" s="13"/>
      <c r="T185" s="13"/>
      <c r="U185" s="13"/>
      <c r="V185" s="13"/>
      <c r="W185" s="14"/>
    </row>
    <row r="186" spans="17:23" ht="30" customHeight="1" x14ac:dyDescent="0.3">
      <c r="Q186" s="13"/>
      <c r="R186" s="13"/>
      <c r="S186" s="13"/>
      <c r="T186" s="13"/>
      <c r="U186" s="13"/>
      <c r="V186" s="13"/>
      <c r="W186" s="14"/>
    </row>
    <row r="187" spans="17:23" ht="30" customHeight="1" x14ac:dyDescent="0.3">
      <c r="Q187" s="13"/>
      <c r="R187" s="13"/>
      <c r="S187" s="13"/>
      <c r="T187" s="13"/>
      <c r="U187" s="13"/>
      <c r="V187" s="13"/>
      <c r="W187" s="14"/>
    </row>
    <row r="188" spans="17:23" ht="30" customHeight="1" x14ac:dyDescent="0.3">
      <c r="Q188" s="13"/>
      <c r="R188" s="13"/>
      <c r="S188" s="13"/>
      <c r="T188" s="13"/>
      <c r="U188" s="13"/>
      <c r="V188" s="13"/>
      <c r="W188" s="14"/>
    </row>
    <row r="189" spans="17:23" ht="30" customHeight="1" x14ac:dyDescent="0.3">
      <c r="Q189" s="13"/>
      <c r="R189" s="13"/>
      <c r="S189" s="13"/>
      <c r="T189" s="13"/>
      <c r="U189" s="13"/>
      <c r="V189" s="13"/>
      <c r="W189" s="14"/>
    </row>
    <row r="190" spans="17:23" ht="30" customHeight="1" x14ac:dyDescent="0.3">
      <c r="Q190" s="13"/>
      <c r="R190" s="13"/>
      <c r="S190" s="13"/>
      <c r="T190" s="13"/>
      <c r="U190" s="13"/>
      <c r="V190" s="13"/>
      <c r="W190" s="14"/>
    </row>
    <row r="191" spans="17:23" ht="30" customHeight="1" x14ac:dyDescent="0.3">
      <c r="Q191" s="13"/>
      <c r="R191" s="13"/>
      <c r="S191" s="13"/>
      <c r="T191" s="13"/>
      <c r="U191" s="13"/>
      <c r="V191" s="13"/>
      <c r="W191" s="14"/>
    </row>
    <row r="192" spans="17:23" ht="30" customHeight="1" x14ac:dyDescent="0.3">
      <c r="Q192" s="13"/>
      <c r="R192" s="13"/>
      <c r="S192" s="13"/>
      <c r="T192" s="13"/>
      <c r="U192" s="13"/>
      <c r="V192" s="13"/>
      <c r="W192" s="14"/>
    </row>
    <row r="193" spans="17:23" ht="30" customHeight="1" x14ac:dyDescent="0.3">
      <c r="Q193" s="13"/>
      <c r="R193" s="13"/>
      <c r="S193" s="13"/>
      <c r="T193" s="13"/>
      <c r="U193" s="13"/>
      <c r="V193" s="13"/>
      <c r="W193" s="14"/>
    </row>
    <row r="194" spans="17:23" ht="30" customHeight="1" x14ac:dyDescent="0.3">
      <c r="Q194" s="13"/>
      <c r="R194" s="13"/>
      <c r="S194" s="13"/>
      <c r="T194" s="13"/>
      <c r="U194" s="13"/>
      <c r="V194" s="13"/>
      <c r="W194" s="14"/>
    </row>
    <row r="195" spans="17:23" ht="30" customHeight="1" x14ac:dyDescent="0.3">
      <c r="Q195" s="13"/>
      <c r="R195" s="13"/>
      <c r="S195" s="13"/>
      <c r="T195" s="13"/>
      <c r="U195" s="13"/>
      <c r="V195" s="13"/>
      <c r="W195" s="14"/>
    </row>
    <row r="196" spans="17:23" ht="30" customHeight="1" x14ac:dyDescent="0.3">
      <c r="Q196" s="13"/>
      <c r="R196" s="13"/>
      <c r="S196" s="13"/>
      <c r="T196" s="13"/>
      <c r="U196" s="13"/>
      <c r="V196" s="13"/>
      <c r="W196" s="14"/>
    </row>
    <row r="197" spans="17:23" ht="30" customHeight="1" x14ac:dyDescent="0.3">
      <c r="Q197" s="13"/>
      <c r="R197" s="13"/>
      <c r="S197" s="13"/>
      <c r="T197" s="13"/>
      <c r="U197" s="13"/>
      <c r="V197" s="13"/>
      <c r="W197" s="14"/>
    </row>
    <row r="198" spans="17:23" ht="30" customHeight="1" x14ac:dyDescent="0.3">
      <c r="Q198" s="13"/>
      <c r="R198" s="13"/>
      <c r="S198" s="13"/>
      <c r="T198" s="13"/>
      <c r="U198" s="13"/>
      <c r="V198" s="13"/>
      <c r="W198" s="14"/>
    </row>
    <row r="199" spans="17:23" ht="30" customHeight="1" x14ac:dyDescent="0.3">
      <c r="Q199" s="13"/>
      <c r="R199" s="13"/>
      <c r="S199" s="13"/>
      <c r="T199" s="13"/>
      <c r="U199" s="13"/>
      <c r="V199" s="13"/>
      <c r="W199" s="14"/>
    </row>
    <row r="200" spans="17:23" ht="30" customHeight="1" x14ac:dyDescent="0.3">
      <c r="Q200" s="13"/>
      <c r="R200" s="13"/>
      <c r="S200" s="13"/>
      <c r="T200" s="13"/>
      <c r="U200" s="13"/>
      <c r="V200" s="13"/>
      <c r="W200" s="14"/>
    </row>
    <row r="201" spans="17:23" ht="30" customHeight="1" x14ac:dyDescent="0.3">
      <c r="Q201" s="13"/>
      <c r="R201" s="13"/>
      <c r="S201" s="13"/>
      <c r="T201" s="13"/>
      <c r="U201" s="13"/>
      <c r="V201" s="13"/>
      <c r="W201" s="14"/>
    </row>
    <row r="202" spans="17:23" ht="30" customHeight="1" x14ac:dyDescent="0.3">
      <c r="Q202" s="13"/>
      <c r="R202" s="13"/>
      <c r="S202" s="13"/>
      <c r="T202" s="13"/>
      <c r="U202" s="13"/>
      <c r="V202" s="13"/>
      <c r="W202" s="14"/>
    </row>
    <row r="203" spans="17:23" ht="30" customHeight="1" x14ac:dyDescent="0.3">
      <c r="Q203" s="13"/>
      <c r="R203" s="13"/>
      <c r="S203" s="13"/>
      <c r="T203" s="13"/>
      <c r="U203" s="13"/>
      <c r="V203" s="13"/>
      <c r="W203" s="14"/>
    </row>
    <row r="204" spans="17:23" ht="30" customHeight="1" x14ac:dyDescent="0.3">
      <c r="Q204" s="13"/>
      <c r="R204" s="13"/>
      <c r="S204" s="13"/>
      <c r="T204" s="13"/>
      <c r="U204" s="13"/>
      <c r="V204" s="13"/>
      <c r="W204" s="14"/>
    </row>
    <row r="205" spans="17:23" ht="30" customHeight="1" x14ac:dyDescent="0.3">
      <c r="Q205" s="13"/>
      <c r="R205" s="13"/>
      <c r="S205" s="13"/>
      <c r="T205" s="13"/>
      <c r="U205" s="13"/>
      <c r="V205" s="13"/>
      <c r="W205" s="14"/>
    </row>
    <row r="206" spans="17:23" ht="30" customHeight="1" x14ac:dyDescent="0.3">
      <c r="Q206" s="13"/>
      <c r="R206" s="13"/>
      <c r="S206" s="13"/>
      <c r="T206" s="13"/>
      <c r="U206" s="13"/>
      <c r="V206" s="13"/>
      <c r="W206" s="14"/>
    </row>
    <row r="207" spans="17:23" ht="30" customHeight="1" x14ac:dyDescent="0.3">
      <c r="Q207" s="13"/>
      <c r="R207" s="13"/>
      <c r="S207" s="13"/>
      <c r="T207" s="13"/>
      <c r="U207" s="13"/>
      <c r="V207" s="13"/>
      <c r="W207" s="14"/>
    </row>
    <row r="208" spans="17:23" ht="30" customHeight="1" x14ac:dyDescent="0.3">
      <c r="Q208" s="13"/>
      <c r="R208" s="13"/>
      <c r="S208" s="13"/>
      <c r="T208" s="13"/>
      <c r="U208" s="13"/>
      <c r="V208" s="13"/>
      <c r="W208" s="14"/>
    </row>
    <row r="209" spans="17:23" ht="30" customHeight="1" x14ac:dyDescent="0.3">
      <c r="Q209" s="13"/>
      <c r="R209" s="13"/>
      <c r="S209" s="13"/>
      <c r="T209" s="13"/>
      <c r="U209" s="13"/>
      <c r="V209" s="13"/>
      <c r="W209" s="14"/>
    </row>
    <row r="210" spans="17:23" ht="30" customHeight="1" x14ac:dyDescent="0.3">
      <c r="Q210" s="13"/>
      <c r="R210" s="13"/>
      <c r="S210" s="13"/>
      <c r="T210" s="13"/>
      <c r="U210" s="13"/>
      <c r="V210" s="13"/>
      <c r="W210" s="14"/>
    </row>
    <row r="211" spans="17:23" ht="30" customHeight="1" x14ac:dyDescent="0.3">
      <c r="Q211" s="13"/>
      <c r="R211" s="13"/>
      <c r="S211" s="13"/>
      <c r="T211" s="13"/>
      <c r="U211" s="13"/>
      <c r="V211" s="13"/>
      <c r="W211" s="14"/>
    </row>
    <row r="212" spans="17:23" ht="30" customHeight="1" x14ac:dyDescent="0.3">
      <c r="Q212" s="13"/>
      <c r="R212" s="13"/>
      <c r="S212" s="13"/>
      <c r="T212" s="13"/>
      <c r="U212" s="13"/>
      <c r="V212" s="13"/>
      <c r="W212" s="14"/>
    </row>
    <row r="213" spans="17:23" ht="30" customHeight="1" x14ac:dyDescent="0.3">
      <c r="Q213" s="13"/>
      <c r="R213" s="13"/>
      <c r="S213" s="13"/>
      <c r="T213" s="13"/>
      <c r="U213" s="13"/>
      <c r="V213" s="13"/>
      <c r="W213" s="14"/>
    </row>
    <row r="214" spans="17:23" ht="30" customHeight="1" x14ac:dyDescent="0.3">
      <c r="Q214" s="13"/>
      <c r="R214" s="13"/>
      <c r="S214" s="13"/>
      <c r="T214" s="13"/>
      <c r="U214" s="13"/>
      <c r="V214" s="13"/>
      <c r="W214" s="14"/>
    </row>
    <row r="215" spans="17:23" ht="30" customHeight="1" x14ac:dyDescent="0.3">
      <c r="Q215" s="13"/>
      <c r="R215" s="13"/>
      <c r="S215" s="13"/>
      <c r="T215" s="13"/>
      <c r="U215" s="13"/>
      <c r="V215" s="13"/>
      <c r="W215" s="14"/>
    </row>
    <row r="216" spans="17:23" ht="30" customHeight="1" x14ac:dyDescent="0.3">
      <c r="Q216" s="13"/>
      <c r="R216" s="13"/>
      <c r="S216" s="13"/>
      <c r="T216" s="13"/>
      <c r="U216" s="13"/>
      <c r="V216" s="13"/>
      <c r="W216" s="14"/>
    </row>
    <row r="217" spans="17:23" ht="30" customHeight="1" x14ac:dyDescent="0.3">
      <c r="Q217" s="13"/>
      <c r="R217" s="13"/>
      <c r="S217" s="13"/>
      <c r="T217" s="13"/>
      <c r="U217" s="13"/>
      <c r="V217" s="13"/>
      <c r="W217" s="14"/>
    </row>
    <row r="218" spans="17:23" ht="30" customHeight="1" x14ac:dyDescent="0.3">
      <c r="Q218" s="13"/>
      <c r="R218" s="13"/>
      <c r="S218" s="13"/>
      <c r="T218" s="13"/>
      <c r="U218" s="13"/>
      <c r="V218" s="13"/>
      <c r="W218" s="14"/>
    </row>
    <row r="219" spans="17:23" ht="30" customHeight="1" x14ac:dyDescent="0.3">
      <c r="Q219" s="13"/>
      <c r="R219" s="13"/>
      <c r="S219" s="13"/>
      <c r="T219" s="13"/>
      <c r="U219" s="13"/>
      <c r="V219" s="13"/>
      <c r="W219" s="14"/>
    </row>
    <row r="220" spans="17:23" ht="30" customHeight="1" x14ac:dyDescent="0.3">
      <c r="Q220" s="13"/>
      <c r="R220" s="13"/>
      <c r="S220" s="13"/>
      <c r="T220" s="13"/>
      <c r="U220" s="13"/>
      <c r="V220" s="13"/>
      <c r="W220" s="14"/>
    </row>
    <row r="221" spans="17:23" ht="30" customHeight="1" x14ac:dyDescent="0.3">
      <c r="Q221" s="13"/>
      <c r="R221" s="13"/>
      <c r="S221" s="13"/>
      <c r="T221" s="13"/>
      <c r="U221" s="13"/>
      <c r="V221" s="13"/>
      <c r="W221" s="14"/>
    </row>
    <row r="222" spans="17:23" ht="30" customHeight="1" x14ac:dyDescent="0.3">
      <c r="Q222" s="13"/>
      <c r="R222" s="13"/>
      <c r="S222" s="13"/>
      <c r="T222" s="13"/>
      <c r="U222" s="13"/>
      <c r="V222" s="13"/>
      <c r="W222" s="14"/>
    </row>
    <row r="223" spans="17:23" ht="30" customHeight="1" x14ac:dyDescent="0.3">
      <c r="Q223" s="13"/>
      <c r="R223" s="13"/>
      <c r="S223" s="13"/>
      <c r="T223" s="13"/>
      <c r="U223" s="13"/>
      <c r="V223" s="13"/>
      <c r="W223" s="14"/>
    </row>
    <row r="224" spans="17:23" ht="30" customHeight="1" x14ac:dyDescent="0.3">
      <c r="Q224" s="13"/>
      <c r="R224" s="13"/>
      <c r="S224" s="13"/>
      <c r="T224" s="13"/>
      <c r="U224" s="13"/>
      <c r="V224" s="13"/>
      <c r="W224" s="14"/>
    </row>
    <row r="225" spans="17:23" ht="30" customHeight="1" x14ac:dyDescent="0.3">
      <c r="Q225" s="13"/>
      <c r="R225" s="13"/>
      <c r="S225" s="13"/>
      <c r="T225" s="13"/>
      <c r="U225" s="13"/>
      <c r="V225" s="13"/>
      <c r="W225" s="14"/>
    </row>
    <row r="226" spans="17:23" ht="30" customHeight="1" x14ac:dyDescent="0.3">
      <c r="Q226" s="13"/>
      <c r="R226" s="13"/>
      <c r="S226" s="13"/>
      <c r="T226" s="13"/>
      <c r="U226" s="13"/>
      <c r="V226" s="13"/>
      <c r="W226" s="14"/>
    </row>
    <row r="227" spans="17:23" ht="30" customHeight="1" x14ac:dyDescent="0.3">
      <c r="Q227" s="13"/>
      <c r="R227" s="13"/>
      <c r="S227" s="13"/>
      <c r="T227" s="13"/>
      <c r="U227" s="13"/>
      <c r="V227" s="13"/>
      <c r="W227" s="14"/>
    </row>
    <row r="228" spans="17:23" ht="30" customHeight="1" x14ac:dyDescent="0.3">
      <c r="Q228" s="13"/>
      <c r="R228" s="13"/>
      <c r="S228" s="13"/>
      <c r="T228" s="13"/>
      <c r="U228" s="13"/>
      <c r="V228" s="13"/>
      <c r="W228" s="14"/>
    </row>
    <row r="229" spans="17:23" ht="30" customHeight="1" x14ac:dyDescent="0.3">
      <c r="Q229" s="13"/>
      <c r="R229" s="13"/>
      <c r="S229" s="13"/>
      <c r="T229" s="13"/>
      <c r="U229" s="13"/>
      <c r="V229" s="13"/>
      <c r="W229" s="14"/>
    </row>
    <row r="230" spans="17:23" ht="30" customHeight="1" x14ac:dyDescent="0.3">
      <c r="Q230" s="13"/>
      <c r="R230" s="13"/>
      <c r="S230" s="13"/>
      <c r="T230" s="13"/>
      <c r="U230" s="13"/>
      <c r="V230" s="13"/>
      <c r="W230" s="14"/>
    </row>
    <row r="231" spans="17:23" ht="30" customHeight="1" x14ac:dyDescent="0.3">
      <c r="Q231" s="13"/>
      <c r="R231" s="13"/>
      <c r="S231" s="13"/>
      <c r="T231" s="13"/>
      <c r="U231" s="13"/>
      <c r="V231" s="13"/>
      <c r="W231" s="14"/>
    </row>
    <row r="232" spans="17:23" ht="30" customHeight="1" x14ac:dyDescent="0.3">
      <c r="Q232" s="13"/>
      <c r="R232" s="13"/>
      <c r="S232" s="13"/>
      <c r="T232" s="13"/>
      <c r="U232" s="13"/>
      <c r="V232" s="13"/>
      <c r="W232" s="14"/>
    </row>
    <row r="233" spans="17:23" ht="30" customHeight="1" x14ac:dyDescent="0.3">
      <c r="Q233" s="13"/>
      <c r="R233" s="13"/>
      <c r="S233" s="13"/>
      <c r="T233" s="13"/>
      <c r="U233" s="13"/>
      <c r="V233" s="13"/>
      <c r="W233" s="14"/>
    </row>
    <row r="234" spans="17:23" ht="30" customHeight="1" x14ac:dyDescent="0.3">
      <c r="Q234" s="13"/>
      <c r="R234" s="13"/>
      <c r="S234" s="13"/>
      <c r="T234" s="13"/>
      <c r="U234" s="13"/>
      <c r="V234" s="13"/>
      <c r="W234" s="14"/>
    </row>
    <row r="235" spans="17:23" ht="30" customHeight="1" x14ac:dyDescent="0.3">
      <c r="Q235" s="13"/>
      <c r="R235" s="13"/>
      <c r="S235" s="13"/>
      <c r="T235" s="13"/>
      <c r="U235" s="13"/>
      <c r="V235" s="13"/>
      <c r="W235" s="14"/>
    </row>
    <row r="236" spans="17:23" ht="30" customHeight="1" x14ac:dyDescent="0.3">
      <c r="Q236" s="13"/>
      <c r="R236" s="13"/>
      <c r="S236" s="13"/>
      <c r="T236" s="13"/>
      <c r="U236" s="13"/>
      <c r="V236" s="13"/>
      <c r="W236" s="14"/>
    </row>
    <row r="237" spans="17:23" ht="30" customHeight="1" x14ac:dyDescent="0.3">
      <c r="Q237" s="13"/>
      <c r="R237" s="13"/>
      <c r="S237" s="13"/>
      <c r="T237" s="13"/>
      <c r="U237" s="13"/>
      <c r="V237" s="13"/>
      <c r="W237" s="14"/>
    </row>
    <row r="238" spans="17:23" ht="30" customHeight="1" x14ac:dyDescent="0.3">
      <c r="Q238" s="13"/>
      <c r="R238" s="13"/>
      <c r="S238" s="13"/>
      <c r="T238" s="13"/>
      <c r="U238" s="13"/>
      <c r="V238" s="13"/>
      <c r="W238" s="14"/>
    </row>
    <row r="239" spans="17:23" ht="30" customHeight="1" x14ac:dyDescent="0.3">
      <c r="Q239" s="13"/>
      <c r="R239" s="13"/>
      <c r="S239" s="13"/>
      <c r="T239" s="13"/>
      <c r="U239" s="13"/>
      <c r="V239" s="13"/>
      <c r="W239" s="14"/>
    </row>
    <row r="240" spans="17:23" ht="30" customHeight="1" x14ac:dyDescent="0.3">
      <c r="Q240" s="13"/>
      <c r="R240" s="13"/>
      <c r="S240" s="13"/>
      <c r="T240" s="13"/>
      <c r="U240" s="13"/>
      <c r="V240" s="13"/>
      <c r="W240" s="14"/>
    </row>
    <row r="241" spans="17:23" ht="30" customHeight="1" x14ac:dyDescent="0.3">
      <c r="Q241" s="13"/>
      <c r="R241" s="13"/>
      <c r="S241" s="13"/>
      <c r="T241" s="13"/>
      <c r="U241" s="13"/>
      <c r="V241" s="13"/>
      <c r="W241" s="14"/>
    </row>
    <row r="242" spans="17:23" ht="30" customHeight="1" x14ac:dyDescent="0.3">
      <c r="Q242" s="13"/>
      <c r="R242" s="13"/>
      <c r="S242" s="13"/>
      <c r="T242" s="13"/>
      <c r="U242" s="13"/>
      <c r="V242" s="13"/>
      <c r="W242" s="14"/>
    </row>
    <row r="243" spans="17:23" ht="30" customHeight="1" x14ac:dyDescent="0.3">
      <c r="Q243" s="13"/>
      <c r="R243" s="13"/>
      <c r="S243" s="13"/>
      <c r="T243" s="13"/>
      <c r="U243" s="13"/>
      <c r="V243" s="13"/>
      <c r="W243" s="14"/>
    </row>
    <row r="244" spans="17:23" ht="30" customHeight="1" x14ac:dyDescent="0.3">
      <c r="Q244" s="13"/>
      <c r="R244" s="13"/>
      <c r="S244" s="13"/>
      <c r="T244" s="13"/>
      <c r="U244" s="13"/>
      <c r="V244" s="13"/>
      <c r="W244" s="14"/>
    </row>
    <row r="245" spans="17:23" ht="30" customHeight="1" x14ac:dyDescent="0.3">
      <c r="Q245" s="13"/>
      <c r="R245" s="13"/>
      <c r="S245" s="13"/>
      <c r="T245" s="13"/>
      <c r="U245" s="13"/>
      <c r="V245" s="13"/>
      <c r="W245" s="14"/>
    </row>
    <row r="246" spans="17:23" ht="30" customHeight="1" x14ac:dyDescent="0.3">
      <c r="Q246" s="13"/>
      <c r="R246" s="13"/>
      <c r="S246" s="13"/>
      <c r="T246" s="13"/>
      <c r="U246" s="13"/>
      <c r="V246" s="13"/>
      <c r="W246" s="14"/>
    </row>
    <row r="247" spans="17:23" ht="30" customHeight="1" x14ac:dyDescent="0.3">
      <c r="Q247" s="13"/>
      <c r="R247" s="13"/>
      <c r="S247" s="13"/>
      <c r="T247" s="13"/>
      <c r="U247" s="13"/>
      <c r="V247" s="13"/>
      <c r="W247" s="14"/>
    </row>
    <row r="248" spans="17:23" ht="30" customHeight="1" x14ac:dyDescent="0.3">
      <c r="Q248" s="13"/>
      <c r="R248" s="13"/>
      <c r="S248" s="13"/>
      <c r="T248" s="13"/>
      <c r="U248" s="13"/>
      <c r="V248" s="13"/>
      <c r="W248" s="14"/>
    </row>
    <row r="249" spans="17:23" ht="30" customHeight="1" x14ac:dyDescent="0.3">
      <c r="Q249" s="13"/>
      <c r="R249" s="13"/>
      <c r="S249" s="13"/>
      <c r="T249" s="13"/>
      <c r="U249" s="13"/>
      <c r="V249" s="13"/>
      <c r="W249" s="14"/>
    </row>
    <row r="250" spans="17:23" ht="30" customHeight="1" x14ac:dyDescent="0.3">
      <c r="Q250" s="13"/>
      <c r="R250" s="13"/>
      <c r="S250" s="13"/>
      <c r="T250" s="13"/>
      <c r="U250" s="13"/>
      <c r="V250" s="13"/>
      <c r="W250" s="14"/>
    </row>
    <row r="251" spans="17:23" ht="30" customHeight="1" x14ac:dyDescent="0.3">
      <c r="Q251" s="13"/>
      <c r="R251" s="13"/>
      <c r="S251" s="13"/>
      <c r="T251" s="13"/>
      <c r="U251" s="13"/>
      <c r="V251" s="13"/>
      <c r="W251" s="14"/>
    </row>
    <row r="252" spans="17:23" ht="30" customHeight="1" x14ac:dyDescent="0.3">
      <c r="Q252" s="13"/>
      <c r="R252" s="13"/>
      <c r="S252" s="13"/>
      <c r="T252" s="13"/>
      <c r="U252" s="13"/>
      <c r="V252" s="13"/>
      <c r="W252" s="14"/>
    </row>
    <row r="253" spans="17:23" ht="30" customHeight="1" x14ac:dyDescent="0.3">
      <c r="Q253" s="13"/>
      <c r="R253" s="13"/>
      <c r="S253" s="13"/>
      <c r="T253" s="13"/>
      <c r="U253" s="13"/>
      <c r="V253" s="13"/>
      <c r="W253" s="14"/>
    </row>
    <row r="254" spans="17:23" ht="30" customHeight="1" x14ac:dyDescent="0.3">
      <c r="Q254" s="13"/>
      <c r="R254" s="13"/>
      <c r="S254" s="13"/>
      <c r="T254" s="13"/>
      <c r="U254" s="13"/>
      <c r="V254" s="13"/>
      <c r="W254" s="14"/>
    </row>
    <row r="255" spans="17:23" ht="30" customHeight="1" x14ac:dyDescent="0.3">
      <c r="Q255" s="13"/>
      <c r="R255" s="13"/>
      <c r="S255" s="13"/>
      <c r="T255" s="13"/>
      <c r="U255" s="13"/>
      <c r="V255" s="13"/>
      <c r="W255" s="14"/>
    </row>
    <row r="256" spans="17:23" ht="30" customHeight="1" x14ac:dyDescent="0.3">
      <c r="Q256" s="13"/>
      <c r="R256" s="13"/>
      <c r="S256" s="13"/>
      <c r="T256" s="13"/>
      <c r="U256" s="13"/>
      <c r="V256" s="13"/>
      <c r="W256" s="14"/>
    </row>
    <row r="257" spans="17:23" ht="30" customHeight="1" x14ac:dyDescent="0.3">
      <c r="Q257" s="13"/>
      <c r="R257" s="13"/>
      <c r="S257" s="13"/>
      <c r="T257" s="13"/>
      <c r="U257" s="13"/>
      <c r="V257" s="13"/>
      <c r="W257" s="14"/>
    </row>
    <row r="258" spans="17:23" ht="30" customHeight="1" x14ac:dyDescent="0.3">
      <c r="Q258" s="13"/>
      <c r="R258" s="13"/>
      <c r="S258" s="13"/>
      <c r="T258" s="13"/>
      <c r="U258" s="13"/>
      <c r="V258" s="13"/>
      <c r="W258" s="14"/>
    </row>
    <row r="259" spans="17:23" ht="30" customHeight="1" x14ac:dyDescent="0.3">
      <c r="Q259" s="13"/>
      <c r="R259" s="13"/>
      <c r="S259" s="13"/>
      <c r="T259" s="13"/>
      <c r="U259" s="13"/>
      <c r="V259" s="13"/>
      <c r="W259" s="14"/>
    </row>
    <row r="260" spans="17:23" ht="30" customHeight="1" x14ac:dyDescent="0.3">
      <c r="Q260" s="13"/>
      <c r="R260" s="13"/>
      <c r="S260" s="13"/>
      <c r="T260" s="13"/>
      <c r="U260" s="13"/>
      <c r="V260" s="13"/>
      <c r="W260" s="14"/>
    </row>
    <row r="261" spans="17:23" ht="30" customHeight="1" x14ac:dyDescent="0.3">
      <c r="Q261" s="13"/>
      <c r="R261" s="13"/>
      <c r="S261" s="13"/>
      <c r="T261" s="13"/>
      <c r="U261" s="13"/>
      <c r="V261" s="13"/>
      <c r="W261" s="14"/>
    </row>
    <row r="262" spans="17:23" ht="30" customHeight="1" x14ac:dyDescent="0.3">
      <c r="Q262" s="13"/>
      <c r="R262" s="13"/>
      <c r="S262" s="13"/>
      <c r="T262" s="13"/>
      <c r="U262" s="13"/>
      <c r="V262" s="13"/>
      <c r="W262" s="14"/>
    </row>
    <row r="263" spans="17:23" ht="30" customHeight="1" x14ac:dyDescent="0.3">
      <c r="Q263" s="13"/>
      <c r="R263" s="13"/>
      <c r="S263" s="13"/>
      <c r="T263" s="13"/>
      <c r="U263" s="13"/>
      <c r="V263" s="13"/>
      <c r="W263" s="14"/>
    </row>
    <row r="264" spans="17:23" ht="30" customHeight="1" x14ac:dyDescent="0.3">
      <c r="Q264" s="13"/>
      <c r="R264" s="13"/>
      <c r="S264" s="13"/>
      <c r="T264" s="13"/>
      <c r="U264" s="13"/>
      <c r="V264" s="13"/>
      <c r="W264" s="14"/>
    </row>
    <row r="265" spans="17:23" ht="30" customHeight="1" x14ac:dyDescent="0.3">
      <c r="Q265" s="13"/>
      <c r="R265" s="13"/>
      <c r="S265" s="13"/>
      <c r="T265" s="13"/>
      <c r="U265" s="13"/>
      <c r="V265" s="13"/>
      <c r="W265" s="14"/>
    </row>
    <row r="266" spans="17:23" ht="30" customHeight="1" x14ac:dyDescent="0.3">
      <c r="Q266" s="13"/>
      <c r="R266" s="13"/>
      <c r="S266" s="13"/>
      <c r="T266" s="13"/>
      <c r="U266" s="13"/>
      <c r="V266" s="13"/>
      <c r="W266" s="14"/>
    </row>
    <row r="267" spans="17:23" ht="30" customHeight="1" x14ac:dyDescent="0.3">
      <c r="Q267" s="13"/>
      <c r="R267" s="13"/>
      <c r="S267" s="13"/>
      <c r="T267" s="13"/>
      <c r="U267" s="13"/>
      <c r="V267" s="13"/>
      <c r="W267" s="14"/>
    </row>
    <row r="268" spans="17:23" ht="30" customHeight="1" x14ac:dyDescent="0.3">
      <c r="Q268" s="13"/>
      <c r="R268" s="13"/>
      <c r="S268" s="13"/>
      <c r="T268" s="13"/>
      <c r="U268" s="13"/>
      <c r="V268" s="13"/>
      <c r="W268" s="14"/>
    </row>
    <row r="269" spans="17:23" ht="30" customHeight="1" x14ac:dyDescent="0.3">
      <c r="Q269" s="13"/>
      <c r="R269" s="13"/>
      <c r="S269" s="13"/>
      <c r="T269" s="13"/>
      <c r="U269" s="13"/>
      <c r="V269" s="13"/>
    </row>
    <row r="270" spans="17:23" ht="30" customHeight="1" x14ac:dyDescent="0.3">
      <c r="Q270" s="13"/>
      <c r="R270" s="13"/>
      <c r="S270" s="13"/>
      <c r="T270" s="13"/>
      <c r="U270" s="13"/>
      <c r="V270" s="13"/>
    </row>
    <row r="271" spans="17:23" ht="30" customHeight="1" x14ac:dyDescent="0.3">
      <c r="Q271" s="13"/>
      <c r="R271" s="13"/>
      <c r="S271" s="13"/>
      <c r="T271" s="13"/>
      <c r="U271" s="13"/>
      <c r="V271" s="13"/>
    </row>
    <row r="272" spans="17:23" ht="30" customHeight="1" x14ac:dyDescent="0.3">
      <c r="Q272" s="13"/>
      <c r="R272" s="13"/>
      <c r="S272" s="13"/>
      <c r="T272" s="13"/>
      <c r="U272" s="13"/>
      <c r="V272" s="13"/>
    </row>
    <row r="273" spans="17:22" ht="30" customHeight="1" x14ac:dyDescent="0.3">
      <c r="Q273" s="13"/>
      <c r="R273" s="13"/>
      <c r="S273" s="13"/>
      <c r="T273" s="13"/>
      <c r="U273" s="13"/>
      <c r="V273" s="13"/>
    </row>
    <row r="274" spans="17:22" ht="30" customHeight="1" x14ac:dyDescent="0.3">
      <c r="Q274" s="13"/>
      <c r="R274" s="13"/>
      <c r="S274" s="13"/>
      <c r="T274" s="13"/>
      <c r="U274" s="13"/>
      <c r="V274" s="13"/>
    </row>
    <row r="275" spans="17:22" ht="30" customHeight="1" x14ac:dyDescent="0.3">
      <c r="Q275" s="13"/>
      <c r="R275" s="13"/>
      <c r="S275" s="13"/>
      <c r="T275" s="13"/>
      <c r="U275" s="13"/>
      <c r="V275" s="13"/>
    </row>
    <row r="276" spans="17:22" ht="30" customHeight="1" x14ac:dyDescent="0.3">
      <c r="Q276" s="13"/>
      <c r="R276" s="13"/>
      <c r="S276" s="13"/>
      <c r="T276" s="13"/>
      <c r="U276" s="13"/>
      <c r="V276" s="13"/>
    </row>
    <row r="277" spans="17:22" ht="30" customHeight="1" x14ac:dyDescent="0.3">
      <c r="Q277" s="13"/>
      <c r="R277" s="13"/>
      <c r="S277" s="13"/>
      <c r="T277" s="13"/>
      <c r="U277" s="13"/>
      <c r="V277" s="13"/>
    </row>
    <row r="278" spans="17:22" ht="30" customHeight="1" x14ac:dyDescent="0.3">
      <c r="Q278" s="13"/>
      <c r="R278" s="13"/>
      <c r="S278" s="13"/>
      <c r="T278" s="13"/>
      <c r="U278" s="13"/>
      <c r="V278" s="13"/>
    </row>
    <row r="279" spans="17:22" ht="30" customHeight="1" x14ac:dyDescent="0.3">
      <c r="Q279" s="13"/>
      <c r="R279" s="13"/>
      <c r="S279" s="13"/>
      <c r="T279" s="13"/>
      <c r="U279" s="13"/>
      <c r="V279" s="13"/>
    </row>
    <row r="280" spans="17:22" ht="30" customHeight="1" x14ac:dyDescent="0.3">
      <c r="Q280" s="13"/>
      <c r="R280" s="13"/>
      <c r="S280" s="13"/>
      <c r="T280" s="13"/>
      <c r="U280" s="13"/>
      <c r="V280" s="13"/>
    </row>
  </sheetData>
  <sheetProtection algorithmName="SHA-512" hashValue="oyefdf1nzhQr13Hj8eKYdCThPugUpdaCRuKofv9Hbgos+y/obAzYYV2Kdhxwz6YIlgDRXsRNOc8Va8QYLYaofA==" saltValue="5s/xU1BY4sG2H7ePNb5+/g==" spinCount="100000" sheet="1" objects="1" scenarios="1"/>
  <autoFilter ref="A15:A280" xr:uid="{00000000-0009-0000-0000-000002000000}">
    <filterColumn colId="0" hiddenButton="1">
      <filters blank="1"/>
    </filterColumn>
  </autoFilter>
  <dataConsolidate/>
  <mergeCells count="93">
    <mergeCell ref="A70:S70"/>
    <mergeCell ref="N71:Q71"/>
    <mergeCell ref="A72:H72"/>
    <mergeCell ref="N72:Q72"/>
    <mergeCell ref="S72:T72"/>
    <mergeCell ref="A69:H69"/>
    <mergeCell ref="N69:Q69"/>
    <mergeCell ref="S69:T69"/>
    <mergeCell ref="O56:Q56"/>
    <mergeCell ref="O57:Q57"/>
    <mergeCell ref="O58:Q58"/>
    <mergeCell ref="O59:Q59"/>
    <mergeCell ref="O60:Q60"/>
    <mergeCell ref="O61:Q61"/>
    <mergeCell ref="O62:Q62"/>
    <mergeCell ref="O63:Q63"/>
    <mergeCell ref="O64:Q64"/>
    <mergeCell ref="A67:S67"/>
    <mergeCell ref="N68:Q68"/>
    <mergeCell ref="O55:Q55"/>
    <mergeCell ref="O44:Q44"/>
    <mergeCell ref="O45:Q45"/>
    <mergeCell ref="O46:Q46"/>
    <mergeCell ref="O47:Q47"/>
    <mergeCell ref="O48:Q48"/>
    <mergeCell ref="O49:Q49"/>
    <mergeCell ref="O50:Q50"/>
    <mergeCell ref="O51:Q51"/>
    <mergeCell ref="O52:Q52"/>
    <mergeCell ref="O53:Q53"/>
    <mergeCell ref="O54:Q54"/>
    <mergeCell ref="O43:Q43"/>
    <mergeCell ref="O32:Q32"/>
    <mergeCell ref="O33:Q33"/>
    <mergeCell ref="O34:Q34"/>
    <mergeCell ref="O35:Q35"/>
    <mergeCell ref="O36:Q36"/>
    <mergeCell ref="O37:Q37"/>
    <mergeCell ref="O38:Q38"/>
    <mergeCell ref="O39:Q39"/>
    <mergeCell ref="O40:Q40"/>
    <mergeCell ref="O41:Q41"/>
    <mergeCell ref="O42:Q42"/>
    <mergeCell ref="O31:Q31"/>
    <mergeCell ref="O20:Q20"/>
    <mergeCell ref="O21:Q21"/>
    <mergeCell ref="O22:Q22"/>
    <mergeCell ref="O23:Q23"/>
    <mergeCell ref="O24:Q24"/>
    <mergeCell ref="O25:Q25"/>
    <mergeCell ref="O26:Q26"/>
    <mergeCell ref="O27:Q27"/>
    <mergeCell ref="O28:Q28"/>
    <mergeCell ref="O29:Q29"/>
    <mergeCell ref="O30:Q30"/>
    <mergeCell ref="O19:Q19"/>
    <mergeCell ref="A13:A14"/>
    <mergeCell ref="B13:E13"/>
    <mergeCell ref="G13:G14"/>
    <mergeCell ref="I13:L13"/>
    <mergeCell ref="M13:M14"/>
    <mergeCell ref="O13:Q14"/>
    <mergeCell ref="O15:Q15"/>
    <mergeCell ref="O16:Q16"/>
    <mergeCell ref="O17:Q17"/>
    <mergeCell ref="O18:Q18"/>
    <mergeCell ref="S8:U9"/>
    <mergeCell ref="A11:F12"/>
    <mergeCell ref="L11:M11"/>
    <mergeCell ref="N11:O11"/>
    <mergeCell ref="Q11:S11"/>
    <mergeCell ref="T11:U13"/>
    <mergeCell ref="L12:M12"/>
    <mergeCell ref="N12:O12"/>
    <mergeCell ref="Q12:S12"/>
    <mergeCell ref="S13:S14"/>
    <mergeCell ref="G11:H12"/>
    <mergeCell ref="A5:C5"/>
    <mergeCell ref="A6:C6"/>
    <mergeCell ref="S6:U7"/>
    <mergeCell ref="L7:O7"/>
    <mergeCell ref="A2:Q2"/>
    <mergeCell ref="S2:U2"/>
    <mergeCell ref="A3:Q3"/>
    <mergeCell ref="S3:U5"/>
    <mergeCell ref="D5:G5"/>
    <mergeCell ref="H5:K5"/>
    <mergeCell ref="L5:O5"/>
    <mergeCell ref="P5:Q5"/>
    <mergeCell ref="D6:G6"/>
    <mergeCell ref="H6:K6"/>
    <mergeCell ref="L6:O6"/>
    <mergeCell ref="P6:Q6"/>
  </mergeCells>
  <conditionalFormatting sqref="O16:O25 O28:O63">
    <cfRule type="expression" dxfId="483" priority="54">
      <formula>$AA16="TRUE"</formula>
    </cfRule>
  </conditionalFormatting>
  <conditionalFormatting sqref="O15">
    <cfRule type="expression" dxfId="482" priority="59">
      <formula>$AA15="TRUE"</formula>
    </cfRule>
  </conditionalFormatting>
  <conditionalFormatting sqref="O27">
    <cfRule type="expression" dxfId="481" priority="57">
      <formula>$AA27="TRUE"</formula>
    </cfRule>
  </conditionalFormatting>
  <conditionalFormatting sqref="O26">
    <cfRule type="expression" dxfId="480" priority="55">
      <formula>$AA26="TRUE"</formula>
    </cfRule>
  </conditionalFormatting>
  <conditionalFormatting sqref="L7:O7">
    <cfRule type="expression" dxfId="479" priority="44">
      <formula>OR($L$6="",$L$6="Child Support Commissioner",$L$6="Attorney",$L$6="Clerk",$L$6="Courtroom Bailiff",$L$6="Court Reporter",$L$6="Court Interpreter",$L$6="Judicial Secretary",$L$6="Manager/Supervisor")</formula>
    </cfRule>
    <cfRule type="expression" dxfId="478" priority="52">
      <formula>$L$6="Other (please specify below)"</formula>
    </cfRule>
  </conditionalFormatting>
  <conditionalFormatting sqref="A17:S17">
    <cfRule type="expression" dxfId="477" priority="91">
      <formula>$X$17=TRUE</formula>
    </cfRule>
  </conditionalFormatting>
  <conditionalFormatting sqref="A63:S63">
    <cfRule type="expression" dxfId="476" priority="90">
      <formula>$X$63=TRUE</formula>
    </cfRule>
  </conditionalFormatting>
  <conditionalFormatting sqref="A62:S62">
    <cfRule type="expression" dxfId="475" priority="82">
      <formula>$X$62=TRUE</formula>
    </cfRule>
  </conditionalFormatting>
  <conditionalFormatting sqref="A61:S61">
    <cfRule type="expression" dxfId="474" priority="84">
      <formula>$X$61=TRUE</formula>
    </cfRule>
  </conditionalFormatting>
  <conditionalFormatting sqref="A60:S60">
    <cfRule type="expression" dxfId="473" priority="88">
      <formula>$X$60=TRUE</formula>
    </cfRule>
  </conditionalFormatting>
  <conditionalFormatting sqref="A59:S59">
    <cfRule type="expression" dxfId="472" priority="87">
      <formula>$X$59=TRUE</formula>
    </cfRule>
  </conditionalFormatting>
  <conditionalFormatting sqref="A58:S58">
    <cfRule type="expression" dxfId="471" priority="85">
      <formula>$X$58=TRUE</formula>
    </cfRule>
  </conditionalFormatting>
  <conditionalFormatting sqref="A57:S57">
    <cfRule type="expression" dxfId="470" priority="77">
      <formula>$X$57=TRUE</formula>
    </cfRule>
  </conditionalFormatting>
  <conditionalFormatting sqref="A56:S56">
    <cfRule type="expression" dxfId="469" priority="78">
      <formula>$X$56=TRUE</formula>
    </cfRule>
  </conditionalFormatting>
  <conditionalFormatting sqref="A55:S55">
    <cfRule type="expression" dxfId="468" priority="79">
      <formula>$X$55=TRUE</formula>
    </cfRule>
  </conditionalFormatting>
  <conditionalFormatting sqref="A54:S54">
    <cfRule type="expression" dxfId="467" priority="80">
      <formula>$X$54=TRUE</formula>
    </cfRule>
  </conditionalFormatting>
  <conditionalFormatting sqref="A53:S53">
    <cfRule type="expression" dxfId="466" priority="81">
      <formula>$X$53=TRUE</formula>
    </cfRule>
  </conditionalFormatting>
  <conditionalFormatting sqref="A52:S52">
    <cfRule type="expression" dxfId="465" priority="86">
      <formula>$X$52=TRUE</formula>
    </cfRule>
  </conditionalFormatting>
  <conditionalFormatting sqref="A51:S51">
    <cfRule type="expression" dxfId="464" priority="100">
      <formula>$X$51=TRUE</formula>
    </cfRule>
  </conditionalFormatting>
  <conditionalFormatting sqref="A50:S50">
    <cfRule type="expression" dxfId="463" priority="89">
      <formula>$X$50=TRUE</formula>
    </cfRule>
  </conditionalFormatting>
  <conditionalFormatting sqref="A49:S49">
    <cfRule type="expression" dxfId="462" priority="92">
      <formula>$X$49=TRUE</formula>
    </cfRule>
  </conditionalFormatting>
  <conditionalFormatting sqref="A48:S48">
    <cfRule type="expression" dxfId="461" priority="93">
      <formula>$X$48=TRUE</formula>
    </cfRule>
  </conditionalFormatting>
  <conditionalFormatting sqref="A47:S47">
    <cfRule type="expression" dxfId="460" priority="94">
      <formula>$X$47=TRUE</formula>
    </cfRule>
  </conditionalFormatting>
  <conditionalFormatting sqref="A46:S46">
    <cfRule type="expression" dxfId="459" priority="95">
      <formula>$X$46=TRUE</formula>
    </cfRule>
  </conditionalFormatting>
  <conditionalFormatting sqref="A45:S45">
    <cfRule type="expression" dxfId="458" priority="96">
      <formula>$X$45=TRUE</formula>
    </cfRule>
  </conditionalFormatting>
  <conditionalFormatting sqref="A44:S44">
    <cfRule type="expression" dxfId="457" priority="97">
      <formula>$X$44=TRUE</formula>
    </cfRule>
  </conditionalFormatting>
  <conditionalFormatting sqref="A43:S43">
    <cfRule type="expression" dxfId="456" priority="98">
      <formula>$X$43=TRUE</formula>
    </cfRule>
  </conditionalFormatting>
  <conditionalFormatting sqref="A42:S42">
    <cfRule type="expression" dxfId="455" priority="99">
      <formula>$X$42=TRUE</formula>
    </cfRule>
  </conditionalFormatting>
  <conditionalFormatting sqref="A41:S41">
    <cfRule type="expression" dxfId="454" priority="106">
      <formula>$X$41=TRUE</formula>
    </cfRule>
  </conditionalFormatting>
  <conditionalFormatting sqref="A40:S40">
    <cfRule type="expression" dxfId="453" priority="108">
      <formula>$X$40=TRUE</formula>
    </cfRule>
  </conditionalFormatting>
  <conditionalFormatting sqref="A39:S39">
    <cfRule type="expression" dxfId="452" priority="107">
      <formula>$X$39=TRUE</formula>
    </cfRule>
  </conditionalFormatting>
  <conditionalFormatting sqref="A32:S32">
    <cfRule type="expression" dxfId="451" priority="118">
      <formula>$X$32=TRUE</formula>
    </cfRule>
  </conditionalFormatting>
  <conditionalFormatting sqref="A33:S33">
    <cfRule type="expression" dxfId="450" priority="119">
      <formula>$X$33=TRUE</formula>
    </cfRule>
  </conditionalFormatting>
  <conditionalFormatting sqref="A34:S34">
    <cfRule type="expression" dxfId="449" priority="121">
      <formula>$X$34=TRUE</formula>
    </cfRule>
  </conditionalFormatting>
  <conditionalFormatting sqref="A36:S36">
    <cfRule type="expression" dxfId="448" priority="123">
      <formula>$X$36=TRUE</formula>
    </cfRule>
  </conditionalFormatting>
  <conditionalFormatting sqref="A37:S37">
    <cfRule type="expression" dxfId="447" priority="120">
      <formula>$X$37=TRUE</formula>
    </cfRule>
  </conditionalFormatting>
  <conditionalFormatting sqref="A38:S38">
    <cfRule type="expression" dxfId="446" priority="124">
      <formula>$X$38=TRUE</formula>
    </cfRule>
  </conditionalFormatting>
  <conditionalFormatting sqref="A16:S16">
    <cfRule type="expression" dxfId="445" priority="83">
      <formula>$X$16=TRUE</formula>
    </cfRule>
  </conditionalFormatting>
  <conditionalFormatting sqref="A35:S35">
    <cfRule type="expression" dxfId="444" priority="125">
      <formula>$X$35=TRUE</formula>
    </cfRule>
  </conditionalFormatting>
  <conditionalFormatting sqref="A15:S15">
    <cfRule type="expression" dxfId="443" priority="101">
      <formula>$X$15=TRUE</formula>
    </cfRule>
  </conditionalFormatting>
  <conditionalFormatting sqref="A18:S18">
    <cfRule type="expression" dxfId="442" priority="109">
      <formula>$X$18=TRUE</formula>
    </cfRule>
  </conditionalFormatting>
  <conditionalFormatting sqref="A19:S19">
    <cfRule type="expression" dxfId="441" priority="114">
      <formula>$X$19=TRUE</formula>
    </cfRule>
  </conditionalFormatting>
  <conditionalFormatting sqref="A22:S22">
    <cfRule type="expression" dxfId="440" priority="112">
      <formula>$X$22=TRUE</formula>
    </cfRule>
  </conditionalFormatting>
  <conditionalFormatting sqref="A23:S23">
    <cfRule type="expression" dxfId="439" priority="115">
      <formula>$X$23=TRUE</formula>
    </cfRule>
  </conditionalFormatting>
  <conditionalFormatting sqref="A24:S24">
    <cfRule type="expression" dxfId="438" priority="116">
      <formula>$X$24=TRUE</formula>
    </cfRule>
  </conditionalFormatting>
  <conditionalFormatting sqref="A25:S25">
    <cfRule type="expression" dxfId="437" priority="117">
      <formula>$X$25=TRUE</formula>
    </cfRule>
  </conditionalFormatting>
  <conditionalFormatting sqref="A26:S26">
    <cfRule type="expression" dxfId="436" priority="105">
      <formula>$X$26=TRUE</formula>
    </cfRule>
  </conditionalFormatting>
  <conditionalFormatting sqref="A27:S27">
    <cfRule type="expression" dxfId="435" priority="104">
      <formula>$X$27=TRUE</formula>
    </cfRule>
  </conditionalFormatting>
  <conditionalFormatting sqref="A28:S28">
    <cfRule type="expression" dxfId="434" priority="113">
      <formula>$X$28=TRUE</formula>
    </cfRule>
  </conditionalFormatting>
  <conditionalFormatting sqref="A30:S30">
    <cfRule type="expression" dxfId="433" priority="122">
      <formula>$X$30=TRUE</formula>
    </cfRule>
  </conditionalFormatting>
  <conditionalFormatting sqref="A31:S31">
    <cfRule type="expression" dxfId="432" priority="102">
      <formula>$X$31=TRUE</formula>
    </cfRule>
  </conditionalFormatting>
  <conditionalFormatting sqref="A29:S29">
    <cfRule type="expression" dxfId="431" priority="103">
      <formula>$X$29=TRUE</formula>
    </cfRule>
  </conditionalFormatting>
  <conditionalFormatting sqref="S15:S63">
    <cfRule type="expression" dxfId="430" priority="53">
      <formula>SUM(B15:M15)&gt;15</formula>
    </cfRule>
  </conditionalFormatting>
  <conditionalFormatting sqref="A20:S20">
    <cfRule type="expression" dxfId="429" priority="110">
      <formula>$X$20=TRUE</formula>
    </cfRule>
  </conditionalFormatting>
  <conditionalFormatting sqref="A21:S21">
    <cfRule type="expression" dxfId="428" priority="111">
      <formula>$X$21=TRUE</formula>
    </cfRule>
  </conditionalFormatting>
  <conditionalFormatting sqref="A15:S63">
    <cfRule type="expression" dxfId="427" priority="126">
      <formula>$O15="LUNCH"</formula>
    </cfRule>
  </conditionalFormatting>
  <conditionalFormatting sqref="G15:G64">
    <cfRule type="expression" dxfId="426" priority="43">
      <formula>AND($Y$16=TRUE,$G$11="All-Day Non IV-D Services")</formula>
    </cfRule>
  </conditionalFormatting>
  <conditionalFormatting sqref="I15:I64">
    <cfRule type="expression" dxfId="425" priority="42">
      <formula>AND($Y$16=TRUE,$G$11="All-Day PTO")</formula>
    </cfRule>
  </conditionalFormatting>
  <conditionalFormatting sqref="K15:K64">
    <cfRule type="expression" dxfId="424" priority="41">
      <formula>AND($Y$16=TRUE,$G$11="All-Day Sick")</formula>
    </cfRule>
  </conditionalFormatting>
  <conditionalFormatting sqref="L15:L64">
    <cfRule type="expression" dxfId="423" priority="40">
      <formula>AND($Y$16=TRUE,$G$11="All-Day VTO")</formula>
    </cfRule>
  </conditionalFormatting>
  <conditionalFormatting sqref="J15:J64">
    <cfRule type="expression" dxfId="422" priority="1">
      <formula>AND($Y$16=TRUE,$G$11="All-Day ATO")</formula>
    </cfRule>
  </conditionalFormatting>
  <dataValidations xWindow="106" yWindow="562" count="29">
    <dataValidation allowBlank="1" showInputMessage="1" showErrorMessage="1" prompt="General court administrative duties that cannot be directly attributed to any one program, such as attending a meeting regarding courthouse security." sqref="H13:H14" xr:uid="{EB42E579-EE71-475C-BAA6-6BD6431B536F}"/>
    <dataValidation type="whole" allowBlank="1" showInputMessage="1" showErrorMessage="1" errorTitle="Error" error="Please enter a number between 1-15." sqref="B15:M63" xr:uid="{95FEE17A-1F38-4044-9430-EF731678FE54}">
      <formula1>1</formula1>
      <formula2>15</formula2>
    </dataValidation>
    <dataValidation type="list" allowBlank="1" showInputMessage="1" showErrorMessage="1" prompt="Select your JOB CLASSIFCATION from the drop-down list." sqref="L6:O6" xr:uid="{F66B423A-2248-4461-938C-AD6FC789B3B4}">
      <formula1>$M$122:$M$130</formula1>
    </dataValidation>
    <dataValidation allowBlank="1" showInputMessage="1" showErrorMessage="1" prompt="ENTER start time." sqref="L11" xr:uid="{3044D99D-AE5E-417C-B0C7-10B199A423B5}"/>
    <dataValidation allowBlank="1" showInputMessage="1" showErrorMessage="1" prompt="Only include paid break time (i.e. 15-minute breaks); do not include your lunch break if you are not paid for this time." sqref="M13" xr:uid="{17922C82-C80B-46D9-96AC-31B756192989}"/>
    <dataValidation allowBlank="1" showInputMessage="1" showErrorMessage="1" prompt="Unpaid time off, such as work furlough." sqref="L14" xr:uid="{7F62C64C-ABBC-4376-A683-3D87ACB020CF}"/>
    <dataValidation allowBlank="1" showInputMessage="1" showErrorMessage="1" prompt="Personal or family sick leave." sqref="K14" xr:uid="{D72D17CB-1B07-4041-91C3-1D0FA2B69D1B}"/>
    <dataValidation allowBlank="1" showInputMessage="1" showErrorMessage="1" prompt="Time off paid by the court, such as vacation, personal or floating holiday, jury duty, military leave, etc." sqref="I14" xr:uid="{2628298C-6289-42FE-8C19-D9A46990F1AB}"/>
    <dataValidation allowBlank="1" showInputMessage="1" showErrorMessage="1" prompt="All other self-help assistance with non-IV-D issues, such as: Family Law (custody, visitation, divorce, etc.); Restraining Orders; Small Claims info; Civil name-change; Landlord-Tenant, etc." sqref="G13" xr:uid="{DE540CC4-900C-4886-81DF-732529ED9B15}"/>
    <dataValidation allowBlank="1" showInputMessage="1" showErrorMessage="1" prompt="Training related to IV-D issues, such as the annual AB 1058 conference." sqref="F14" xr:uid="{3F8BD9BD-3412-4C3E-A70A-92FFF12074BF}"/>
    <dataValidation allowBlank="1" showInputMessage="1" showErrorMessage="1" prompt="Administrative work related to IV-D issues, such as tracking time." sqref="E14" xr:uid="{8342D22F-7ACB-43BE-9492-3E655F20D0DA}"/>
    <dataValidation allowBlank="1" showInputMessage="1" showErrorMessage="1" prompt="Work done before and after a hearing and other work connected to a IV-D case related to child support, spousal support, parentage, health insurance or license release." sqref="D14" xr:uid="{CD070E81-E11A-466E-8728-CA2444AA0223}"/>
    <dataValidation allowBlank="1" showInputMessage="1" showErrorMessage="1" prompt="Work performed during a hearing in a IV-D case related to child support, spousal support, parentage, health insurance or license release." sqref="B14:C14" xr:uid="{BF2373B8-5D67-490F-85F7-51175D6C93EC}"/>
    <dataValidation type="list" allowBlank="1" showInputMessage="1" showErrorMessage="1" prompt="Select your work type from the drop-down list." sqref="P6" xr:uid="{A15E2383-928B-4911-837C-7CAB80EEC6CD}">
      <formula1>$Z$16:$Z$17</formula1>
    </dataValidation>
    <dataValidation allowBlank="1" showErrorMessage="1" prompt="ENTER time spent on overtime. Overtime needs prior approval from AB 1058 program manager.  " sqref="N13" xr:uid="{DC244C98-B58E-4FDD-A108-27CDD0DCBF5F}"/>
    <dataValidation allowBlank="1" showInputMessage="1" showErrorMessage="1" prompt="ENTER end time. " sqref="L12 P12" xr:uid="{681E2613-C7AA-469D-AADA-C5127FAC4C0C}"/>
    <dataValidation allowBlank="1" showInputMessage="1" showErrorMessage="1" prompt="ERROR message if less/more than 15 mins. " sqref="V13" xr:uid="{BE6B11CF-5BFD-4DD0-B946-3205A03C332D}"/>
    <dataValidation allowBlank="1" showInputMessage="1" showErrorMessage="1" prompt="ENTER time spent on IV-D service(s). See TYPE KEY above for reference. " sqref="B13:C13 F13" xr:uid="{4D93C14A-4E31-41C1-BB25-30A2A08F8E94}"/>
    <dataValidation allowBlank="1" showInputMessage="1" showErrorMessage="1" prompt="15 mins MAX." sqref="S13" xr:uid="{68EA9490-3AE9-44FE-909E-47597478D95C}"/>
    <dataValidation allowBlank="1" showInputMessage="1" showErrorMessage="1" prompt="ENTER additional info, as needed. " sqref="O13" xr:uid="{49C7B974-C9AB-4E0E-9C13-D440ED736C43}"/>
    <dataValidation allowBlank="1" showInputMessage="1" showErrorMessage="1" prompt="ENTER time used whether Paid Time Off or Voluntary Time Off.  " sqref="I13:J13" xr:uid="{9AD55E07-E60F-4E69-84F6-ED516682DD9C}"/>
    <dataValidation allowBlank="1" showInputMessage="1" showErrorMessage="1" prompt="Navigation link to Class List worksheet" sqref="Q12:R12" xr:uid="{CE7D7EBB-4879-49D9-BBF2-BF5272BB939A}"/>
    <dataValidation allowBlank="1" prompt="ENTER today's date." sqref="A7" xr:uid="{5CCC0BDE-B412-435B-BB87-623E5AD9DAD9}"/>
    <dataValidation allowBlank="1" showInputMessage="1" showErrorMessage="1" prompt="Schedule start time determined by the time entered in cell G2" sqref="A15" xr:uid="{4E3A69CF-C824-472B-8054-9C29B136FD52}"/>
    <dataValidation allowBlank="1" sqref="E7:G7" xr:uid="{EE3D951B-0491-4AED-AE1E-2681708273E5}"/>
    <dataValidation type="list" allowBlank="1" showInputMessage="1" showErrorMessage="1" sqref="G11:H12" xr:uid="{3ED93FB5-4946-44FF-A51A-A7B95CA3D5FC}">
      <formula1>$S$122:$S$128</formula1>
    </dataValidation>
    <dataValidation allowBlank="1" showInputMessage="1" showErrorMessage="1" prompt="Administrative time off paid by the court, such as for judicial holidays." sqref="J14" xr:uid="{F6820A69-BF99-412E-97E6-6594AF544677}"/>
    <dataValidation type="list" allowBlank="1" showInputMessage="1" showErrorMessage="1" prompt="Select your COUNTY from the drop-down list." sqref="H6:K6" xr:uid="{B2190B7E-E7C2-4DD3-8134-5A05466A500D}">
      <formula1>$Y$91:$Y$94</formula1>
    </dataValidation>
    <dataValidation type="date" allowBlank="1" showInputMessage="1" showErrorMessage="1" errorTitle="Error" error="Please Enter a Date Between July 2021 - June 2022" prompt="ENTER first date of reporting period." sqref="A6:C6" xr:uid="{02E87774-317B-4436-8BE6-9BB4BE617170}">
      <formula1>44378</formula1>
      <formula2>44742</formula2>
    </dataValidation>
  </dataValidations>
  <printOptions horizontalCentered="1"/>
  <pageMargins left="0.2" right="0.2" top="0.15" bottom="0.1" header="0.05" footer="0.3"/>
  <pageSetup scale="68" fitToHeight="0" orientation="portrait" r:id="rId1"/>
  <headerFooter differentFirst="1">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13</xdr:col>
                    <xdr:colOff>146050</xdr:colOff>
                    <xdr:row>13</xdr:row>
                    <xdr:rowOff>114300</xdr:rowOff>
                  </from>
                  <to>
                    <xdr:col>14</xdr:col>
                    <xdr:colOff>107950</xdr:colOff>
                    <xdr:row>15</xdr:row>
                    <xdr:rowOff>0</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13</xdr:col>
                    <xdr:colOff>146050</xdr:colOff>
                    <xdr:row>14</xdr:row>
                    <xdr:rowOff>184150</xdr:rowOff>
                  </from>
                  <to>
                    <xdr:col>14</xdr:col>
                    <xdr:colOff>107950</xdr:colOff>
                    <xdr:row>16</xdr:row>
                    <xdr:rowOff>31750</xdr:rowOff>
                  </to>
                </anchor>
              </controlPr>
            </control>
          </mc:Choice>
        </mc:AlternateContent>
        <mc:AlternateContent xmlns:mc="http://schemas.openxmlformats.org/markup-compatibility/2006">
          <mc:Choice Requires="x14">
            <control shapeId="33795" r:id="rId6" name="Check Box 3">
              <controlPr defaultSize="0" autoFill="0" autoLine="0" autoPict="0">
                <anchor moveWithCells="1">
                  <from>
                    <xdr:col>13</xdr:col>
                    <xdr:colOff>146050</xdr:colOff>
                    <xdr:row>26</xdr:row>
                    <xdr:rowOff>184150</xdr:rowOff>
                  </from>
                  <to>
                    <xdr:col>14</xdr:col>
                    <xdr:colOff>114300</xdr:colOff>
                    <xdr:row>28</xdr:row>
                    <xdr:rowOff>12700</xdr:rowOff>
                  </to>
                </anchor>
              </controlPr>
            </control>
          </mc:Choice>
        </mc:AlternateContent>
        <mc:AlternateContent xmlns:mc="http://schemas.openxmlformats.org/markup-compatibility/2006">
          <mc:Choice Requires="x14">
            <control shapeId="33796" r:id="rId7" name="Check Box 4">
              <controlPr defaultSize="0" autoFill="0" autoLine="0" autoPict="0">
                <anchor moveWithCells="1">
                  <from>
                    <xdr:col>13</xdr:col>
                    <xdr:colOff>146050</xdr:colOff>
                    <xdr:row>27</xdr:row>
                    <xdr:rowOff>184150</xdr:rowOff>
                  </from>
                  <to>
                    <xdr:col>14</xdr:col>
                    <xdr:colOff>114300</xdr:colOff>
                    <xdr:row>29</xdr:row>
                    <xdr:rowOff>31750</xdr:rowOff>
                  </to>
                </anchor>
              </controlPr>
            </control>
          </mc:Choice>
        </mc:AlternateContent>
        <mc:AlternateContent xmlns:mc="http://schemas.openxmlformats.org/markup-compatibility/2006">
          <mc:Choice Requires="x14">
            <control shapeId="33797" r:id="rId8" name="Check Box 5">
              <controlPr defaultSize="0" autoFill="0" autoLine="0" autoPict="0">
                <anchor moveWithCells="1">
                  <from>
                    <xdr:col>13</xdr:col>
                    <xdr:colOff>146050</xdr:colOff>
                    <xdr:row>28</xdr:row>
                    <xdr:rowOff>184150</xdr:rowOff>
                  </from>
                  <to>
                    <xdr:col>14</xdr:col>
                    <xdr:colOff>114300</xdr:colOff>
                    <xdr:row>30</xdr:row>
                    <xdr:rowOff>31750</xdr:rowOff>
                  </to>
                </anchor>
              </controlPr>
            </control>
          </mc:Choice>
        </mc:AlternateContent>
        <mc:AlternateContent xmlns:mc="http://schemas.openxmlformats.org/markup-compatibility/2006">
          <mc:Choice Requires="x14">
            <control shapeId="33798" r:id="rId9" name="Check Box 6">
              <controlPr defaultSize="0" autoFill="0" autoLine="0" autoPict="0">
                <anchor moveWithCells="1">
                  <from>
                    <xdr:col>13</xdr:col>
                    <xdr:colOff>146050</xdr:colOff>
                    <xdr:row>29</xdr:row>
                    <xdr:rowOff>184150</xdr:rowOff>
                  </from>
                  <to>
                    <xdr:col>14</xdr:col>
                    <xdr:colOff>114300</xdr:colOff>
                    <xdr:row>31</xdr:row>
                    <xdr:rowOff>0</xdr:rowOff>
                  </to>
                </anchor>
              </controlPr>
            </control>
          </mc:Choice>
        </mc:AlternateContent>
        <mc:AlternateContent xmlns:mc="http://schemas.openxmlformats.org/markup-compatibility/2006">
          <mc:Choice Requires="x14">
            <control shapeId="33799" r:id="rId10" name="Check Box 7">
              <controlPr defaultSize="0" autoFill="0" autoLine="0" autoPict="0">
                <anchor moveWithCells="1">
                  <from>
                    <xdr:col>13</xdr:col>
                    <xdr:colOff>146050</xdr:colOff>
                    <xdr:row>30</xdr:row>
                    <xdr:rowOff>184150</xdr:rowOff>
                  </from>
                  <to>
                    <xdr:col>14</xdr:col>
                    <xdr:colOff>114300</xdr:colOff>
                    <xdr:row>32</xdr:row>
                    <xdr:rowOff>12700</xdr:rowOff>
                  </to>
                </anchor>
              </controlPr>
            </control>
          </mc:Choice>
        </mc:AlternateContent>
        <mc:AlternateContent xmlns:mc="http://schemas.openxmlformats.org/markup-compatibility/2006">
          <mc:Choice Requires="x14">
            <control shapeId="33800" r:id="rId11" name="Check Box 8">
              <controlPr defaultSize="0" autoFill="0" autoLine="0" autoPict="0">
                <anchor moveWithCells="1">
                  <from>
                    <xdr:col>13</xdr:col>
                    <xdr:colOff>146050</xdr:colOff>
                    <xdr:row>31</xdr:row>
                    <xdr:rowOff>184150</xdr:rowOff>
                  </from>
                  <to>
                    <xdr:col>14</xdr:col>
                    <xdr:colOff>114300</xdr:colOff>
                    <xdr:row>33</xdr:row>
                    <xdr:rowOff>31750</xdr:rowOff>
                  </to>
                </anchor>
              </controlPr>
            </control>
          </mc:Choice>
        </mc:AlternateContent>
        <mc:AlternateContent xmlns:mc="http://schemas.openxmlformats.org/markup-compatibility/2006">
          <mc:Choice Requires="x14">
            <control shapeId="33801" r:id="rId12" name="Check Box 9">
              <controlPr defaultSize="0" autoFill="0" autoLine="0" autoPict="0">
                <anchor moveWithCells="1">
                  <from>
                    <xdr:col>13</xdr:col>
                    <xdr:colOff>146050</xdr:colOff>
                    <xdr:row>32</xdr:row>
                    <xdr:rowOff>184150</xdr:rowOff>
                  </from>
                  <to>
                    <xdr:col>14</xdr:col>
                    <xdr:colOff>114300</xdr:colOff>
                    <xdr:row>34</xdr:row>
                    <xdr:rowOff>31750</xdr:rowOff>
                  </to>
                </anchor>
              </controlPr>
            </control>
          </mc:Choice>
        </mc:AlternateContent>
        <mc:AlternateContent xmlns:mc="http://schemas.openxmlformats.org/markup-compatibility/2006">
          <mc:Choice Requires="x14">
            <control shapeId="33802" r:id="rId13" name="Check Box 10">
              <controlPr defaultSize="0" autoFill="0" autoLine="0" autoPict="0">
                <anchor moveWithCells="1">
                  <from>
                    <xdr:col>13</xdr:col>
                    <xdr:colOff>146050</xdr:colOff>
                    <xdr:row>33</xdr:row>
                    <xdr:rowOff>184150</xdr:rowOff>
                  </from>
                  <to>
                    <xdr:col>14</xdr:col>
                    <xdr:colOff>114300</xdr:colOff>
                    <xdr:row>35</xdr:row>
                    <xdr:rowOff>31750</xdr:rowOff>
                  </to>
                </anchor>
              </controlPr>
            </control>
          </mc:Choice>
        </mc:AlternateContent>
        <mc:AlternateContent xmlns:mc="http://schemas.openxmlformats.org/markup-compatibility/2006">
          <mc:Choice Requires="x14">
            <control shapeId="33803" r:id="rId14" name="Check Box 11">
              <controlPr defaultSize="0" autoFill="0" autoLine="0" autoPict="0">
                <anchor moveWithCells="1">
                  <from>
                    <xdr:col>13</xdr:col>
                    <xdr:colOff>146050</xdr:colOff>
                    <xdr:row>34</xdr:row>
                    <xdr:rowOff>184150</xdr:rowOff>
                  </from>
                  <to>
                    <xdr:col>14</xdr:col>
                    <xdr:colOff>114300</xdr:colOff>
                    <xdr:row>36</xdr:row>
                    <xdr:rowOff>31750</xdr:rowOff>
                  </to>
                </anchor>
              </controlPr>
            </control>
          </mc:Choice>
        </mc:AlternateContent>
        <mc:AlternateContent xmlns:mc="http://schemas.openxmlformats.org/markup-compatibility/2006">
          <mc:Choice Requires="x14">
            <control shapeId="33804" r:id="rId15" name="Check Box 12">
              <controlPr defaultSize="0" autoFill="0" autoLine="0" autoPict="0">
                <anchor moveWithCells="1">
                  <from>
                    <xdr:col>13</xdr:col>
                    <xdr:colOff>146050</xdr:colOff>
                    <xdr:row>35</xdr:row>
                    <xdr:rowOff>184150</xdr:rowOff>
                  </from>
                  <to>
                    <xdr:col>14</xdr:col>
                    <xdr:colOff>114300</xdr:colOff>
                    <xdr:row>37</xdr:row>
                    <xdr:rowOff>31750</xdr:rowOff>
                  </to>
                </anchor>
              </controlPr>
            </control>
          </mc:Choice>
        </mc:AlternateContent>
        <mc:AlternateContent xmlns:mc="http://schemas.openxmlformats.org/markup-compatibility/2006">
          <mc:Choice Requires="x14">
            <control shapeId="33805" r:id="rId16" name="Check Box 13">
              <controlPr defaultSize="0" autoFill="0" autoLine="0" autoPict="0">
                <anchor moveWithCells="1">
                  <from>
                    <xdr:col>13</xdr:col>
                    <xdr:colOff>146050</xdr:colOff>
                    <xdr:row>36</xdr:row>
                    <xdr:rowOff>184150</xdr:rowOff>
                  </from>
                  <to>
                    <xdr:col>14</xdr:col>
                    <xdr:colOff>127000</xdr:colOff>
                    <xdr:row>38</xdr:row>
                    <xdr:rowOff>31750</xdr:rowOff>
                  </to>
                </anchor>
              </controlPr>
            </control>
          </mc:Choice>
        </mc:AlternateContent>
        <mc:AlternateContent xmlns:mc="http://schemas.openxmlformats.org/markup-compatibility/2006">
          <mc:Choice Requires="x14">
            <control shapeId="33806" r:id="rId17" name="Check Box 14">
              <controlPr defaultSize="0" autoFill="0" autoLine="0" autoPict="0">
                <anchor moveWithCells="1">
                  <from>
                    <xdr:col>13</xdr:col>
                    <xdr:colOff>146050</xdr:colOff>
                    <xdr:row>37</xdr:row>
                    <xdr:rowOff>184150</xdr:rowOff>
                  </from>
                  <to>
                    <xdr:col>14</xdr:col>
                    <xdr:colOff>127000</xdr:colOff>
                    <xdr:row>39</xdr:row>
                    <xdr:rowOff>31750</xdr:rowOff>
                  </to>
                </anchor>
              </controlPr>
            </control>
          </mc:Choice>
        </mc:AlternateContent>
        <mc:AlternateContent xmlns:mc="http://schemas.openxmlformats.org/markup-compatibility/2006">
          <mc:Choice Requires="x14">
            <control shapeId="33807" r:id="rId18" name="Check Box 15">
              <controlPr defaultSize="0" autoFill="0" autoLine="0" autoPict="0">
                <anchor moveWithCells="1">
                  <from>
                    <xdr:col>13</xdr:col>
                    <xdr:colOff>146050</xdr:colOff>
                    <xdr:row>38</xdr:row>
                    <xdr:rowOff>184150</xdr:rowOff>
                  </from>
                  <to>
                    <xdr:col>14</xdr:col>
                    <xdr:colOff>127000</xdr:colOff>
                    <xdr:row>40</xdr:row>
                    <xdr:rowOff>31750</xdr:rowOff>
                  </to>
                </anchor>
              </controlPr>
            </control>
          </mc:Choice>
        </mc:AlternateContent>
        <mc:AlternateContent xmlns:mc="http://schemas.openxmlformats.org/markup-compatibility/2006">
          <mc:Choice Requires="x14">
            <control shapeId="33808" r:id="rId19" name="Check Box 16">
              <controlPr defaultSize="0" autoFill="0" autoLine="0" autoPict="0">
                <anchor moveWithCells="1">
                  <from>
                    <xdr:col>13</xdr:col>
                    <xdr:colOff>146050</xdr:colOff>
                    <xdr:row>39</xdr:row>
                    <xdr:rowOff>184150</xdr:rowOff>
                  </from>
                  <to>
                    <xdr:col>14</xdr:col>
                    <xdr:colOff>127000</xdr:colOff>
                    <xdr:row>41</xdr:row>
                    <xdr:rowOff>31750</xdr:rowOff>
                  </to>
                </anchor>
              </controlPr>
            </control>
          </mc:Choice>
        </mc:AlternateContent>
        <mc:AlternateContent xmlns:mc="http://schemas.openxmlformats.org/markup-compatibility/2006">
          <mc:Choice Requires="x14">
            <control shapeId="33809" r:id="rId20" name="Check Box 17">
              <controlPr defaultSize="0" autoFill="0" autoLine="0" autoPict="0">
                <anchor moveWithCells="1">
                  <from>
                    <xdr:col>13</xdr:col>
                    <xdr:colOff>146050</xdr:colOff>
                    <xdr:row>40</xdr:row>
                    <xdr:rowOff>184150</xdr:rowOff>
                  </from>
                  <to>
                    <xdr:col>14</xdr:col>
                    <xdr:colOff>127000</xdr:colOff>
                    <xdr:row>42</xdr:row>
                    <xdr:rowOff>31750</xdr:rowOff>
                  </to>
                </anchor>
              </controlPr>
            </control>
          </mc:Choice>
        </mc:AlternateContent>
        <mc:AlternateContent xmlns:mc="http://schemas.openxmlformats.org/markup-compatibility/2006">
          <mc:Choice Requires="x14">
            <control shapeId="33810" r:id="rId21" name="Check Box 18">
              <controlPr defaultSize="0" autoFill="0" autoLine="0" autoPict="0">
                <anchor moveWithCells="1">
                  <from>
                    <xdr:col>13</xdr:col>
                    <xdr:colOff>146050</xdr:colOff>
                    <xdr:row>41</xdr:row>
                    <xdr:rowOff>184150</xdr:rowOff>
                  </from>
                  <to>
                    <xdr:col>14</xdr:col>
                    <xdr:colOff>127000</xdr:colOff>
                    <xdr:row>43</xdr:row>
                    <xdr:rowOff>31750</xdr:rowOff>
                  </to>
                </anchor>
              </controlPr>
            </control>
          </mc:Choice>
        </mc:AlternateContent>
        <mc:AlternateContent xmlns:mc="http://schemas.openxmlformats.org/markup-compatibility/2006">
          <mc:Choice Requires="x14">
            <control shapeId="33811" r:id="rId22" name="Check Box 19">
              <controlPr defaultSize="0" autoFill="0" autoLine="0" autoPict="0">
                <anchor moveWithCells="1">
                  <from>
                    <xdr:col>13</xdr:col>
                    <xdr:colOff>146050</xdr:colOff>
                    <xdr:row>42</xdr:row>
                    <xdr:rowOff>184150</xdr:rowOff>
                  </from>
                  <to>
                    <xdr:col>14</xdr:col>
                    <xdr:colOff>127000</xdr:colOff>
                    <xdr:row>44</xdr:row>
                    <xdr:rowOff>31750</xdr:rowOff>
                  </to>
                </anchor>
              </controlPr>
            </control>
          </mc:Choice>
        </mc:AlternateContent>
        <mc:AlternateContent xmlns:mc="http://schemas.openxmlformats.org/markup-compatibility/2006">
          <mc:Choice Requires="x14">
            <control shapeId="33812" r:id="rId23" name="Check Box 20">
              <controlPr defaultSize="0" autoFill="0" autoLine="0" autoPict="0">
                <anchor moveWithCells="1">
                  <from>
                    <xdr:col>13</xdr:col>
                    <xdr:colOff>146050</xdr:colOff>
                    <xdr:row>43</xdr:row>
                    <xdr:rowOff>184150</xdr:rowOff>
                  </from>
                  <to>
                    <xdr:col>14</xdr:col>
                    <xdr:colOff>127000</xdr:colOff>
                    <xdr:row>45</xdr:row>
                    <xdr:rowOff>31750</xdr:rowOff>
                  </to>
                </anchor>
              </controlPr>
            </control>
          </mc:Choice>
        </mc:AlternateContent>
        <mc:AlternateContent xmlns:mc="http://schemas.openxmlformats.org/markup-compatibility/2006">
          <mc:Choice Requires="x14">
            <control shapeId="33813" r:id="rId24" name="Check Box 21">
              <controlPr defaultSize="0" autoFill="0" autoLine="0" autoPict="0">
                <anchor moveWithCells="1">
                  <from>
                    <xdr:col>13</xdr:col>
                    <xdr:colOff>146050</xdr:colOff>
                    <xdr:row>44</xdr:row>
                    <xdr:rowOff>184150</xdr:rowOff>
                  </from>
                  <to>
                    <xdr:col>14</xdr:col>
                    <xdr:colOff>127000</xdr:colOff>
                    <xdr:row>46</xdr:row>
                    <xdr:rowOff>31750</xdr:rowOff>
                  </to>
                </anchor>
              </controlPr>
            </control>
          </mc:Choice>
        </mc:AlternateContent>
        <mc:AlternateContent xmlns:mc="http://schemas.openxmlformats.org/markup-compatibility/2006">
          <mc:Choice Requires="x14">
            <control shapeId="33814" r:id="rId25" name="Check Box 22">
              <controlPr defaultSize="0" autoFill="0" autoLine="0" autoPict="0">
                <anchor moveWithCells="1">
                  <from>
                    <xdr:col>13</xdr:col>
                    <xdr:colOff>146050</xdr:colOff>
                    <xdr:row>45</xdr:row>
                    <xdr:rowOff>184150</xdr:rowOff>
                  </from>
                  <to>
                    <xdr:col>14</xdr:col>
                    <xdr:colOff>127000</xdr:colOff>
                    <xdr:row>47</xdr:row>
                    <xdr:rowOff>31750</xdr:rowOff>
                  </to>
                </anchor>
              </controlPr>
            </control>
          </mc:Choice>
        </mc:AlternateContent>
        <mc:AlternateContent xmlns:mc="http://schemas.openxmlformats.org/markup-compatibility/2006">
          <mc:Choice Requires="x14">
            <control shapeId="33815" r:id="rId26" name="Check Box 23">
              <controlPr defaultSize="0" autoFill="0" autoLine="0" autoPict="0">
                <anchor moveWithCells="1">
                  <from>
                    <xdr:col>13</xdr:col>
                    <xdr:colOff>146050</xdr:colOff>
                    <xdr:row>46</xdr:row>
                    <xdr:rowOff>184150</xdr:rowOff>
                  </from>
                  <to>
                    <xdr:col>14</xdr:col>
                    <xdr:colOff>127000</xdr:colOff>
                    <xdr:row>48</xdr:row>
                    <xdr:rowOff>31750</xdr:rowOff>
                  </to>
                </anchor>
              </controlPr>
            </control>
          </mc:Choice>
        </mc:AlternateContent>
        <mc:AlternateContent xmlns:mc="http://schemas.openxmlformats.org/markup-compatibility/2006">
          <mc:Choice Requires="x14">
            <control shapeId="33816" r:id="rId27" name="Check Box 24">
              <controlPr defaultSize="0" autoFill="0" autoLine="0" autoPict="0">
                <anchor moveWithCells="1">
                  <from>
                    <xdr:col>13</xdr:col>
                    <xdr:colOff>146050</xdr:colOff>
                    <xdr:row>47</xdr:row>
                    <xdr:rowOff>184150</xdr:rowOff>
                  </from>
                  <to>
                    <xdr:col>14</xdr:col>
                    <xdr:colOff>127000</xdr:colOff>
                    <xdr:row>49</xdr:row>
                    <xdr:rowOff>31750</xdr:rowOff>
                  </to>
                </anchor>
              </controlPr>
            </control>
          </mc:Choice>
        </mc:AlternateContent>
        <mc:AlternateContent xmlns:mc="http://schemas.openxmlformats.org/markup-compatibility/2006">
          <mc:Choice Requires="x14">
            <control shapeId="33817" r:id="rId28" name="Check Box 25">
              <controlPr defaultSize="0" autoFill="0" autoLine="0" autoPict="0">
                <anchor moveWithCells="1">
                  <from>
                    <xdr:col>13</xdr:col>
                    <xdr:colOff>146050</xdr:colOff>
                    <xdr:row>48</xdr:row>
                    <xdr:rowOff>184150</xdr:rowOff>
                  </from>
                  <to>
                    <xdr:col>14</xdr:col>
                    <xdr:colOff>114300</xdr:colOff>
                    <xdr:row>50</xdr:row>
                    <xdr:rowOff>0</xdr:rowOff>
                  </to>
                </anchor>
              </controlPr>
            </control>
          </mc:Choice>
        </mc:AlternateContent>
        <mc:AlternateContent xmlns:mc="http://schemas.openxmlformats.org/markup-compatibility/2006">
          <mc:Choice Requires="x14">
            <control shapeId="33818" r:id="rId29" name="Check Box 26">
              <controlPr defaultSize="0" autoFill="0" autoLine="0" autoPict="0">
                <anchor moveWithCells="1">
                  <from>
                    <xdr:col>13</xdr:col>
                    <xdr:colOff>146050</xdr:colOff>
                    <xdr:row>49</xdr:row>
                    <xdr:rowOff>184150</xdr:rowOff>
                  </from>
                  <to>
                    <xdr:col>14</xdr:col>
                    <xdr:colOff>114300</xdr:colOff>
                    <xdr:row>51</xdr:row>
                    <xdr:rowOff>31750</xdr:rowOff>
                  </to>
                </anchor>
              </controlPr>
            </control>
          </mc:Choice>
        </mc:AlternateContent>
        <mc:AlternateContent xmlns:mc="http://schemas.openxmlformats.org/markup-compatibility/2006">
          <mc:Choice Requires="x14">
            <control shapeId="33819" r:id="rId30" name="Check Box 27">
              <controlPr defaultSize="0" autoFill="0" autoLine="0" autoPict="0">
                <anchor moveWithCells="1">
                  <from>
                    <xdr:col>13</xdr:col>
                    <xdr:colOff>146050</xdr:colOff>
                    <xdr:row>50</xdr:row>
                    <xdr:rowOff>184150</xdr:rowOff>
                  </from>
                  <to>
                    <xdr:col>14</xdr:col>
                    <xdr:colOff>114300</xdr:colOff>
                    <xdr:row>52</xdr:row>
                    <xdr:rowOff>31750</xdr:rowOff>
                  </to>
                </anchor>
              </controlPr>
            </control>
          </mc:Choice>
        </mc:AlternateContent>
        <mc:AlternateContent xmlns:mc="http://schemas.openxmlformats.org/markup-compatibility/2006">
          <mc:Choice Requires="x14">
            <control shapeId="33820" r:id="rId31" name="Check Box 28">
              <controlPr defaultSize="0" autoFill="0" autoLine="0" autoPict="0">
                <anchor moveWithCells="1">
                  <from>
                    <xdr:col>13</xdr:col>
                    <xdr:colOff>146050</xdr:colOff>
                    <xdr:row>51</xdr:row>
                    <xdr:rowOff>184150</xdr:rowOff>
                  </from>
                  <to>
                    <xdr:col>14</xdr:col>
                    <xdr:colOff>114300</xdr:colOff>
                    <xdr:row>53</xdr:row>
                    <xdr:rowOff>31750</xdr:rowOff>
                  </to>
                </anchor>
              </controlPr>
            </control>
          </mc:Choice>
        </mc:AlternateContent>
        <mc:AlternateContent xmlns:mc="http://schemas.openxmlformats.org/markup-compatibility/2006">
          <mc:Choice Requires="x14">
            <control shapeId="33821" r:id="rId32" name="Check Box 29">
              <controlPr defaultSize="0" autoFill="0" autoLine="0" autoPict="0">
                <anchor moveWithCells="1">
                  <from>
                    <xdr:col>13</xdr:col>
                    <xdr:colOff>146050</xdr:colOff>
                    <xdr:row>52</xdr:row>
                    <xdr:rowOff>184150</xdr:rowOff>
                  </from>
                  <to>
                    <xdr:col>14</xdr:col>
                    <xdr:colOff>114300</xdr:colOff>
                    <xdr:row>54</xdr:row>
                    <xdr:rowOff>31750</xdr:rowOff>
                  </to>
                </anchor>
              </controlPr>
            </control>
          </mc:Choice>
        </mc:AlternateContent>
        <mc:AlternateContent xmlns:mc="http://schemas.openxmlformats.org/markup-compatibility/2006">
          <mc:Choice Requires="x14">
            <control shapeId="33822" r:id="rId33" name="Check Box 30">
              <controlPr defaultSize="0" autoFill="0" autoLine="0" autoPict="0">
                <anchor moveWithCells="1">
                  <from>
                    <xdr:col>13</xdr:col>
                    <xdr:colOff>146050</xdr:colOff>
                    <xdr:row>53</xdr:row>
                    <xdr:rowOff>184150</xdr:rowOff>
                  </from>
                  <to>
                    <xdr:col>14</xdr:col>
                    <xdr:colOff>107950</xdr:colOff>
                    <xdr:row>55</xdr:row>
                    <xdr:rowOff>31750</xdr:rowOff>
                  </to>
                </anchor>
              </controlPr>
            </control>
          </mc:Choice>
        </mc:AlternateContent>
        <mc:AlternateContent xmlns:mc="http://schemas.openxmlformats.org/markup-compatibility/2006">
          <mc:Choice Requires="x14">
            <control shapeId="33823" r:id="rId34" name="Check Box 31">
              <controlPr defaultSize="0" autoFill="0" autoLine="0" autoPict="0">
                <anchor moveWithCells="1">
                  <from>
                    <xdr:col>13</xdr:col>
                    <xdr:colOff>146050</xdr:colOff>
                    <xdr:row>54</xdr:row>
                    <xdr:rowOff>184150</xdr:rowOff>
                  </from>
                  <to>
                    <xdr:col>14</xdr:col>
                    <xdr:colOff>127000</xdr:colOff>
                    <xdr:row>56</xdr:row>
                    <xdr:rowOff>31750</xdr:rowOff>
                  </to>
                </anchor>
              </controlPr>
            </control>
          </mc:Choice>
        </mc:AlternateContent>
        <mc:AlternateContent xmlns:mc="http://schemas.openxmlformats.org/markup-compatibility/2006">
          <mc:Choice Requires="x14">
            <control shapeId="33824" r:id="rId35" name="Check Box 32">
              <controlPr defaultSize="0" autoFill="0" autoLine="0" autoPict="0">
                <anchor moveWithCells="1">
                  <from>
                    <xdr:col>13</xdr:col>
                    <xdr:colOff>146050</xdr:colOff>
                    <xdr:row>55</xdr:row>
                    <xdr:rowOff>184150</xdr:rowOff>
                  </from>
                  <to>
                    <xdr:col>14</xdr:col>
                    <xdr:colOff>127000</xdr:colOff>
                    <xdr:row>57</xdr:row>
                    <xdr:rowOff>31750</xdr:rowOff>
                  </to>
                </anchor>
              </controlPr>
            </control>
          </mc:Choice>
        </mc:AlternateContent>
        <mc:AlternateContent xmlns:mc="http://schemas.openxmlformats.org/markup-compatibility/2006">
          <mc:Choice Requires="x14">
            <control shapeId="33825" r:id="rId36" name="Check Box 33">
              <controlPr defaultSize="0" autoFill="0" autoLine="0" autoPict="0">
                <anchor moveWithCells="1">
                  <from>
                    <xdr:col>13</xdr:col>
                    <xdr:colOff>146050</xdr:colOff>
                    <xdr:row>56</xdr:row>
                    <xdr:rowOff>184150</xdr:rowOff>
                  </from>
                  <to>
                    <xdr:col>14</xdr:col>
                    <xdr:colOff>114300</xdr:colOff>
                    <xdr:row>58</xdr:row>
                    <xdr:rowOff>31750</xdr:rowOff>
                  </to>
                </anchor>
              </controlPr>
            </control>
          </mc:Choice>
        </mc:AlternateContent>
        <mc:AlternateContent xmlns:mc="http://schemas.openxmlformats.org/markup-compatibility/2006">
          <mc:Choice Requires="x14">
            <control shapeId="33826" r:id="rId37" name="Check Box 34">
              <controlPr defaultSize="0" autoFill="0" autoLine="0" autoPict="0">
                <anchor moveWithCells="1">
                  <from>
                    <xdr:col>13</xdr:col>
                    <xdr:colOff>146050</xdr:colOff>
                    <xdr:row>57</xdr:row>
                    <xdr:rowOff>184150</xdr:rowOff>
                  </from>
                  <to>
                    <xdr:col>14</xdr:col>
                    <xdr:colOff>114300</xdr:colOff>
                    <xdr:row>59</xdr:row>
                    <xdr:rowOff>31750</xdr:rowOff>
                  </to>
                </anchor>
              </controlPr>
            </control>
          </mc:Choice>
        </mc:AlternateContent>
        <mc:AlternateContent xmlns:mc="http://schemas.openxmlformats.org/markup-compatibility/2006">
          <mc:Choice Requires="x14">
            <control shapeId="33827" r:id="rId38" name="Check Box 35">
              <controlPr defaultSize="0" autoFill="0" autoLine="0" autoPict="0">
                <anchor moveWithCells="1">
                  <from>
                    <xdr:col>13</xdr:col>
                    <xdr:colOff>146050</xdr:colOff>
                    <xdr:row>58</xdr:row>
                    <xdr:rowOff>184150</xdr:rowOff>
                  </from>
                  <to>
                    <xdr:col>14</xdr:col>
                    <xdr:colOff>114300</xdr:colOff>
                    <xdr:row>60</xdr:row>
                    <xdr:rowOff>31750</xdr:rowOff>
                  </to>
                </anchor>
              </controlPr>
            </control>
          </mc:Choice>
        </mc:AlternateContent>
        <mc:AlternateContent xmlns:mc="http://schemas.openxmlformats.org/markup-compatibility/2006">
          <mc:Choice Requires="x14">
            <control shapeId="33828" r:id="rId39" name="Check Box 36">
              <controlPr defaultSize="0" autoFill="0" autoLine="0" autoPict="0">
                <anchor moveWithCells="1">
                  <from>
                    <xdr:col>13</xdr:col>
                    <xdr:colOff>146050</xdr:colOff>
                    <xdr:row>59</xdr:row>
                    <xdr:rowOff>184150</xdr:rowOff>
                  </from>
                  <to>
                    <xdr:col>14</xdr:col>
                    <xdr:colOff>114300</xdr:colOff>
                    <xdr:row>61</xdr:row>
                    <xdr:rowOff>31750</xdr:rowOff>
                  </to>
                </anchor>
              </controlPr>
            </control>
          </mc:Choice>
        </mc:AlternateContent>
        <mc:AlternateContent xmlns:mc="http://schemas.openxmlformats.org/markup-compatibility/2006">
          <mc:Choice Requires="x14">
            <control shapeId="33829" r:id="rId40" name="Check Box 37">
              <controlPr defaultSize="0" autoFill="0" autoLine="0" autoPict="0">
                <anchor moveWithCells="1">
                  <from>
                    <xdr:col>13</xdr:col>
                    <xdr:colOff>146050</xdr:colOff>
                    <xdr:row>60</xdr:row>
                    <xdr:rowOff>184150</xdr:rowOff>
                  </from>
                  <to>
                    <xdr:col>14</xdr:col>
                    <xdr:colOff>114300</xdr:colOff>
                    <xdr:row>62</xdr:row>
                    <xdr:rowOff>31750</xdr:rowOff>
                  </to>
                </anchor>
              </controlPr>
            </control>
          </mc:Choice>
        </mc:AlternateContent>
        <mc:AlternateContent xmlns:mc="http://schemas.openxmlformats.org/markup-compatibility/2006">
          <mc:Choice Requires="x14">
            <control shapeId="33830" r:id="rId41" name="Check Box 38">
              <controlPr defaultSize="0" autoFill="0" autoLine="0" autoPict="0">
                <anchor moveWithCells="1">
                  <from>
                    <xdr:col>13</xdr:col>
                    <xdr:colOff>146050</xdr:colOff>
                    <xdr:row>61</xdr:row>
                    <xdr:rowOff>184150</xdr:rowOff>
                  </from>
                  <to>
                    <xdr:col>14</xdr:col>
                    <xdr:colOff>107950</xdr:colOff>
                    <xdr:row>63</xdr:row>
                    <xdr:rowOff>0</xdr:rowOff>
                  </to>
                </anchor>
              </controlPr>
            </control>
          </mc:Choice>
        </mc:AlternateContent>
        <mc:AlternateContent xmlns:mc="http://schemas.openxmlformats.org/markup-compatibility/2006">
          <mc:Choice Requires="x14">
            <control shapeId="33831" r:id="rId42" name="Check Box 39">
              <controlPr defaultSize="0" autoFill="0" autoLine="0" autoPict="0">
                <anchor moveWithCells="1">
                  <from>
                    <xdr:col>5</xdr:col>
                    <xdr:colOff>114300</xdr:colOff>
                    <xdr:row>10</xdr:row>
                    <xdr:rowOff>107950</xdr:rowOff>
                  </from>
                  <to>
                    <xdr:col>6</xdr:col>
                    <xdr:colOff>57150</xdr:colOff>
                    <xdr:row>11</xdr:row>
                    <xdr:rowOff>88900</xdr:rowOff>
                  </to>
                </anchor>
              </controlPr>
            </control>
          </mc:Choice>
        </mc:AlternateContent>
        <mc:AlternateContent xmlns:mc="http://schemas.openxmlformats.org/markup-compatibility/2006">
          <mc:Choice Requires="x14">
            <control shapeId="33832" r:id="rId43" name="Check Box 40">
              <controlPr defaultSize="0" autoFill="0" autoLine="0" autoPict="0">
                <anchor moveWithCells="1">
                  <from>
                    <xdr:col>13</xdr:col>
                    <xdr:colOff>146050</xdr:colOff>
                    <xdr:row>15</xdr:row>
                    <xdr:rowOff>184150</xdr:rowOff>
                  </from>
                  <to>
                    <xdr:col>14</xdr:col>
                    <xdr:colOff>107950</xdr:colOff>
                    <xdr:row>17</xdr:row>
                    <xdr:rowOff>31750</xdr:rowOff>
                  </to>
                </anchor>
              </controlPr>
            </control>
          </mc:Choice>
        </mc:AlternateContent>
        <mc:AlternateContent xmlns:mc="http://schemas.openxmlformats.org/markup-compatibility/2006">
          <mc:Choice Requires="x14">
            <control shapeId="33833" r:id="rId44" name="Check Box 41">
              <controlPr defaultSize="0" autoFill="0" autoLine="0" autoPict="0">
                <anchor moveWithCells="1">
                  <from>
                    <xdr:col>13</xdr:col>
                    <xdr:colOff>146050</xdr:colOff>
                    <xdr:row>16</xdr:row>
                    <xdr:rowOff>184150</xdr:rowOff>
                  </from>
                  <to>
                    <xdr:col>14</xdr:col>
                    <xdr:colOff>107950</xdr:colOff>
                    <xdr:row>18</xdr:row>
                    <xdr:rowOff>31750</xdr:rowOff>
                  </to>
                </anchor>
              </controlPr>
            </control>
          </mc:Choice>
        </mc:AlternateContent>
        <mc:AlternateContent xmlns:mc="http://schemas.openxmlformats.org/markup-compatibility/2006">
          <mc:Choice Requires="x14">
            <control shapeId="33834" r:id="rId45" name="Check Box 42">
              <controlPr defaultSize="0" autoFill="0" autoLine="0" autoPict="0">
                <anchor moveWithCells="1">
                  <from>
                    <xdr:col>13</xdr:col>
                    <xdr:colOff>146050</xdr:colOff>
                    <xdr:row>17</xdr:row>
                    <xdr:rowOff>184150</xdr:rowOff>
                  </from>
                  <to>
                    <xdr:col>14</xdr:col>
                    <xdr:colOff>107950</xdr:colOff>
                    <xdr:row>19</xdr:row>
                    <xdr:rowOff>31750</xdr:rowOff>
                  </to>
                </anchor>
              </controlPr>
            </control>
          </mc:Choice>
        </mc:AlternateContent>
        <mc:AlternateContent xmlns:mc="http://schemas.openxmlformats.org/markup-compatibility/2006">
          <mc:Choice Requires="x14">
            <control shapeId="33835" r:id="rId46" name="Check Box 43">
              <controlPr defaultSize="0" autoFill="0" autoLine="0" autoPict="0">
                <anchor moveWithCells="1">
                  <from>
                    <xdr:col>13</xdr:col>
                    <xdr:colOff>146050</xdr:colOff>
                    <xdr:row>18</xdr:row>
                    <xdr:rowOff>184150</xdr:rowOff>
                  </from>
                  <to>
                    <xdr:col>14</xdr:col>
                    <xdr:colOff>107950</xdr:colOff>
                    <xdr:row>20</xdr:row>
                    <xdr:rowOff>31750</xdr:rowOff>
                  </to>
                </anchor>
              </controlPr>
            </control>
          </mc:Choice>
        </mc:AlternateContent>
        <mc:AlternateContent xmlns:mc="http://schemas.openxmlformats.org/markup-compatibility/2006">
          <mc:Choice Requires="x14">
            <control shapeId="33836" r:id="rId47" name="Check Box 44">
              <controlPr defaultSize="0" autoFill="0" autoLine="0" autoPict="0">
                <anchor moveWithCells="1">
                  <from>
                    <xdr:col>13</xdr:col>
                    <xdr:colOff>146050</xdr:colOff>
                    <xdr:row>19</xdr:row>
                    <xdr:rowOff>184150</xdr:rowOff>
                  </from>
                  <to>
                    <xdr:col>14</xdr:col>
                    <xdr:colOff>107950</xdr:colOff>
                    <xdr:row>21</xdr:row>
                    <xdr:rowOff>31750</xdr:rowOff>
                  </to>
                </anchor>
              </controlPr>
            </control>
          </mc:Choice>
        </mc:AlternateContent>
        <mc:AlternateContent xmlns:mc="http://schemas.openxmlformats.org/markup-compatibility/2006">
          <mc:Choice Requires="x14">
            <control shapeId="33837" r:id="rId48" name="Check Box 45">
              <controlPr defaultSize="0" autoFill="0" autoLine="0" autoPict="0">
                <anchor moveWithCells="1">
                  <from>
                    <xdr:col>13</xdr:col>
                    <xdr:colOff>146050</xdr:colOff>
                    <xdr:row>20</xdr:row>
                    <xdr:rowOff>184150</xdr:rowOff>
                  </from>
                  <to>
                    <xdr:col>14</xdr:col>
                    <xdr:colOff>107950</xdr:colOff>
                    <xdr:row>22</xdr:row>
                    <xdr:rowOff>31750</xdr:rowOff>
                  </to>
                </anchor>
              </controlPr>
            </control>
          </mc:Choice>
        </mc:AlternateContent>
        <mc:AlternateContent xmlns:mc="http://schemas.openxmlformats.org/markup-compatibility/2006">
          <mc:Choice Requires="x14">
            <control shapeId="33838" r:id="rId49" name="Check Box 46">
              <controlPr defaultSize="0" autoFill="0" autoLine="0" autoPict="0">
                <anchor moveWithCells="1">
                  <from>
                    <xdr:col>13</xdr:col>
                    <xdr:colOff>146050</xdr:colOff>
                    <xdr:row>22</xdr:row>
                    <xdr:rowOff>184150</xdr:rowOff>
                  </from>
                  <to>
                    <xdr:col>14</xdr:col>
                    <xdr:colOff>107950</xdr:colOff>
                    <xdr:row>24</xdr:row>
                    <xdr:rowOff>31750</xdr:rowOff>
                  </to>
                </anchor>
              </controlPr>
            </control>
          </mc:Choice>
        </mc:AlternateContent>
        <mc:AlternateContent xmlns:mc="http://schemas.openxmlformats.org/markup-compatibility/2006">
          <mc:Choice Requires="x14">
            <control shapeId="33839" r:id="rId50" name="Check Box 47">
              <controlPr defaultSize="0" autoFill="0" autoLine="0" autoPict="0">
                <anchor moveWithCells="1">
                  <from>
                    <xdr:col>13</xdr:col>
                    <xdr:colOff>146050</xdr:colOff>
                    <xdr:row>21</xdr:row>
                    <xdr:rowOff>184150</xdr:rowOff>
                  </from>
                  <to>
                    <xdr:col>14</xdr:col>
                    <xdr:colOff>107950</xdr:colOff>
                    <xdr:row>23</xdr:row>
                    <xdr:rowOff>31750</xdr:rowOff>
                  </to>
                </anchor>
              </controlPr>
            </control>
          </mc:Choice>
        </mc:AlternateContent>
        <mc:AlternateContent xmlns:mc="http://schemas.openxmlformats.org/markup-compatibility/2006">
          <mc:Choice Requires="x14">
            <control shapeId="33840" r:id="rId51" name="Check Box 48">
              <controlPr defaultSize="0" autoFill="0" autoLine="0" autoPict="0">
                <anchor moveWithCells="1">
                  <from>
                    <xdr:col>13</xdr:col>
                    <xdr:colOff>146050</xdr:colOff>
                    <xdr:row>23</xdr:row>
                    <xdr:rowOff>184150</xdr:rowOff>
                  </from>
                  <to>
                    <xdr:col>14</xdr:col>
                    <xdr:colOff>107950</xdr:colOff>
                    <xdr:row>25</xdr:row>
                    <xdr:rowOff>31750</xdr:rowOff>
                  </to>
                </anchor>
              </controlPr>
            </control>
          </mc:Choice>
        </mc:AlternateContent>
        <mc:AlternateContent xmlns:mc="http://schemas.openxmlformats.org/markup-compatibility/2006">
          <mc:Choice Requires="x14">
            <control shapeId="33841" r:id="rId52" name="Check Box 49">
              <controlPr defaultSize="0" autoFill="0" autoLine="0" autoPict="0">
                <anchor moveWithCells="1">
                  <from>
                    <xdr:col>13</xdr:col>
                    <xdr:colOff>146050</xdr:colOff>
                    <xdr:row>24</xdr:row>
                    <xdr:rowOff>184150</xdr:rowOff>
                  </from>
                  <to>
                    <xdr:col>14</xdr:col>
                    <xdr:colOff>107950</xdr:colOff>
                    <xdr:row>26</xdr:row>
                    <xdr:rowOff>31750</xdr:rowOff>
                  </to>
                </anchor>
              </controlPr>
            </control>
          </mc:Choice>
        </mc:AlternateContent>
        <mc:AlternateContent xmlns:mc="http://schemas.openxmlformats.org/markup-compatibility/2006">
          <mc:Choice Requires="x14">
            <control shapeId="33842" r:id="rId53" name="Check Box 50">
              <controlPr defaultSize="0" autoFill="0" autoLine="0" autoPict="0">
                <anchor moveWithCells="1">
                  <from>
                    <xdr:col>13</xdr:col>
                    <xdr:colOff>146050</xdr:colOff>
                    <xdr:row>25</xdr:row>
                    <xdr:rowOff>184150</xdr:rowOff>
                  </from>
                  <to>
                    <xdr:col>14</xdr:col>
                    <xdr:colOff>107950</xdr:colOff>
                    <xdr:row>27</xdr:row>
                    <xdr:rowOff>31750</xdr:rowOff>
                  </to>
                </anchor>
              </controlPr>
            </control>
          </mc:Choice>
        </mc:AlternateContent>
        <mc:AlternateContent xmlns:mc="http://schemas.openxmlformats.org/markup-compatibility/2006">
          <mc:Choice Requires="x14">
            <control shapeId="33843" r:id="rId54" name="Check Box 51">
              <controlPr defaultSize="0" autoFill="0" autoLine="0" autoPict="0">
                <anchor moveWithCells="1">
                  <from>
                    <xdr:col>13</xdr:col>
                    <xdr:colOff>146050</xdr:colOff>
                    <xdr:row>25</xdr:row>
                    <xdr:rowOff>184150</xdr:rowOff>
                  </from>
                  <to>
                    <xdr:col>14</xdr:col>
                    <xdr:colOff>107950</xdr:colOff>
                    <xdr:row>27</xdr:row>
                    <xdr:rowOff>31750</xdr:rowOff>
                  </to>
                </anchor>
              </controlPr>
            </control>
          </mc:Choice>
        </mc:AlternateContent>
        <mc:AlternateContent xmlns:mc="http://schemas.openxmlformats.org/markup-compatibility/2006">
          <mc:Choice Requires="x14">
            <control shapeId="33844" r:id="rId55" name="Check Box 52">
              <controlPr defaultSize="0" autoFill="0" autoLine="0" autoPict="0">
                <anchor moveWithCells="1">
                  <from>
                    <xdr:col>13</xdr:col>
                    <xdr:colOff>146050</xdr:colOff>
                    <xdr:row>24</xdr:row>
                    <xdr:rowOff>184150</xdr:rowOff>
                  </from>
                  <to>
                    <xdr:col>14</xdr:col>
                    <xdr:colOff>107950</xdr:colOff>
                    <xdr:row>26</xdr:row>
                    <xdr:rowOff>31750</xdr:rowOff>
                  </to>
                </anchor>
              </controlPr>
            </control>
          </mc:Choice>
        </mc:AlternateContent>
      </controls>
    </mc:Choice>
  </mc:AlternateContent>
  <tableParts count="1">
    <tablePart r:id="rId56"/>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71A90-919D-4D49-8358-F58BFC842DEF}">
  <sheetPr filterMode="1">
    <tabColor rgb="FFFFC000"/>
    <pageSetUpPr autoPageBreaks="0"/>
  </sheetPr>
  <dimension ref="A1:AJ280"/>
  <sheetViews>
    <sheetView showGridLines="0" zoomScaleNormal="100" zoomScaleSheetLayoutView="100" workbookViewId="0">
      <pane ySplit="14" topLeftCell="A42" activePane="bottomLeft" state="frozen"/>
      <selection pane="bottomLeft" activeCell="A6" sqref="A6:C6"/>
    </sheetView>
  </sheetViews>
  <sheetFormatPr defaultColWidth="9" defaultRowHeight="30" customHeight="1" x14ac:dyDescent="0.3"/>
  <cols>
    <col min="1" max="1" width="6.83203125" style="61" customWidth="1"/>
    <col min="2" max="6" width="5.83203125" style="61" customWidth="1"/>
    <col min="7" max="7" width="11.5" style="61" customWidth="1"/>
    <col min="8" max="10" width="5.83203125" style="61" customWidth="1"/>
    <col min="11" max="11" width="9.58203125" style="61" customWidth="1"/>
    <col min="12" max="12" width="5.83203125" style="61" customWidth="1"/>
    <col min="13" max="13" width="7.58203125" style="61" customWidth="1"/>
    <col min="14" max="15" width="5.83203125" style="61" customWidth="1"/>
    <col min="16" max="16" width="8.08203125" style="61" customWidth="1"/>
    <col min="17" max="17" width="5.83203125" style="61" customWidth="1"/>
    <col min="18" max="18" width="1.83203125" style="61" customWidth="1"/>
    <col min="19" max="19" width="9.08203125" style="61" customWidth="1"/>
    <col min="20" max="20" width="10.5" style="34" customWidth="1"/>
    <col min="21" max="21" width="6.5" style="34" customWidth="1"/>
    <col min="22" max="22" width="4.83203125" style="61" hidden="1" customWidth="1"/>
    <col min="23" max="23" width="9" style="13"/>
    <col min="24" max="24" width="11.58203125" style="14" customWidth="1"/>
    <col min="25" max="25" width="9" style="14"/>
    <col min="26" max="26" width="8.08203125" style="13" customWidth="1"/>
    <col min="27" max="27" width="2.75" style="14" customWidth="1"/>
    <col min="28" max="28" width="5.83203125" style="14" customWidth="1"/>
    <col min="29" max="33" width="9" style="13"/>
    <col min="34" max="34" width="21.58203125" style="61" customWidth="1"/>
    <col min="35" max="16384" width="9" style="61"/>
  </cols>
  <sheetData>
    <row r="1" spans="1:36" ht="20.149999999999999" customHeight="1" x14ac:dyDescent="0.3">
      <c r="A1" s="108"/>
      <c r="B1" s="108"/>
      <c r="C1" s="108"/>
      <c r="D1" s="108"/>
      <c r="E1" s="108"/>
      <c r="F1" s="108"/>
      <c r="G1" s="108"/>
      <c r="H1" s="108"/>
      <c r="I1" s="108"/>
      <c r="J1" s="201"/>
      <c r="K1" s="108"/>
      <c r="L1" s="108"/>
      <c r="M1" s="108"/>
      <c r="N1" s="108"/>
      <c r="O1" s="108"/>
      <c r="P1" s="108"/>
      <c r="Q1" s="108"/>
      <c r="T1" s="13"/>
      <c r="U1" s="13"/>
    </row>
    <row r="2" spans="1:36" ht="21.65" customHeight="1" x14ac:dyDescent="0.3">
      <c r="A2" s="301" t="s">
        <v>110</v>
      </c>
      <c r="B2" s="301"/>
      <c r="C2" s="301"/>
      <c r="D2" s="301"/>
      <c r="E2" s="302"/>
      <c r="F2" s="302"/>
      <c r="G2" s="302"/>
      <c r="H2" s="302"/>
      <c r="I2" s="302"/>
      <c r="J2" s="302"/>
      <c r="K2" s="303"/>
      <c r="L2" s="303"/>
      <c r="M2" s="303"/>
      <c r="N2" s="303"/>
      <c r="O2" s="303"/>
      <c r="P2" s="303"/>
      <c r="Q2" s="303"/>
      <c r="R2" s="104"/>
      <c r="S2" s="304" t="s">
        <v>131</v>
      </c>
      <c r="T2" s="305"/>
      <c r="U2" s="306"/>
      <c r="W2" s="96"/>
    </row>
    <row r="3" spans="1:36" ht="24.65" customHeight="1" x14ac:dyDescent="0.3">
      <c r="A3" s="307" t="s">
        <v>103</v>
      </c>
      <c r="B3" s="307"/>
      <c r="C3" s="307"/>
      <c r="D3" s="307"/>
      <c r="E3" s="307"/>
      <c r="F3" s="307"/>
      <c r="G3" s="307"/>
      <c r="H3" s="307"/>
      <c r="I3" s="307"/>
      <c r="J3" s="307"/>
      <c r="K3" s="307"/>
      <c r="L3" s="307"/>
      <c r="M3" s="307"/>
      <c r="N3" s="307"/>
      <c r="O3" s="307"/>
      <c r="P3" s="307"/>
      <c r="Q3" s="307"/>
      <c r="R3" s="105"/>
      <c r="S3" s="294" t="str">
        <f>IF($Y$16=TRUE,IF(COUNTIF(S15:S63,"&gt;0")&gt;0,"All-Day Activity checkbox cannot be marked if other time is tracked in rows.",""),IF((COUNTIFS(A15:A63,"",S15:S63,"&gt;0")&gt;0),"Time tracked exceeds your workday hours",IF((49-(COUNTIF($A$15:$A$63,"")+COUNTIF($O$15:$O$63,"LUNCH")))*15=S64,"",IF((49-(COUNTIF($A$15:$A$63,"")+COUNTIF($O$15:$O$63,"LUNCH")))*15&lt;S64,"Time tracked exceeds your workday hours.","You must track the entire time in each 15 minute-increment of your workday, excluding any lunch breaks."))))</f>
        <v>You must track the entire time in each 15 minute-increment of your workday, excluding any lunch breaks.</v>
      </c>
      <c r="T3" s="295"/>
      <c r="U3" s="296"/>
      <c r="W3" s="14">
        <f>IF(S3="",0,1)</f>
        <v>1</v>
      </c>
      <c r="X3" s="14" t="s">
        <v>90</v>
      </c>
    </row>
    <row r="4" spans="1:36" ht="12.65" customHeight="1" x14ac:dyDescent="0.3">
      <c r="A4" s="108"/>
      <c r="B4" s="108"/>
      <c r="C4" s="108"/>
      <c r="D4" s="108"/>
      <c r="E4" s="108"/>
      <c r="F4" s="108"/>
      <c r="G4" s="108"/>
      <c r="H4" s="108"/>
      <c r="I4" s="108"/>
      <c r="J4" s="201"/>
      <c r="K4" s="108"/>
      <c r="L4" s="108"/>
      <c r="M4" s="108"/>
      <c r="N4" s="108"/>
      <c r="O4" s="108"/>
      <c r="P4" s="108"/>
      <c r="Q4" s="108"/>
      <c r="S4" s="308"/>
      <c r="T4" s="309"/>
      <c r="U4" s="310"/>
      <c r="W4" s="94"/>
      <c r="Y4" s="15" t="s">
        <v>9</v>
      </c>
    </row>
    <row r="5" spans="1:36" s="16" customFormat="1" ht="12.65" customHeight="1" x14ac:dyDescent="0.25">
      <c r="A5" s="372" t="s">
        <v>8</v>
      </c>
      <c r="B5" s="373"/>
      <c r="C5" s="374"/>
      <c r="D5" s="372" t="s">
        <v>79</v>
      </c>
      <c r="E5" s="373"/>
      <c r="F5" s="373"/>
      <c r="G5" s="374"/>
      <c r="H5" s="375" t="s">
        <v>80</v>
      </c>
      <c r="I5" s="376"/>
      <c r="J5" s="376"/>
      <c r="K5" s="377"/>
      <c r="L5" s="375" t="s">
        <v>101</v>
      </c>
      <c r="M5" s="376"/>
      <c r="N5" s="376"/>
      <c r="O5" s="377"/>
      <c r="P5" s="378" t="s">
        <v>81</v>
      </c>
      <c r="Q5" s="379"/>
      <c r="R5" s="92"/>
      <c r="S5" s="297"/>
      <c r="T5" s="298"/>
      <c r="U5" s="299"/>
      <c r="W5" s="95"/>
      <c r="X5" s="17"/>
      <c r="Y5" s="18" t="s">
        <v>10</v>
      </c>
      <c r="Z5" s="19"/>
      <c r="AA5" s="17"/>
      <c r="AB5" s="17"/>
      <c r="AC5" s="19"/>
      <c r="AD5" s="19"/>
      <c r="AE5" s="19"/>
      <c r="AF5" s="19"/>
      <c r="AG5" s="19"/>
    </row>
    <row r="6" spans="1:36" ht="14.15" customHeight="1" x14ac:dyDescent="0.3">
      <c r="A6" s="380">
        <f>Monday!A6+1</f>
        <v>1</v>
      </c>
      <c r="B6" s="381"/>
      <c r="C6" s="382"/>
      <c r="D6" s="383">
        <f>Monday!D6</f>
        <v>0</v>
      </c>
      <c r="E6" s="384"/>
      <c r="F6" s="384"/>
      <c r="G6" s="385"/>
      <c r="H6" s="383">
        <f>Monday!H6</f>
        <v>0</v>
      </c>
      <c r="I6" s="384"/>
      <c r="J6" s="384"/>
      <c r="K6" s="385"/>
      <c r="L6" s="383">
        <f>Monday!L6</f>
        <v>0</v>
      </c>
      <c r="M6" s="384"/>
      <c r="N6" s="384"/>
      <c r="O6" s="385"/>
      <c r="P6" s="383">
        <f>Monday!P6</f>
        <v>0</v>
      </c>
      <c r="Q6" s="385"/>
      <c r="R6" s="93"/>
      <c r="S6" s="294" t="str">
        <f>IF($AB$64&gt;0,"You must delete time tracked during your lunch break.","")</f>
        <v/>
      </c>
      <c r="T6" s="295"/>
      <c r="U6" s="296"/>
      <c r="W6" s="14">
        <f>IF(S6="",0,1)</f>
        <v>0</v>
      </c>
      <c r="X6" s="13"/>
    </row>
    <row r="7" spans="1:36" s="20" customFormat="1" ht="8.25" customHeight="1" x14ac:dyDescent="0.3">
      <c r="A7" s="121"/>
      <c r="B7" s="122"/>
      <c r="C7" s="122"/>
      <c r="D7" s="122"/>
      <c r="E7" s="123"/>
      <c r="F7" s="123"/>
      <c r="G7" s="123"/>
      <c r="H7" s="124"/>
      <c r="I7" s="125"/>
      <c r="J7" s="125"/>
      <c r="K7" s="125"/>
      <c r="L7" s="371">
        <f>Monday!L7</f>
        <v>0</v>
      </c>
      <c r="M7" s="371"/>
      <c r="N7" s="371"/>
      <c r="O7" s="371"/>
      <c r="P7" s="126"/>
      <c r="Q7" s="126"/>
      <c r="R7" s="126"/>
      <c r="S7" s="297"/>
      <c r="T7" s="298"/>
      <c r="U7" s="299"/>
      <c r="W7" s="22"/>
      <c r="X7" s="22"/>
      <c r="Y7" s="22"/>
      <c r="Z7" s="21"/>
      <c r="AA7" s="22"/>
      <c r="AB7" s="22"/>
      <c r="AC7" s="21"/>
      <c r="AD7" s="21"/>
      <c r="AE7" s="22"/>
      <c r="AF7" s="21"/>
      <c r="AG7" s="21"/>
    </row>
    <row r="8" spans="1:36" s="23" customFormat="1" ht="16.399999999999999" customHeight="1" x14ac:dyDescent="0.3">
      <c r="A8" s="127" t="s">
        <v>135</v>
      </c>
      <c r="B8" s="127"/>
      <c r="C8" s="127"/>
      <c r="D8" s="127"/>
      <c r="E8" s="127"/>
      <c r="F8" s="127"/>
      <c r="G8" s="127"/>
      <c r="H8" s="127"/>
      <c r="I8" s="127"/>
      <c r="J8" s="127"/>
      <c r="K8" s="127"/>
      <c r="L8" s="127"/>
      <c r="M8" s="127"/>
      <c r="N8" s="127"/>
      <c r="O8" s="127"/>
      <c r="P8" s="128"/>
      <c r="Q8" s="128"/>
      <c r="R8" s="128"/>
      <c r="S8" s="316" t="str">
        <f>IF(SUM(T15:T63)&gt;0,"Time tracked in rows with a red highlighted cell exceeds 15 minutes.","")</f>
        <v/>
      </c>
      <c r="T8" s="317"/>
      <c r="U8" s="318"/>
      <c r="W8" s="14">
        <f>IF(S8="",0,1)</f>
        <v>0</v>
      </c>
      <c r="X8" s="25"/>
      <c r="Y8" s="25"/>
      <c r="Z8" s="24"/>
      <c r="AA8" s="25"/>
      <c r="AB8" s="25"/>
      <c r="AC8" s="24"/>
      <c r="AD8" s="24"/>
      <c r="AE8" s="25"/>
      <c r="AF8" s="24"/>
      <c r="AG8" s="24"/>
    </row>
    <row r="9" spans="1:36" s="23" customFormat="1" ht="16.399999999999999" customHeight="1" x14ac:dyDescent="0.3">
      <c r="A9" s="127" t="s">
        <v>134</v>
      </c>
      <c r="B9" s="127"/>
      <c r="C9" s="127"/>
      <c r="D9" s="127"/>
      <c r="E9" s="127"/>
      <c r="F9" s="127"/>
      <c r="G9" s="127"/>
      <c r="H9" s="127"/>
      <c r="I9" s="127"/>
      <c r="J9" s="127"/>
      <c r="K9" s="127"/>
      <c r="L9" s="127"/>
      <c r="M9" s="127"/>
      <c r="N9" s="127"/>
      <c r="O9" s="127"/>
      <c r="P9" s="128"/>
      <c r="Q9" s="128"/>
      <c r="R9" s="128"/>
      <c r="S9" s="319"/>
      <c r="T9" s="320"/>
      <c r="U9" s="321"/>
      <c r="W9" s="25">
        <f>W3+W6+W8</f>
        <v>1</v>
      </c>
      <c r="X9" s="25"/>
      <c r="Y9" s="25"/>
      <c r="Z9" s="24"/>
      <c r="AA9" s="25"/>
      <c r="AB9" s="25"/>
      <c r="AC9" s="24"/>
      <c r="AD9" s="24"/>
      <c r="AE9" s="37" t="s">
        <v>17</v>
      </c>
      <c r="AF9" s="24"/>
      <c r="AG9" s="24"/>
    </row>
    <row r="10" spans="1:36" s="23" customFormat="1" ht="20.25" customHeight="1" thickBot="1" x14ac:dyDescent="0.35">
      <c r="A10" s="130"/>
      <c r="B10" s="108"/>
      <c r="C10" s="108"/>
      <c r="D10" s="108"/>
      <c r="E10" s="108"/>
      <c r="F10" s="131" t="str">
        <f>IF($Y$16=TRUE,IF($G$11="Select All-Day Activity if applicable","Note: You must select an item on the drop-down menu below.",""),"")</f>
        <v/>
      </c>
      <c r="G10" s="108"/>
      <c r="H10" s="108"/>
      <c r="I10" s="108"/>
      <c r="J10" s="201"/>
      <c r="K10" s="108"/>
      <c r="L10" s="108"/>
      <c r="M10" s="108"/>
      <c r="N10" s="108"/>
      <c r="O10" s="108"/>
      <c r="P10" s="132"/>
      <c r="Q10" s="133"/>
      <c r="R10" s="133"/>
      <c r="S10" s="103"/>
      <c r="T10" s="103"/>
      <c r="U10" s="103"/>
      <c r="W10" s="24"/>
      <c r="X10" s="25"/>
      <c r="Y10" s="25"/>
      <c r="Z10" s="24"/>
      <c r="AA10" s="25"/>
      <c r="AB10" s="25"/>
      <c r="AC10" s="24"/>
      <c r="AD10" s="24"/>
      <c r="AE10" s="37"/>
      <c r="AF10" s="24"/>
      <c r="AG10" s="24"/>
    </row>
    <row r="11" spans="1:36" ht="15" customHeight="1" x14ac:dyDescent="0.25">
      <c r="A11" s="322" t="s">
        <v>102</v>
      </c>
      <c r="B11" s="323"/>
      <c r="C11" s="323"/>
      <c r="D11" s="323"/>
      <c r="E11" s="323"/>
      <c r="F11" s="323"/>
      <c r="G11" s="386" t="s">
        <v>93</v>
      </c>
      <c r="H11" s="386"/>
      <c r="I11" s="199"/>
      <c r="J11" s="199"/>
      <c r="K11" s="62" t="s">
        <v>82</v>
      </c>
      <c r="L11" s="326">
        <v>0.33333333333333331</v>
      </c>
      <c r="M11" s="327"/>
      <c r="N11" s="328" t="s">
        <v>97</v>
      </c>
      <c r="O11" s="329"/>
      <c r="P11" s="64">
        <v>0.5</v>
      </c>
      <c r="Q11" s="330" t="s">
        <v>99</v>
      </c>
      <c r="R11" s="331"/>
      <c r="S11" s="332"/>
      <c r="T11" s="333"/>
      <c r="U11" s="334"/>
      <c r="V11" s="11"/>
      <c r="AE11" s="14"/>
    </row>
    <row r="12" spans="1:36" ht="14.9" customHeight="1" thickBot="1" x14ac:dyDescent="0.35">
      <c r="A12" s="324"/>
      <c r="B12" s="325"/>
      <c r="C12" s="325"/>
      <c r="D12" s="325"/>
      <c r="E12" s="325"/>
      <c r="F12" s="325"/>
      <c r="G12" s="387"/>
      <c r="H12" s="387"/>
      <c r="I12" s="200"/>
      <c r="J12" s="200"/>
      <c r="K12" s="63" t="s">
        <v>83</v>
      </c>
      <c r="L12" s="335">
        <v>0.70833333333333337</v>
      </c>
      <c r="M12" s="336"/>
      <c r="N12" s="337" t="s">
        <v>98</v>
      </c>
      <c r="O12" s="338"/>
      <c r="P12" s="65">
        <v>0.54166666666666663</v>
      </c>
      <c r="Q12" s="339">
        <f>S64/60</f>
        <v>0</v>
      </c>
      <c r="R12" s="340"/>
      <c r="S12" s="341"/>
      <c r="T12" s="333"/>
      <c r="U12" s="334"/>
      <c r="V12" s="12"/>
    </row>
    <row r="13" spans="1:36" ht="23.5" customHeight="1" x14ac:dyDescent="0.3">
      <c r="A13" s="348" t="s">
        <v>0</v>
      </c>
      <c r="B13" s="350" t="s">
        <v>16</v>
      </c>
      <c r="C13" s="351"/>
      <c r="D13" s="351"/>
      <c r="E13" s="351"/>
      <c r="F13" s="59"/>
      <c r="G13" s="352" t="s">
        <v>3</v>
      </c>
      <c r="H13" s="152" t="s">
        <v>94</v>
      </c>
      <c r="I13" s="350" t="s">
        <v>5</v>
      </c>
      <c r="J13" s="351"/>
      <c r="K13" s="351"/>
      <c r="L13" s="354"/>
      <c r="M13" s="352" t="s">
        <v>6</v>
      </c>
      <c r="N13" s="53" t="s">
        <v>92</v>
      </c>
      <c r="O13" s="356" t="s">
        <v>2</v>
      </c>
      <c r="P13" s="357"/>
      <c r="Q13" s="357"/>
      <c r="R13" s="99"/>
      <c r="S13" s="342" t="s">
        <v>12</v>
      </c>
      <c r="T13" s="333"/>
      <c r="U13" s="334"/>
      <c r="V13" s="49" t="s">
        <v>11</v>
      </c>
    </row>
    <row r="14" spans="1:36" ht="10.5" customHeight="1" x14ac:dyDescent="0.3">
      <c r="A14" s="349"/>
      <c r="B14" s="57" t="s">
        <v>132</v>
      </c>
      <c r="C14" s="57" t="s">
        <v>111</v>
      </c>
      <c r="D14" s="42" t="s">
        <v>133</v>
      </c>
      <c r="E14" s="42" t="s">
        <v>4</v>
      </c>
      <c r="F14" s="42" t="s">
        <v>112</v>
      </c>
      <c r="G14" s="353"/>
      <c r="H14" s="153"/>
      <c r="I14" s="41" t="s">
        <v>85</v>
      </c>
      <c r="J14" s="41" t="s">
        <v>167</v>
      </c>
      <c r="K14" s="42" t="s">
        <v>1</v>
      </c>
      <c r="L14" s="42" t="s">
        <v>86</v>
      </c>
      <c r="M14" s="355"/>
      <c r="N14" s="66"/>
      <c r="O14" s="358"/>
      <c r="P14" s="359"/>
      <c r="Q14" s="359"/>
      <c r="R14" s="100"/>
      <c r="S14" s="343"/>
      <c r="T14" s="13"/>
      <c r="U14" s="13"/>
      <c r="V14" s="50"/>
      <c r="Y14" s="14" t="s">
        <v>90</v>
      </c>
    </row>
    <row r="15" spans="1:36" ht="15" customHeight="1" x14ac:dyDescent="0.3">
      <c r="A15" s="148">
        <f>IF(L11=L12,"",L11)</f>
        <v>0.33333333333333331</v>
      </c>
      <c r="B15" s="26"/>
      <c r="C15" s="26"/>
      <c r="D15" s="26"/>
      <c r="E15" s="26"/>
      <c r="F15" s="26"/>
      <c r="G15" s="26"/>
      <c r="H15" s="26"/>
      <c r="I15" s="26"/>
      <c r="J15" s="26"/>
      <c r="K15" s="26"/>
      <c r="L15" s="26"/>
      <c r="M15" s="26"/>
      <c r="N15" s="26"/>
      <c r="O15" s="346" t="str">
        <f t="shared" ref="O15:O63" si="0">IF(A15&gt;$P$11-TIME(0,5,0),IF(A15&lt;$P$12,"LUNCH",""),"")</f>
        <v/>
      </c>
      <c r="P15" s="347"/>
      <c r="Q15" s="347"/>
      <c r="R15" s="98"/>
      <c r="S15" s="146">
        <f t="shared" ref="S15:S63" si="1">IF(SUM(B15:M15)&gt;15,15,SUM(B15:M15))</f>
        <v>0</v>
      </c>
      <c r="T15" s="14">
        <f t="shared" ref="T15:T63" si="2">IF(SUM(B15:M15)&gt;15,1,0)</f>
        <v>0</v>
      </c>
      <c r="U15" s="13"/>
      <c r="V15" s="51" t="str">
        <f t="shared" ref="V15:V63" si="3">IF(S15&lt;&gt;15,"ERROR","Y")</f>
        <v>ERROR</v>
      </c>
      <c r="W15" s="43"/>
      <c r="X15" s="14" t="b">
        <v>0</v>
      </c>
      <c r="Y15" s="14" t="b">
        <v>1</v>
      </c>
      <c r="Z15" s="14"/>
      <c r="AA15" s="14" t="e">
        <f>IF(#REF!&gt;0,IF(O15="","TRUE","FALSE"),"FALSE")</f>
        <v>#REF!</v>
      </c>
      <c r="AB15" s="14">
        <f>IF(O15="LUNCH",IF(S15&gt;0,1,0),0)</f>
        <v>0</v>
      </c>
      <c r="AH15" s="39"/>
    </row>
    <row r="16" spans="1:36" ht="15" customHeight="1" x14ac:dyDescent="0.3">
      <c r="A16" s="149">
        <f t="shared" ref="A16:A63" si="4">IF(A15&gt;$L$12-TIME(0,20,0),"",IF(A15="","",A15+TIME(0,15,0)))</f>
        <v>0.34375</v>
      </c>
      <c r="B16" s="26"/>
      <c r="C16" s="26"/>
      <c r="D16" s="27"/>
      <c r="E16" s="27"/>
      <c r="F16" s="26"/>
      <c r="G16" s="26"/>
      <c r="H16" s="26"/>
      <c r="I16" s="27"/>
      <c r="J16" s="27"/>
      <c r="K16" s="27"/>
      <c r="L16" s="27"/>
      <c r="M16" s="27"/>
      <c r="N16" s="27"/>
      <c r="O16" s="346" t="str">
        <f t="shared" si="0"/>
        <v/>
      </c>
      <c r="P16" s="347"/>
      <c r="Q16" s="347"/>
      <c r="R16" s="98"/>
      <c r="S16" s="146">
        <f t="shared" si="1"/>
        <v>0</v>
      </c>
      <c r="T16" s="14">
        <f t="shared" si="2"/>
        <v>0</v>
      </c>
      <c r="U16" s="13"/>
      <c r="V16" s="51" t="str">
        <f t="shared" si="3"/>
        <v>ERROR</v>
      </c>
      <c r="W16" s="44"/>
      <c r="X16" s="14" t="b">
        <v>0</v>
      </c>
      <c r="Y16" s="14" t="b">
        <v>0</v>
      </c>
      <c r="Z16" s="14" t="s">
        <v>20</v>
      </c>
      <c r="AA16" s="14" t="e">
        <f>IF(#REF!&gt;0,IF(O16="","TRUE","FALSE"),"FALSE")</f>
        <v>#REF!</v>
      </c>
      <c r="AB16" s="14">
        <f t="shared" ref="AB16:AB63" si="5">IF(O16="LUNCH",IF(S16&gt;0,1,0),0)</f>
        <v>0</v>
      </c>
      <c r="AH16" s="40" t="s">
        <v>18</v>
      </c>
      <c r="AI16" s="38"/>
      <c r="AJ16" s="38"/>
    </row>
    <row r="17" spans="1:36" ht="15" customHeight="1" x14ac:dyDescent="0.3">
      <c r="A17" s="149">
        <f t="shared" si="4"/>
        <v>0.35416666666666669</v>
      </c>
      <c r="B17" s="26"/>
      <c r="C17" s="26"/>
      <c r="D17" s="28"/>
      <c r="E17" s="28"/>
      <c r="F17" s="26"/>
      <c r="G17" s="26"/>
      <c r="H17" s="26"/>
      <c r="I17" s="28"/>
      <c r="J17" s="28"/>
      <c r="K17" s="28"/>
      <c r="L17" s="28"/>
      <c r="M17" s="28"/>
      <c r="N17" s="26"/>
      <c r="O17" s="346" t="str">
        <f t="shared" si="0"/>
        <v/>
      </c>
      <c r="P17" s="347"/>
      <c r="Q17" s="347"/>
      <c r="R17" s="98"/>
      <c r="S17" s="146">
        <f t="shared" si="1"/>
        <v>0</v>
      </c>
      <c r="T17" s="14">
        <f t="shared" si="2"/>
        <v>0</v>
      </c>
      <c r="U17" s="13"/>
      <c r="V17" s="51" t="str">
        <f t="shared" si="3"/>
        <v>ERROR</v>
      </c>
      <c r="W17" s="44"/>
      <c r="X17" s="14" t="b">
        <v>0</v>
      </c>
      <c r="Y17" s="96"/>
      <c r="Z17" s="14" t="s">
        <v>21</v>
      </c>
      <c r="AA17" s="14" t="e">
        <f>IF(#REF!&gt;0,IF(O17="","TRUE","FALSE"),"FALSE")</f>
        <v>#REF!</v>
      </c>
      <c r="AB17" s="14">
        <f t="shared" si="5"/>
        <v>0</v>
      </c>
      <c r="AH17" s="40" t="s">
        <v>19</v>
      </c>
      <c r="AI17" s="38"/>
      <c r="AJ17" s="38"/>
    </row>
    <row r="18" spans="1:36" ht="15" customHeight="1" x14ac:dyDescent="0.3">
      <c r="A18" s="149">
        <f t="shared" si="4"/>
        <v>0.36458333333333337</v>
      </c>
      <c r="B18" s="26"/>
      <c r="C18" s="26"/>
      <c r="D18" s="30"/>
      <c r="E18" s="28"/>
      <c r="F18" s="26"/>
      <c r="G18" s="26"/>
      <c r="H18" s="54"/>
      <c r="I18" s="30"/>
      <c r="J18" s="30"/>
      <c r="K18" s="30"/>
      <c r="L18" s="30"/>
      <c r="M18" s="30"/>
      <c r="N18" s="27"/>
      <c r="O18" s="346" t="str">
        <f t="shared" si="0"/>
        <v/>
      </c>
      <c r="P18" s="347"/>
      <c r="Q18" s="347"/>
      <c r="R18" s="98"/>
      <c r="S18" s="146">
        <f t="shared" si="1"/>
        <v>0</v>
      </c>
      <c r="T18" s="14">
        <f t="shared" si="2"/>
        <v>0</v>
      </c>
      <c r="U18" s="13"/>
      <c r="V18" s="51" t="str">
        <f t="shared" si="3"/>
        <v>ERROR</v>
      </c>
      <c r="W18" s="44"/>
      <c r="X18" s="14" t="b">
        <v>0</v>
      </c>
      <c r="Z18" s="14"/>
      <c r="AA18" s="14" t="e">
        <f>IF(#REF!&gt;0,IF(O18="","TRUE","FALSE"),"FALSE")</f>
        <v>#REF!</v>
      </c>
      <c r="AB18" s="14">
        <f t="shared" si="5"/>
        <v>0</v>
      </c>
      <c r="AH18" s="39"/>
    </row>
    <row r="19" spans="1:36" ht="15" customHeight="1" x14ac:dyDescent="0.3">
      <c r="A19" s="149">
        <f t="shared" si="4"/>
        <v>0.37500000000000006</v>
      </c>
      <c r="B19" s="26"/>
      <c r="C19" s="26"/>
      <c r="D19" s="30"/>
      <c r="E19" s="28"/>
      <c r="F19" s="26"/>
      <c r="G19" s="26"/>
      <c r="H19" s="54"/>
      <c r="I19" s="30"/>
      <c r="J19" s="30"/>
      <c r="K19" s="30"/>
      <c r="L19" s="30"/>
      <c r="M19" s="30"/>
      <c r="N19" s="26"/>
      <c r="O19" s="346" t="str">
        <f t="shared" si="0"/>
        <v/>
      </c>
      <c r="P19" s="347"/>
      <c r="Q19" s="347"/>
      <c r="R19" s="98"/>
      <c r="S19" s="146">
        <f t="shared" si="1"/>
        <v>0</v>
      </c>
      <c r="T19" s="14">
        <f t="shared" si="2"/>
        <v>0</v>
      </c>
      <c r="U19" s="13"/>
      <c r="V19" s="51" t="str">
        <f t="shared" si="3"/>
        <v>ERROR</v>
      </c>
      <c r="W19" s="44"/>
      <c r="X19" s="14" t="b">
        <v>0</v>
      </c>
      <c r="Y19" s="44"/>
      <c r="Z19" s="44"/>
      <c r="AA19" s="14" t="e">
        <f>IF(#REF!&gt;0,IF(O19="","TRUE","FALSE"),"FALSE")</f>
        <v>#REF!</v>
      </c>
      <c r="AB19" s="14">
        <f t="shared" si="5"/>
        <v>0</v>
      </c>
      <c r="AH19" s="39"/>
    </row>
    <row r="20" spans="1:36" ht="15" customHeight="1" x14ac:dyDescent="0.3">
      <c r="A20" s="149">
        <f t="shared" si="4"/>
        <v>0.38541666666666674</v>
      </c>
      <c r="B20" s="26"/>
      <c r="C20" s="26"/>
      <c r="D20" s="30"/>
      <c r="E20" s="28"/>
      <c r="F20" s="26"/>
      <c r="G20" s="26"/>
      <c r="H20" s="54"/>
      <c r="I20" s="30"/>
      <c r="J20" s="30"/>
      <c r="K20" s="30"/>
      <c r="L20" s="30"/>
      <c r="M20" s="30"/>
      <c r="N20" s="27"/>
      <c r="O20" s="346" t="str">
        <f t="shared" si="0"/>
        <v/>
      </c>
      <c r="P20" s="347"/>
      <c r="Q20" s="347"/>
      <c r="R20" s="98"/>
      <c r="S20" s="146">
        <f t="shared" si="1"/>
        <v>0</v>
      </c>
      <c r="T20" s="14">
        <f t="shared" si="2"/>
        <v>0</v>
      </c>
      <c r="U20" s="13"/>
      <c r="V20" s="51" t="str">
        <f t="shared" si="3"/>
        <v>ERROR</v>
      </c>
      <c r="W20" s="44"/>
      <c r="X20" s="14" t="b">
        <v>0</v>
      </c>
      <c r="Y20" s="44"/>
      <c r="Z20" s="44"/>
      <c r="AA20" s="14" t="e">
        <f>IF(#REF!&gt;0,IF(O20="","TRUE","FALSE"),"FALSE")</f>
        <v>#REF!</v>
      </c>
      <c r="AB20" s="14">
        <f t="shared" si="5"/>
        <v>0</v>
      </c>
      <c r="AH20" s="39"/>
    </row>
    <row r="21" spans="1:36" ht="15" customHeight="1" x14ac:dyDescent="0.3">
      <c r="A21" s="149">
        <f t="shared" si="4"/>
        <v>0.39583333333333343</v>
      </c>
      <c r="B21" s="26"/>
      <c r="C21" s="26"/>
      <c r="D21" s="30"/>
      <c r="E21" s="28"/>
      <c r="F21" s="26"/>
      <c r="G21" s="26"/>
      <c r="H21" s="54"/>
      <c r="I21" s="30"/>
      <c r="J21" s="30"/>
      <c r="K21" s="30"/>
      <c r="L21" s="30"/>
      <c r="M21" s="30"/>
      <c r="N21" s="26"/>
      <c r="O21" s="346" t="str">
        <f t="shared" si="0"/>
        <v/>
      </c>
      <c r="P21" s="347"/>
      <c r="Q21" s="347"/>
      <c r="R21" s="98"/>
      <c r="S21" s="146">
        <f t="shared" si="1"/>
        <v>0</v>
      </c>
      <c r="T21" s="14">
        <f t="shared" si="2"/>
        <v>0</v>
      </c>
      <c r="U21" s="13"/>
      <c r="V21" s="51" t="str">
        <f t="shared" si="3"/>
        <v>ERROR</v>
      </c>
      <c r="W21" s="44"/>
      <c r="X21" s="14" t="b">
        <v>0</v>
      </c>
      <c r="Y21" s="44" t="s">
        <v>90</v>
      </c>
      <c r="Z21" s="44"/>
      <c r="AA21" s="14" t="e">
        <f>IF(#REF!&gt;0,IF(O21="","TRUE","FALSE"),"FALSE")</f>
        <v>#REF!</v>
      </c>
      <c r="AB21" s="14">
        <f t="shared" si="5"/>
        <v>0</v>
      </c>
      <c r="AH21" s="39"/>
    </row>
    <row r="22" spans="1:36" ht="15" customHeight="1" x14ac:dyDescent="0.3">
      <c r="A22" s="149">
        <f t="shared" si="4"/>
        <v>0.40625000000000011</v>
      </c>
      <c r="B22" s="26"/>
      <c r="C22" s="26"/>
      <c r="D22" s="30"/>
      <c r="E22" s="28"/>
      <c r="F22" s="26"/>
      <c r="G22" s="26"/>
      <c r="H22" s="54"/>
      <c r="I22" s="30"/>
      <c r="J22" s="30"/>
      <c r="K22" s="30"/>
      <c r="L22" s="30"/>
      <c r="M22" s="30"/>
      <c r="N22" s="27"/>
      <c r="O22" s="346" t="str">
        <f t="shared" si="0"/>
        <v/>
      </c>
      <c r="P22" s="347"/>
      <c r="Q22" s="347"/>
      <c r="R22" s="98"/>
      <c r="S22" s="146">
        <f t="shared" si="1"/>
        <v>0</v>
      </c>
      <c r="T22" s="14">
        <f t="shared" si="2"/>
        <v>0</v>
      </c>
      <c r="U22" s="13"/>
      <c r="V22" s="51" t="str">
        <f t="shared" si="3"/>
        <v>ERROR</v>
      </c>
      <c r="W22" s="44"/>
      <c r="X22" s="14" t="b">
        <v>0</v>
      </c>
      <c r="Y22" s="44"/>
      <c r="Z22" s="44"/>
      <c r="AA22" s="14" t="e">
        <f>IF(#REF!&gt;0,IF(O22="","TRUE","FALSE"),"FALSE")</f>
        <v>#REF!</v>
      </c>
      <c r="AB22" s="14">
        <f t="shared" si="5"/>
        <v>0</v>
      </c>
    </row>
    <row r="23" spans="1:36" ht="15" customHeight="1" x14ac:dyDescent="0.3">
      <c r="A23" s="149">
        <f t="shared" si="4"/>
        <v>0.4166666666666668</v>
      </c>
      <c r="B23" s="26"/>
      <c r="C23" s="26"/>
      <c r="D23" s="30"/>
      <c r="E23" s="28"/>
      <c r="F23" s="26"/>
      <c r="G23" s="26"/>
      <c r="H23" s="54"/>
      <c r="I23" s="30"/>
      <c r="J23" s="30"/>
      <c r="K23" s="30"/>
      <c r="L23" s="30"/>
      <c r="M23" s="30"/>
      <c r="N23" s="26"/>
      <c r="O23" s="346" t="str">
        <f t="shared" si="0"/>
        <v/>
      </c>
      <c r="P23" s="347"/>
      <c r="Q23" s="347"/>
      <c r="R23" s="98"/>
      <c r="S23" s="146">
        <f t="shared" si="1"/>
        <v>0</v>
      </c>
      <c r="T23" s="14">
        <f t="shared" si="2"/>
        <v>0</v>
      </c>
      <c r="U23" s="13"/>
      <c r="V23" s="51" t="str">
        <f t="shared" si="3"/>
        <v>ERROR</v>
      </c>
      <c r="W23" s="44"/>
      <c r="X23" s="14" t="b">
        <v>0</v>
      </c>
      <c r="Y23" s="44"/>
      <c r="Z23" s="44"/>
      <c r="AA23" s="14" t="e">
        <f>IF(#REF!&gt;0,IF(O23="","TRUE","FALSE"),"FALSE")</f>
        <v>#REF!</v>
      </c>
      <c r="AB23" s="14">
        <f t="shared" si="5"/>
        <v>0</v>
      </c>
    </row>
    <row r="24" spans="1:36" ht="15" customHeight="1" x14ac:dyDescent="0.3">
      <c r="A24" s="149">
        <f t="shared" si="4"/>
        <v>0.42708333333333348</v>
      </c>
      <c r="B24" s="26"/>
      <c r="C24" s="26"/>
      <c r="D24" s="30"/>
      <c r="E24" s="28"/>
      <c r="F24" s="26"/>
      <c r="G24" s="26"/>
      <c r="H24" s="54"/>
      <c r="I24" s="30"/>
      <c r="J24" s="30"/>
      <c r="K24" s="30"/>
      <c r="L24" s="30"/>
      <c r="M24" s="30"/>
      <c r="N24" s="27"/>
      <c r="O24" s="346" t="str">
        <f t="shared" si="0"/>
        <v/>
      </c>
      <c r="P24" s="347"/>
      <c r="Q24" s="347"/>
      <c r="R24" s="98"/>
      <c r="S24" s="146">
        <f t="shared" si="1"/>
        <v>0</v>
      </c>
      <c r="T24" s="14">
        <f t="shared" si="2"/>
        <v>0</v>
      </c>
      <c r="U24" s="13"/>
      <c r="V24" s="51" t="str">
        <f t="shared" si="3"/>
        <v>ERROR</v>
      </c>
      <c r="W24" s="44"/>
      <c r="X24" s="14" t="b">
        <v>0</v>
      </c>
      <c r="Y24" s="44"/>
      <c r="Z24" s="44"/>
      <c r="AA24" s="14" t="e">
        <f>IF(#REF!&gt;0,IF(O24="","TRUE","FALSE"),"FALSE")</f>
        <v>#REF!</v>
      </c>
      <c r="AB24" s="14">
        <f t="shared" si="5"/>
        <v>0</v>
      </c>
    </row>
    <row r="25" spans="1:36" ht="15" customHeight="1" x14ac:dyDescent="0.3">
      <c r="A25" s="149">
        <f t="shared" si="4"/>
        <v>0.43750000000000017</v>
      </c>
      <c r="B25" s="26"/>
      <c r="C25" s="26"/>
      <c r="D25" s="30"/>
      <c r="E25" s="28"/>
      <c r="F25" s="26"/>
      <c r="G25" s="26"/>
      <c r="H25" s="54"/>
      <c r="I25" s="30"/>
      <c r="J25" s="30"/>
      <c r="K25" s="30"/>
      <c r="L25" s="30"/>
      <c r="M25" s="30"/>
      <c r="N25" s="26"/>
      <c r="O25" s="346" t="str">
        <f t="shared" si="0"/>
        <v/>
      </c>
      <c r="P25" s="347"/>
      <c r="Q25" s="347"/>
      <c r="R25" s="98"/>
      <c r="S25" s="146">
        <f t="shared" si="1"/>
        <v>0</v>
      </c>
      <c r="T25" s="14">
        <f t="shared" si="2"/>
        <v>0</v>
      </c>
      <c r="U25" s="13"/>
      <c r="V25" s="51" t="str">
        <f t="shared" si="3"/>
        <v>ERROR</v>
      </c>
      <c r="X25" s="14" t="b">
        <v>0</v>
      </c>
      <c r="AA25" s="14" t="e">
        <f>IF(#REF!&gt;0,IF(O25="","TRUE","FALSE"),"FALSE")</f>
        <v>#REF!</v>
      </c>
      <c r="AB25" s="14">
        <f t="shared" si="5"/>
        <v>0</v>
      </c>
    </row>
    <row r="26" spans="1:36" ht="15" customHeight="1" x14ac:dyDescent="0.3">
      <c r="A26" s="149">
        <f t="shared" si="4"/>
        <v>0.44791666666666685</v>
      </c>
      <c r="B26" s="26"/>
      <c r="C26" s="26"/>
      <c r="D26" s="30"/>
      <c r="E26" s="28"/>
      <c r="F26" s="26"/>
      <c r="G26" s="26"/>
      <c r="H26" s="54"/>
      <c r="I26" s="30"/>
      <c r="J26" s="30"/>
      <c r="K26" s="30"/>
      <c r="L26" s="30"/>
      <c r="M26" s="30"/>
      <c r="N26" s="27"/>
      <c r="O26" s="346" t="str">
        <f t="shared" si="0"/>
        <v/>
      </c>
      <c r="P26" s="347"/>
      <c r="Q26" s="347"/>
      <c r="R26" s="98"/>
      <c r="S26" s="146">
        <f t="shared" si="1"/>
        <v>0</v>
      </c>
      <c r="T26" s="14">
        <f t="shared" si="2"/>
        <v>0</v>
      </c>
      <c r="U26" s="13"/>
      <c r="V26" s="51" t="str">
        <f t="shared" si="3"/>
        <v>ERROR</v>
      </c>
      <c r="X26" s="14" t="b">
        <v>0</v>
      </c>
      <c r="AA26" s="14" t="e">
        <f>IF(#REF!&gt;0,IF(O26="","TRUE","FALSE"),"FALSE")</f>
        <v>#REF!</v>
      </c>
      <c r="AB26" s="14">
        <f t="shared" si="5"/>
        <v>0</v>
      </c>
    </row>
    <row r="27" spans="1:36" ht="15" customHeight="1" x14ac:dyDescent="0.3">
      <c r="A27" s="149">
        <f t="shared" si="4"/>
        <v>0.45833333333333354</v>
      </c>
      <c r="B27" s="26"/>
      <c r="C27" s="26"/>
      <c r="D27" s="30"/>
      <c r="E27" s="28"/>
      <c r="F27" s="26"/>
      <c r="G27" s="26"/>
      <c r="H27" s="54"/>
      <c r="I27" s="30"/>
      <c r="J27" s="30"/>
      <c r="K27" s="30"/>
      <c r="L27" s="30"/>
      <c r="M27" s="30"/>
      <c r="N27" s="26"/>
      <c r="O27" s="346" t="str">
        <f t="shared" si="0"/>
        <v/>
      </c>
      <c r="P27" s="347"/>
      <c r="Q27" s="347"/>
      <c r="R27" s="98"/>
      <c r="S27" s="146">
        <f t="shared" si="1"/>
        <v>0</v>
      </c>
      <c r="T27" s="14">
        <f t="shared" si="2"/>
        <v>0</v>
      </c>
      <c r="U27" s="13"/>
      <c r="V27" s="51" t="str">
        <f t="shared" si="3"/>
        <v>ERROR</v>
      </c>
      <c r="X27" s="14" t="b">
        <v>0</v>
      </c>
      <c r="AA27" s="14" t="e">
        <f>IF(#REF!&gt;0,IF(O27="","TRUE","FALSE"),"FALSE")</f>
        <v>#REF!</v>
      </c>
      <c r="AB27" s="14">
        <f t="shared" si="5"/>
        <v>0</v>
      </c>
    </row>
    <row r="28" spans="1:36" ht="15" customHeight="1" x14ac:dyDescent="0.3">
      <c r="A28" s="149">
        <f t="shared" si="4"/>
        <v>0.46875000000000022</v>
      </c>
      <c r="B28" s="26"/>
      <c r="C28" s="26"/>
      <c r="D28" s="30"/>
      <c r="E28" s="28"/>
      <c r="F28" s="26"/>
      <c r="G28" s="30"/>
      <c r="H28" s="30"/>
      <c r="I28" s="30"/>
      <c r="J28" s="30"/>
      <c r="K28" s="30"/>
      <c r="L28" s="30"/>
      <c r="M28" s="30"/>
      <c r="N28" s="27"/>
      <c r="O28" s="346" t="str">
        <f t="shared" si="0"/>
        <v/>
      </c>
      <c r="P28" s="347"/>
      <c r="Q28" s="347"/>
      <c r="R28" s="98"/>
      <c r="S28" s="146">
        <f t="shared" si="1"/>
        <v>0</v>
      </c>
      <c r="T28" s="14">
        <f t="shared" si="2"/>
        <v>0</v>
      </c>
      <c r="U28" s="13"/>
      <c r="V28" s="51" t="str">
        <f t="shared" si="3"/>
        <v>ERROR</v>
      </c>
      <c r="X28" s="14" t="b">
        <v>0</v>
      </c>
      <c r="AA28" s="14" t="e">
        <f>IF(#REF!&gt;0,IF(O28="","TRUE","FALSE"),"FALSE")</f>
        <v>#REF!</v>
      </c>
      <c r="AB28" s="14">
        <f t="shared" si="5"/>
        <v>0</v>
      </c>
    </row>
    <row r="29" spans="1:36" ht="15" customHeight="1" x14ac:dyDescent="0.3">
      <c r="A29" s="149">
        <f t="shared" si="4"/>
        <v>0.47916666666666691</v>
      </c>
      <c r="B29" s="26"/>
      <c r="C29" s="26"/>
      <c r="D29" s="30"/>
      <c r="E29" s="28"/>
      <c r="F29" s="26"/>
      <c r="G29" s="30"/>
      <c r="H29" s="30"/>
      <c r="I29" s="30"/>
      <c r="J29" s="30"/>
      <c r="K29" s="30"/>
      <c r="L29" s="30"/>
      <c r="M29" s="30"/>
      <c r="N29" s="26"/>
      <c r="O29" s="346" t="str">
        <f t="shared" si="0"/>
        <v/>
      </c>
      <c r="P29" s="347"/>
      <c r="Q29" s="347"/>
      <c r="R29" s="98"/>
      <c r="S29" s="146">
        <f t="shared" si="1"/>
        <v>0</v>
      </c>
      <c r="T29" s="14">
        <f t="shared" si="2"/>
        <v>0</v>
      </c>
      <c r="U29" s="13"/>
      <c r="V29" s="51" t="str">
        <f t="shared" si="3"/>
        <v>ERROR</v>
      </c>
      <c r="X29" s="14" t="b">
        <v>0</v>
      </c>
      <c r="AA29" s="14" t="e">
        <f>IF(#REF!&gt;0,IF(O29="","TRUE","FALSE"),"FALSE")</f>
        <v>#REF!</v>
      </c>
      <c r="AB29" s="14">
        <f t="shared" si="5"/>
        <v>0</v>
      </c>
    </row>
    <row r="30" spans="1:36" ht="15" customHeight="1" x14ac:dyDescent="0.3">
      <c r="A30" s="149">
        <f t="shared" si="4"/>
        <v>0.48958333333333359</v>
      </c>
      <c r="B30" s="30"/>
      <c r="C30" s="26"/>
      <c r="D30" s="30"/>
      <c r="E30" s="28"/>
      <c r="F30" s="26"/>
      <c r="G30" s="30"/>
      <c r="H30" s="30"/>
      <c r="I30" s="30"/>
      <c r="J30" s="30"/>
      <c r="K30" s="30"/>
      <c r="L30" s="30"/>
      <c r="M30" s="30"/>
      <c r="N30" s="27"/>
      <c r="O30" s="346" t="str">
        <f t="shared" si="0"/>
        <v/>
      </c>
      <c r="P30" s="347"/>
      <c r="Q30" s="347"/>
      <c r="R30" s="98"/>
      <c r="S30" s="146">
        <f t="shared" si="1"/>
        <v>0</v>
      </c>
      <c r="T30" s="14">
        <f t="shared" si="2"/>
        <v>0</v>
      </c>
      <c r="U30" s="13"/>
      <c r="V30" s="51" t="str">
        <f t="shared" si="3"/>
        <v>ERROR</v>
      </c>
      <c r="X30" s="14" t="b">
        <v>0</v>
      </c>
      <c r="AA30" s="14" t="e">
        <f>IF(#REF!&gt;0,IF(O30="","TRUE","FALSE"),"FALSE")</f>
        <v>#REF!</v>
      </c>
      <c r="AB30" s="14">
        <f t="shared" si="5"/>
        <v>0</v>
      </c>
    </row>
    <row r="31" spans="1:36" ht="15" customHeight="1" x14ac:dyDescent="0.3">
      <c r="A31" s="149">
        <f t="shared" si="4"/>
        <v>0.50000000000000022</v>
      </c>
      <c r="B31" s="30"/>
      <c r="C31" s="26"/>
      <c r="D31" s="30"/>
      <c r="E31" s="28"/>
      <c r="F31" s="26"/>
      <c r="G31" s="30"/>
      <c r="H31" s="30"/>
      <c r="I31" s="30"/>
      <c r="J31" s="30"/>
      <c r="K31" s="30"/>
      <c r="L31" s="30"/>
      <c r="M31" s="30"/>
      <c r="N31" s="26"/>
      <c r="O31" s="346" t="str">
        <f t="shared" si="0"/>
        <v>LUNCH</v>
      </c>
      <c r="P31" s="347"/>
      <c r="Q31" s="347"/>
      <c r="R31" s="98"/>
      <c r="S31" s="146">
        <f t="shared" si="1"/>
        <v>0</v>
      </c>
      <c r="T31" s="14">
        <f t="shared" si="2"/>
        <v>0</v>
      </c>
      <c r="U31" s="13"/>
      <c r="V31" s="51" t="str">
        <f t="shared" si="3"/>
        <v>ERROR</v>
      </c>
      <c r="X31" s="14" t="b">
        <v>0</v>
      </c>
      <c r="AA31" s="14" t="e">
        <f>IF(#REF!&gt;0,IF(O31="","TRUE","FALSE"),"FALSE")</f>
        <v>#REF!</v>
      </c>
      <c r="AB31" s="14">
        <f t="shared" si="5"/>
        <v>0</v>
      </c>
    </row>
    <row r="32" spans="1:36" ht="15" customHeight="1" x14ac:dyDescent="0.3">
      <c r="A32" s="149">
        <f t="shared" si="4"/>
        <v>0.51041666666666685</v>
      </c>
      <c r="B32" s="30"/>
      <c r="C32" s="26"/>
      <c r="D32" s="30"/>
      <c r="E32" s="28"/>
      <c r="F32" s="26"/>
      <c r="G32" s="30"/>
      <c r="H32" s="30"/>
      <c r="I32" s="30"/>
      <c r="J32" s="30"/>
      <c r="K32" s="30"/>
      <c r="L32" s="30"/>
      <c r="M32" s="30"/>
      <c r="N32" s="27"/>
      <c r="O32" s="346" t="str">
        <f t="shared" si="0"/>
        <v>LUNCH</v>
      </c>
      <c r="P32" s="347"/>
      <c r="Q32" s="347"/>
      <c r="R32" s="98"/>
      <c r="S32" s="146">
        <f t="shared" si="1"/>
        <v>0</v>
      </c>
      <c r="T32" s="14">
        <f t="shared" si="2"/>
        <v>0</v>
      </c>
      <c r="U32" s="13"/>
      <c r="V32" s="51" t="str">
        <f t="shared" si="3"/>
        <v>ERROR</v>
      </c>
      <c r="X32" s="14" t="b">
        <v>0</v>
      </c>
      <c r="AA32" s="14" t="e">
        <f>IF(#REF!&gt;0,IF(O32="","TRUE","FALSE"),"FALSE")</f>
        <v>#REF!</v>
      </c>
      <c r="AB32" s="14">
        <f t="shared" si="5"/>
        <v>0</v>
      </c>
    </row>
    <row r="33" spans="1:28" ht="15" customHeight="1" x14ac:dyDescent="0.3">
      <c r="A33" s="149">
        <f t="shared" si="4"/>
        <v>0.52083333333333348</v>
      </c>
      <c r="B33" s="29"/>
      <c r="C33" s="26"/>
      <c r="D33" s="29"/>
      <c r="E33" s="28"/>
      <c r="F33" s="26"/>
      <c r="G33" s="29"/>
      <c r="H33" s="29"/>
      <c r="I33" s="29"/>
      <c r="J33" s="29"/>
      <c r="K33" s="29"/>
      <c r="L33" s="29"/>
      <c r="M33" s="29"/>
      <c r="N33" s="26"/>
      <c r="O33" s="346" t="str">
        <f t="shared" si="0"/>
        <v>LUNCH</v>
      </c>
      <c r="P33" s="347"/>
      <c r="Q33" s="347"/>
      <c r="R33" s="98"/>
      <c r="S33" s="146">
        <f t="shared" si="1"/>
        <v>0</v>
      </c>
      <c r="T33" s="14">
        <f t="shared" si="2"/>
        <v>0</v>
      </c>
      <c r="U33" s="13"/>
      <c r="V33" s="51" t="str">
        <f t="shared" si="3"/>
        <v>ERROR</v>
      </c>
      <c r="X33" s="14" t="b">
        <v>0</v>
      </c>
      <c r="AA33" s="14" t="e">
        <f>IF(#REF!&gt;0,IF(O33="","TRUE","FALSE"),"FALSE")</f>
        <v>#REF!</v>
      </c>
      <c r="AB33" s="14">
        <f t="shared" si="5"/>
        <v>0</v>
      </c>
    </row>
    <row r="34" spans="1:28" ht="15" customHeight="1" x14ac:dyDescent="0.3">
      <c r="A34" s="149">
        <f t="shared" si="4"/>
        <v>0.53125000000000011</v>
      </c>
      <c r="B34" s="29"/>
      <c r="C34" s="26"/>
      <c r="D34" s="29"/>
      <c r="E34" s="28"/>
      <c r="F34" s="26"/>
      <c r="G34" s="29"/>
      <c r="H34" s="29"/>
      <c r="I34" s="29"/>
      <c r="J34" s="29"/>
      <c r="K34" s="29"/>
      <c r="L34" s="29"/>
      <c r="M34" s="29"/>
      <c r="N34" s="27"/>
      <c r="O34" s="346" t="str">
        <f t="shared" si="0"/>
        <v>LUNCH</v>
      </c>
      <c r="P34" s="347"/>
      <c r="Q34" s="347"/>
      <c r="R34" s="98"/>
      <c r="S34" s="146">
        <f t="shared" si="1"/>
        <v>0</v>
      </c>
      <c r="T34" s="14">
        <f t="shared" si="2"/>
        <v>0</v>
      </c>
      <c r="U34" s="13"/>
      <c r="V34" s="51" t="str">
        <f t="shared" si="3"/>
        <v>ERROR</v>
      </c>
      <c r="X34" s="14" t="b">
        <v>0</v>
      </c>
      <c r="AA34" s="14" t="e">
        <f>IF(#REF!&gt;0,IF(O34="","TRUE","FALSE"),"FALSE")</f>
        <v>#REF!</v>
      </c>
      <c r="AB34" s="14">
        <f t="shared" si="5"/>
        <v>0</v>
      </c>
    </row>
    <row r="35" spans="1:28" ht="15" customHeight="1" x14ac:dyDescent="0.3">
      <c r="A35" s="149">
        <f t="shared" si="4"/>
        <v>0.54166666666666674</v>
      </c>
      <c r="B35" s="29"/>
      <c r="C35" s="26"/>
      <c r="D35" s="29"/>
      <c r="E35" s="28"/>
      <c r="F35" s="26"/>
      <c r="G35" s="29"/>
      <c r="H35" s="29"/>
      <c r="I35" s="29"/>
      <c r="J35" s="29"/>
      <c r="K35" s="29"/>
      <c r="L35" s="29"/>
      <c r="M35" s="29"/>
      <c r="N35" s="26"/>
      <c r="O35" s="346" t="str">
        <f t="shared" si="0"/>
        <v/>
      </c>
      <c r="P35" s="347"/>
      <c r="Q35" s="347"/>
      <c r="R35" s="98"/>
      <c r="S35" s="146">
        <f t="shared" si="1"/>
        <v>0</v>
      </c>
      <c r="T35" s="14">
        <f t="shared" si="2"/>
        <v>0</v>
      </c>
      <c r="U35" s="13"/>
      <c r="V35" s="51" t="str">
        <f t="shared" si="3"/>
        <v>ERROR</v>
      </c>
      <c r="X35" s="14" t="b">
        <v>0</v>
      </c>
      <c r="AA35" s="14" t="e">
        <f>IF(#REF!&gt;0,IF(O35="","TRUE","FALSE"),"FALSE")</f>
        <v>#REF!</v>
      </c>
      <c r="AB35" s="14">
        <f t="shared" si="5"/>
        <v>0</v>
      </c>
    </row>
    <row r="36" spans="1:28" ht="15" customHeight="1" x14ac:dyDescent="0.3">
      <c r="A36" s="149">
        <f t="shared" si="4"/>
        <v>0.55208333333333337</v>
      </c>
      <c r="B36" s="29"/>
      <c r="C36" s="26"/>
      <c r="D36" s="29"/>
      <c r="E36" s="28"/>
      <c r="F36" s="26"/>
      <c r="G36" s="29"/>
      <c r="H36" s="29"/>
      <c r="I36" s="29"/>
      <c r="J36" s="29"/>
      <c r="K36" s="29"/>
      <c r="L36" s="29"/>
      <c r="M36" s="29"/>
      <c r="N36" s="27"/>
      <c r="O36" s="346" t="str">
        <f t="shared" si="0"/>
        <v/>
      </c>
      <c r="P36" s="347"/>
      <c r="Q36" s="347"/>
      <c r="R36" s="98"/>
      <c r="S36" s="146">
        <f t="shared" si="1"/>
        <v>0</v>
      </c>
      <c r="T36" s="14">
        <f t="shared" si="2"/>
        <v>0</v>
      </c>
      <c r="U36" s="13"/>
      <c r="V36" s="51" t="str">
        <f t="shared" si="3"/>
        <v>ERROR</v>
      </c>
      <c r="X36" s="14" t="b">
        <v>0</v>
      </c>
      <c r="AA36" s="14" t="e">
        <f>IF(#REF!&gt;0,IF(O36="","TRUE","FALSE"),"FALSE")</f>
        <v>#REF!</v>
      </c>
      <c r="AB36" s="14">
        <f t="shared" si="5"/>
        <v>0</v>
      </c>
    </row>
    <row r="37" spans="1:28" ht="15" customHeight="1" x14ac:dyDescent="0.3">
      <c r="A37" s="149">
        <f t="shared" si="4"/>
        <v>0.5625</v>
      </c>
      <c r="B37" s="29"/>
      <c r="C37" s="26"/>
      <c r="D37" s="29"/>
      <c r="E37" s="28"/>
      <c r="F37" s="26"/>
      <c r="G37" s="29"/>
      <c r="H37" s="29"/>
      <c r="I37" s="29"/>
      <c r="J37" s="29"/>
      <c r="K37" s="29"/>
      <c r="L37" s="29"/>
      <c r="M37" s="29"/>
      <c r="N37" s="26"/>
      <c r="O37" s="346" t="str">
        <f t="shared" si="0"/>
        <v/>
      </c>
      <c r="P37" s="347"/>
      <c r="Q37" s="347"/>
      <c r="R37" s="98"/>
      <c r="S37" s="146">
        <f t="shared" si="1"/>
        <v>0</v>
      </c>
      <c r="T37" s="14">
        <f t="shared" si="2"/>
        <v>0</v>
      </c>
      <c r="U37" s="13"/>
      <c r="V37" s="51" t="str">
        <f t="shared" si="3"/>
        <v>ERROR</v>
      </c>
      <c r="X37" s="14" t="b">
        <v>0</v>
      </c>
      <c r="AA37" s="14" t="e">
        <f>IF(#REF!&gt;0,IF(O37="","TRUE","FALSE"),"FALSE")</f>
        <v>#REF!</v>
      </c>
      <c r="AB37" s="14">
        <f t="shared" si="5"/>
        <v>0</v>
      </c>
    </row>
    <row r="38" spans="1:28" ht="15" customHeight="1" x14ac:dyDescent="0.3">
      <c r="A38" s="149">
        <f t="shared" si="4"/>
        <v>0.57291666666666663</v>
      </c>
      <c r="B38" s="29"/>
      <c r="C38" s="26"/>
      <c r="D38" s="29"/>
      <c r="E38" s="28"/>
      <c r="F38" s="26"/>
      <c r="G38" s="29"/>
      <c r="H38" s="29"/>
      <c r="I38" s="29"/>
      <c r="J38" s="29"/>
      <c r="K38" s="29"/>
      <c r="L38" s="29"/>
      <c r="M38" s="29"/>
      <c r="N38" s="27"/>
      <c r="O38" s="346" t="str">
        <f t="shared" si="0"/>
        <v/>
      </c>
      <c r="P38" s="347"/>
      <c r="Q38" s="347"/>
      <c r="R38" s="98"/>
      <c r="S38" s="146">
        <f t="shared" si="1"/>
        <v>0</v>
      </c>
      <c r="T38" s="14">
        <f t="shared" si="2"/>
        <v>0</v>
      </c>
      <c r="U38" s="13"/>
      <c r="V38" s="51" t="str">
        <f t="shared" si="3"/>
        <v>ERROR</v>
      </c>
      <c r="X38" s="14" t="b">
        <v>0</v>
      </c>
      <c r="AA38" s="14" t="e">
        <f>IF(#REF!&gt;0,IF(O38="","TRUE","FALSE"),"FALSE")</f>
        <v>#REF!</v>
      </c>
      <c r="AB38" s="14">
        <f t="shared" si="5"/>
        <v>0</v>
      </c>
    </row>
    <row r="39" spans="1:28" ht="15" customHeight="1" x14ac:dyDescent="0.3">
      <c r="A39" s="149">
        <f t="shared" si="4"/>
        <v>0.58333333333333326</v>
      </c>
      <c r="B39" s="29"/>
      <c r="C39" s="26"/>
      <c r="D39" s="29"/>
      <c r="E39" s="28"/>
      <c r="F39" s="26"/>
      <c r="G39" s="29"/>
      <c r="H39" s="29"/>
      <c r="I39" s="29"/>
      <c r="J39" s="29"/>
      <c r="K39" s="29"/>
      <c r="L39" s="29"/>
      <c r="M39" s="29"/>
      <c r="N39" s="26"/>
      <c r="O39" s="346" t="str">
        <f t="shared" si="0"/>
        <v/>
      </c>
      <c r="P39" s="347"/>
      <c r="Q39" s="347"/>
      <c r="R39" s="98"/>
      <c r="S39" s="146">
        <f t="shared" si="1"/>
        <v>0</v>
      </c>
      <c r="T39" s="14">
        <f t="shared" si="2"/>
        <v>0</v>
      </c>
      <c r="U39" s="13"/>
      <c r="V39" s="51" t="str">
        <f t="shared" si="3"/>
        <v>ERROR</v>
      </c>
      <c r="X39" s="14" t="b">
        <v>0</v>
      </c>
      <c r="AA39" s="14" t="e">
        <f>IF(#REF!&gt;0,IF(O39="","TRUE","FALSE"),"FALSE")</f>
        <v>#REF!</v>
      </c>
      <c r="AB39" s="14">
        <f t="shared" si="5"/>
        <v>0</v>
      </c>
    </row>
    <row r="40" spans="1:28" ht="15" customHeight="1" x14ac:dyDescent="0.3">
      <c r="A40" s="149">
        <f t="shared" si="4"/>
        <v>0.59374999999999989</v>
      </c>
      <c r="B40" s="29"/>
      <c r="C40" s="26"/>
      <c r="D40" s="29"/>
      <c r="E40" s="28"/>
      <c r="F40" s="26"/>
      <c r="G40" s="29"/>
      <c r="H40" s="29"/>
      <c r="I40" s="29"/>
      <c r="J40" s="29"/>
      <c r="K40" s="29"/>
      <c r="L40" s="29"/>
      <c r="M40" s="29"/>
      <c r="N40" s="27"/>
      <c r="O40" s="346" t="str">
        <f t="shared" si="0"/>
        <v/>
      </c>
      <c r="P40" s="347"/>
      <c r="Q40" s="347"/>
      <c r="R40" s="98"/>
      <c r="S40" s="146">
        <f t="shared" si="1"/>
        <v>0</v>
      </c>
      <c r="T40" s="14">
        <f t="shared" si="2"/>
        <v>0</v>
      </c>
      <c r="U40" s="13"/>
      <c r="V40" s="51" t="str">
        <f t="shared" si="3"/>
        <v>ERROR</v>
      </c>
      <c r="X40" s="14" t="b">
        <v>0</v>
      </c>
      <c r="Y40" s="96"/>
      <c r="AA40" s="14" t="e">
        <f>IF(#REF!&gt;0,IF(O40="","TRUE","FALSE"),"FALSE")</f>
        <v>#REF!</v>
      </c>
      <c r="AB40" s="14">
        <f t="shared" si="5"/>
        <v>0</v>
      </c>
    </row>
    <row r="41" spans="1:28" ht="15" customHeight="1" x14ac:dyDescent="0.3">
      <c r="A41" s="149">
        <f t="shared" si="4"/>
        <v>0.60416666666666652</v>
      </c>
      <c r="B41" s="29"/>
      <c r="C41" s="26"/>
      <c r="D41" s="29"/>
      <c r="E41" s="28"/>
      <c r="F41" s="26"/>
      <c r="G41" s="29"/>
      <c r="H41" s="29"/>
      <c r="I41" s="29"/>
      <c r="J41" s="29"/>
      <c r="K41" s="29"/>
      <c r="L41" s="29"/>
      <c r="M41" s="29"/>
      <c r="N41" s="26"/>
      <c r="O41" s="346" t="str">
        <f t="shared" si="0"/>
        <v/>
      </c>
      <c r="P41" s="347"/>
      <c r="Q41" s="347"/>
      <c r="R41" s="98"/>
      <c r="S41" s="146">
        <f t="shared" si="1"/>
        <v>0</v>
      </c>
      <c r="T41" s="14">
        <f t="shared" si="2"/>
        <v>0</v>
      </c>
      <c r="U41" s="13"/>
      <c r="V41" s="51" t="str">
        <f t="shared" si="3"/>
        <v>ERROR</v>
      </c>
      <c r="X41" s="14" t="b">
        <v>0</v>
      </c>
      <c r="Y41" s="96"/>
      <c r="AA41" s="14" t="e">
        <f>IF(#REF!&gt;0,IF(O41="","TRUE","FALSE"),"FALSE")</f>
        <v>#REF!</v>
      </c>
      <c r="AB41" s="14">
        <f t="shared" si="5"/>
        <v>0</v>
      </c>
    </row>
    <row r="42" spans="1:28" ht="15" customHeight="1" x14ac:dyDescent="0.3">
      <c r="A42" s="149">
        <f t="shared" si="4"/>
        <v>0.61458333333333315</v>
      </c>
      <c r="B42" s="29"/>
      <c r="C42" s="26"/>
      <c r="D42" s="29"/>
      <c r="E42" s="28"/>
      <c r="F42" s="26"/>
      <c r="G42" s="29"/>
      <c r="H42" s="29"/>
      <c r="I42" s="29"/>
      <c r="J42" s="29"/>
      <c r="K42" s="29"/>
      <c r="L42" s="29"/>
      <c r="M42" s="29"/>
      <c r="N42" s="27"/>
      <c r="O42" s="346" t="str">
        <f t="shared" si="0"/>
        <v/>
      </c>
      <c r="P42" s="347"/>
      <c r="Q42" s="347"/>
      <c r="R42" s="98"/>
      <c r="S42" s="146">
        <f t="shared" si="1"/>
        <v>0</v>
      </c>
      <c r="T42" s="14">
        <f t="shared" si="2"/>
        <v>0</v>
      </c>
      <c r="U42" s="13"/>
      <c r="V42" s="51" t="str">
        <f t="shared" si="3"/>
        <v>ERROR</v>
      </c>
      <c r="W42" s="44"/>
      <c r="X42" s="14" t="b">
        <v>0</v>
      </c>
      <c r="Y42" s="96"/>
      <c r="AA42" s="14" t="e">
        <f>IF(#REF!&gt;0,IF(O42="","TRUE","FALSE"),"FALSE")</f>
        <v>#REF!</v>
      </c>
      <c r="AB42" s="14">
        <f t="shared" si="5"/>
        <v>0</v>
      </c>
    </row>
    <row r="43" spans="1:28" ht="15" customHeight="1" x14ac:dyDescent="0.3">
      <c r="A43" s="149">
        <f t="shared" si="4"/>
        <v>0.62499999999999978</v>
      </c>
      <c r="B43" s="29"/>
      <c r="C43" s="26"/>
      <c r="D43" s="29"/>
      <c r="E43" s="28"/>
      <c r="F43" s="26"/>
      <c r="G43" s="29"/>
      <c r="H43" s="29"/>
      <c r="I43" s="29"/>
      <c r="J43" s="29"/>
      <c r="K43" s="29"/>
      <c r="L43" s="29"/>
      <c r="M43" s="29"/>
      <c r="N43" s="26"/>
      <c r="O43" s="346" t="str">
        <f t="shared" si="0"/>
        <v/>
      </c>
      <c r="P43" s="347"/>
      <c r="Q43" s="347"/>
      <c r="R43" s="98"/>
      <c r="S43" s="146">
        <f t="shared" si="1"/>
        <v>0</v>
      </c>
      <c r="T43" s="14">
        <f t="shared" si="2"/>
        <v>0</v>
      </c>
      <c r="U43" s="13"/>
      <c r="V43" s="51" t="str">
        <f t="shared" si="3"/>
        <v>ERROR</v>
      </c>
      <c r="W43" s="44"/>
      <c r="X43" s="14" t="b">
        <v>0</v>
      </c>
      <c r="Y43" s="96"/>
      <c r="AA43" s="14" t="e">
        <f>IF(#REF!&gt;0,IF(O43="","TRUE","FALSE"),"FALSE")</f>
        <v>#REF!</v>
      </c>
      <c r="AB43" s="14">
        <f t="shared" si="5"/>
        <v>0</v>
      </c>
    </row>
    <row r="44" spans="1:28" ht="15" customHeight="1" x14ac:dyDescent="0.3">
      <c r="A44" s="149">
        <f t="shared" si="4"/>
        <v>0.63541666666666641</v>
      </c>
      <c r="B44" s="29"/>
      <c r="C44" s="26"/>
      <c r="D44" s="29"/>
      <c r="E44" s="28"/>
      <c r="F44" s="26"/>
      <c r="G44" s="29"/>
      <c r="H44" s="29"/>
      <c r="I44" s="29"/>
      <c r="J44" s="29"/>
      <c r="K44" s="29"/>
      <c r="L44" s="29"/>
      <c r="M44" s="29"/>
      <c r="N44" s="27"/>
      <c r="O44" s="346" t="str">
        <f t="shared" si="0"/>
        <v/>
      </c>
      <c r="P44" s="347"/>
      <c r="Q44" s="347"/>
      <c r="R44" s="98"/>
      <c r="S44" s="146">
        <f t="shared" si="1"/>
        <v>0</v>
      </c>
      <c r="T44" s="14">
        <f t="shared" si="2"/>
        <v>0</v>
      </c>
      <c r="U44" s="13"/>
      <c r="V44" s="51" t="str">
        <f t="shared" si="3"/>
        <v>ERROR</v>
      </c>
      <c r="W44" s="44"/>
      <c r="X44" s="14" t="b">
        <v>0</v>
      </c>
      <c r="Y44" s="96"/>
      <c r="AA44" s="14" t="e">
        <f>IF(#REF!&gt;0,IF(O44="","TRUE","FALSE"),"FALSE")</f>
        <v>#REF!</v>
      </c>
      <c r="AB44" s="14">
        <f t="shared" si="5"/>
        <v>0</v>
      </c>
    </row>
    <row r="45" spans="1:28" ht="15" customHeight="1" x14ac:dyDescent="0.3">
      <c r="A45" s="149">
        <f t="shared" si="4"/>
        <v>0.64583333333333304</v>
      </c>
      <c r="B45" s="29"/>
      <c r="C45" s="26"/>
      <c r="D45" s="29"/>
      <c r="E45" s="28"/>
      <c r="F45" s="26"/>
      <c r="G45" s="29"/>
      <c r="H45" s="29"/>
      <c r="I45" s="29"/>
      <c r="J45" s="29"/>
      <c r="K45" s="29"/>
      <c r="L45" s="29"/>
      <c r="M45" s="29"/>
      <c r="N45" s="26"/>
      <c r="O45" s="346" t="str">
        <f t="shared" si="0"/>
        <v/>
      </c>
      <c r="P45" s="347"/>
      <c r="Q45" s="347"/>
      <c r="R45" s="98"/>
      <c r="S45" s="146">
        <f t="shared" si="1"/>
        <v>0</v>
      </c>
      <c r="T45" s="14">
        <f t="shared" si="2"/>
        <v>0</v>
      </c>
      <c r="U45" s="13"/>
      <c r="V45" s="51" t="str">
        <f t="shared" si="3"/>
        <v>ERROR</v>
      </c>
      <c r="W45" s="44"/>
      <c r="X45" s="14" t="b">
        <v>0</v>
      </c>
      <c r="Y45" s="96"/>
      <c r="AA45" s="14" t="e">
        <f>IF(#REF!&gt;0,IF(O45="","TRUE","FALSE"),"FALSE")</f>
        <v>#REF!</v>
      </c>
      <c r="AB45" s="14">
        <f t="shared" si="5"/>
        <v>0</v>
      </c>
    </row>
    <row r="46" spans="1:28" ht="15" customHeight="1" x14ac:dyDescent="0.3">
      <c r="A46" s="149">
        <f t="shared" si="4"/>
        <v>0.65624999999999967</v>
      </c>
      <c r="B46" s="29"/>
      <c r="C46" s="26"/>
      <c r="D46" s="29"/>
      <c r="E46" s="28"/>
      <c r="F46" s="26"/>
      <c r="G46" s="29"/>
      <c r="H46" s="29"/>
      <c r="I46" s="29"/>
      <c r="J46" s="29"/>
      <c r="K46" s="29"/>
      <c r="L46" s="29"/>
      <c r="M46" s="29"/>
      <c r="N46" s="27"/>
      <c r="O46" s="346" t="str">
        <f t="shared" si="0"/>
        <v/>
      </c>
      <c r="P46" s="347"/>
      <c r="Q46" s="347"/>
      <c r="R46" s="98"/>
      <c r="S46" s="146">
        <f t="shared" si="1"/>
        <v>0</v>
      </c>
      <c r="T46" s="14">
        <f t="shared" si="2"/>
        <v>0</v>
      </c>
      <c r="U46" s="13"/>
      <c r="V46" s="51" t="str">
        <f t="shared" si="3"/>
        <v>ERROR</v>
      </c>
      <c r="W46" s="44"/>
      <c r="X46" s="14" t="b">
        <v>0</v>
      </c>
      <c r="Y46" s="96"/>
      <c r="AA46" s="14" t="e">
        <f>IF(#REF!&gt;0,IF(O46="","TRUE","FALSE"),"FALSE")</f>
        <v>#REF!</v>
      </c>
      <c r="AB46" s="14">
        <f t="shared" si="5"/>
        <v>0</v>
      </c>
    </row>
    <row r="47" spans="1:28" ht="15" customHeight="1" x14ac:dyDescent="0.3">
      <c r="A47" s="149">
        <f t="shared" si="4"/>
        <v>0.6666666666666663</v>
      </c>
      <c r="B47" s="29"/>
      <c r="C47" s="26"/>
      <c r="D47" s="29"/>
      <c r="E47" s="28"/>
      <c r="F47" s="26"/>
      <c r="G47" s="29"/>
      <c r="H47" s="29"/>
      <c r="I47" s="29"/>
      <c r="J47" s="29"/>
      <c r="K47" s="29"/>
      <c r="L47" s="29"/>
      <c r="M47" s="29"/>
      <c r="N47" s="27"/>
      <c r="O47" s="346" t="str">
        <f t="shared" si="0"/>
        <v/>
      </c>
      <c r="P47" s="347"/>
      <c r="Q47" s="347"/>
      <c r="R47" s="98"/>
      <c r="S47" s="146">
        <f t="shared" si="1"/>
        <v>0</v>
      </c>
      <c r="T47" s="14">
        <f t="shared" si="2"/>
        <v>0</v>
      </c>
      <c r="U47" s="13"/>
      <c r="V47" s="51" t="str">
        <f t="shared" si="3"/>
        <v>ERROR</v>
      </c>
      <c r="W47" s="44"/>
      <c r="X47" s="14" t="b">
        <v>0</v>
      </c>
      <c r="Y47" s="96"/>
      <c r="AA47" s="14" t="e">
        <f>IF(#REF!&gt;0,IF(O47="","TRUE","FALSE"),"FALSE")</f>
        <v>#REF!</v>
      </c>
      <c r="AB47" s="14">
        <f t="shared" si="5"/>
        <v>0</v>
      </c>
    </row>
    <row r="48" spans="1:28" ht="15" customHeight="1" x14ac:dyDescent="0.3">
      <c r="A48" s="149">
        <f t="shared" si="4"/>
        <v>0.67708333333333293</v>
      </c>
      <c r="B48" s="29"/>
      <c r="C48" s="26"/>
      <c r="D48" s="29"/>
      <c r="E48" s="28"/>
      <c r="F48" s="26"/>
      <c r="G48" s="29"/>
      <c r="H48" s="29"/>
      <c r="I48" s="29"/>
      <c r="J48" s="29"/>
      <c r="K48" s="29"/>
      <c r="L48" s="29"/>
      <c r="M48" s="29"/>
      <c r="N48" s="26"/>
      <c r="O48" s="346" t="str">
        <f t="shared" si="0"/>
        <v/>
      </c>
      <c r="P48" s="347"/>
      <c r="Q48" s="347"/>
      <c r="R48" s="98"/>
      <c r="S48" s="146">
        <f t="shared" si="1"/>
        <v>0</v>
      </c>
      <c r="T48" s="14">
        <f t="shared" si="2"/>
        <v>0</v>
      </c>
      <c r="U48" s="13"/>
      <c r="V48" s="51" t="str">
        <f t="shared" si="3"/>
        <v>ERROR</v>
      </c>
      <c r="W48" s="44"/>
      <c r="X48" s="14" t="b">
        <v>0</v>
      </c>
      <c r="Y48" s="96"/>
      <c r="AA48" s="14" t="e">
        <f>IF(#REF!&gt;0,IF(O48="","TRUE","FALSE"),"FALSE")</f>
        <v>#REF!</v>
      </c>
      <c r="AB48" s="14">
        <f t="shared" si="5"/>
        <v>0</v>
      </c>
    </row>
    <row r="49" spans="1:28" ht="15" customHeight="1" x14ac:dyDescent="0.3">
      <c r="A49" s="149">
        <f t="shared" si="4"/>
        <v>0.68749999999999956</v>
      </c>
      <c r="B49" s="29"/>
      <c r="C49" s="26"/>
      <c r="D49" s="29"/>
      <c r="E49" s="28"/>
      <c r="F49" s="26"/>
      <c r="G49" s="29"/>
      <c r="H49" s="29"/>
      <c r="I49" s="29"/>
      <c r="J49" s="29"/>
      <c r="K49" s="29"/>
      <c r="L49" s="29"/>
      <c r="M49" s="29"/>
      <c r="N49" s="27"/>
      <c r="O49" s="346" t="str">
        <f t="shared" si="0"/>
        <v/>
      </c>
      <c r="P49" s="347"/>
      <c r="Q49" s="347"/>
      <c r="R49" s="98"/>
      <c r="S49" s="146">
        <f t="shared" si="1"/>
        <v>0</v>
      </c>
      <c r="T49" s="14">
        <f t="shared" si="2"/>
        <v>0</v>
      </c>
      <c r="U49" s="13"/>
      <c r="V49" s="51" t="str">
        <f t="shared" si="3"/>
        <v>ERROR</v>
      </c>
      <c r="W49" s="44"/>
      <c r="X49" s="14" t="b">
        <v>0</v>
      </c>
      <c r="Y49" s="96"/>
      <c r="AA49" s="14" t="e">
        <f>IF(#REF!&gt;0,IF(O49="","TRUE","FALSE"),"FALSE")</f>
        <v>#REF!</v>
      </c>
      <c r="AB49" s="14">
        <f t="shared" si="5"/>
        <v>0</v>
      </c>
    </row>
    <row r="50" spans="1:28" ht="15" customHeight="1" x14ac:dyDescent="0.3">
      <c r="A50" s="149">
        <f t="shared" si="4"/>
        <v>0.69791666666666619</v>
      </c>
      <c r="B50" s="29"/>
      <c r="C50" s="26"/>
      <c r="D50" s="29"/>
      <c r="E50" s="28"/>
      <c r="F50" s="26"/>
      <c r="G50" s="29"/>
      <c r="H50" s="29"/>
      <c r="I50" s="29"/>
      <c r="J50" s="29"/>
      <c r="K50" s="29"/>
      <c r="L50" s="29"/>
      <c r="M50" s="29"/>
      <c r="N50" s="26"/>
      <c r="O50" s="346" t="str">
        <f t="shared" si="0"/>
        <v/>
      </c>
      <c r="P50" s="347"/>
      <c r="Q50" s="347"/>
      <c r="R50" s="98"/>
      <c r="S50" s="146">
        <f t="shared" si="1"/>
        <v>0</v>
      </c>
      <c r="T50" s="14">
        <f t="shared" si="2"/>
        <v>0</v>
      </c>
      <c r="U50" s="13"/>
      <c r="V50" s="51" t="str">
        <f t="shared" si="3"/>
        <v>ERROR</v>
      </c>
      <c r="W50" s="44"/>
      <c r="X50" s="14" t="b">
        <v>0</v>
      </c>
      <c r="Y50" s="96"/>
      <c r="AA50" s="14" t="e">
        <f>IF(#REF!&gt;0,IF(O50="","TRUE","FALSE"),"FALSE")</f>
        <v>#REF!</v>
      </c>
      <c r="AB50" s="14">
        <f t="shared" si="5"/>
        <v>0</v>
      </c>
    </row>
    <row r="51" spans="1:28" ht="15" customHeight="1" x14ac:dyDescent="0.3">
      <c r="A51" s="149" t="str">
        <f t="shared" si="4"/>
        <v/>
      </c>
      <c r="B51" s="29"/>
      <c r="C51" s="26"/>
      <c r="D51" s="29"/>
      <c r="E51" s="28"/>
      <c r="F51" s="26"/>
      <c r="G51" s="29"/>
      <c r="H51" s="29"/>
      <c r="I51" s="29"/>
      <c r="J51" s="29"/>
      <c r="K51" s="29"/>
      <c r="L51" s="29"/>
      <c r="M51" s="29"/>
      <c r="N51" s="27"/>
      <c r="O51" s="346" t="str">
        <f t="shared" si="0"/>
        <v/>
      </c>
      <c r="P51" s="347"/>
      <c r="Q51" s="347"/>
      <c r="R51" s="98"/>
      <c r="S51" s="146">
        <f t="shared" si="1"/>
        <v>0</v>
      </c>
      <c r="T51" s="14">
        <f t="shared" si="2"/>
        <v>0</v>
      </c>
      <c r="U51" s="13"/>
      <c r="V51" s="51" t="str">
        <f t="shared" si="3"/>
        <v>ERROR</v>
      </c>
      <c r="W51" s="44"/>
      <c r="X51" s="14" t="b">
        <v>0</v>
      </c>
      <c r="Y51" s="96"/>
      <c r="AA51" s="14" t="e">
        <f>IF(#REF!&gt;0,IF(O51="","TRUE","FALSE"),"FALSE")</f>
        <v>#REF!</v>
      </c>
      <c r="AB51" s="14">
        <f t="shared" si="5"/>
        <v>0</v>
      </c>
    </row>
    <row r="52" spans="1:28" ht="15" customHeight="1" x14ac:dyDescent="0.3">
      <c r="A52" s="149" t="str">
        <f t="shared" si="4"/>
        <v/>
      </c>
      <c r="B52" s="29"/>
      <c r="C52" s="29"/>
      <c r="D52" s="29"/>
      <c r="E52" s="28"/>
      <c r="F52" s="26"/>
      <c r="G52" s="29"/>
      <c r="H52" s="29"/>
      <c r="I52" s="29"/>
      <c r="J52" s="29"/>
      <c r="K52" s="29"/>
      <c r="L52" s="29"/>
      <c r="M52" s="29"/>
      <c r="N52" s="26"/>
      <c r="O52" s="346" t="str">
        <f t="shared" si="0"/>
        <v/>
      </c>
      <c r="P52" s="347"/>
      <c r="Q52" s="347"/>
      <c r="R52" s="98"/>
      <c r="S52" s="146">
        <f t="shared" si="1"/>
        <v>0</v>
      </c>
      <c r="T52" s="14">
        <f t="shared" si="2"/>
        <v>0</v>
      </c>
      <c r="U52" s="13"/>
      <c r="V52" s="51" t="str">
        <f t="shared" si="3"/>
        <v>ERROR</v>
      </c>
      <c r="W52" s="44"/>
      <c r="X52" s="14" t="b">
        <v>0</v>
      </c>
      <c r="Y52" s="96"/>
      <c r="AA52" s="14" t="e">
        <f>IF(#REF!&gt;0,IF(O52="","TRUE","FALSE"),"FALSE")</f>
        <v>#REF!</v>
      </c>
      <c r="AB52" s="14">
        <f t="shared" si="5"/>
        <v>0</v>
      </c>
    </row>
    <row r="53" spans="1:28" ht="15" customHeight="1" x14ac:dyDescent="0.3">
      <c r="A53" s="149" t="str">
        <f t="shared" si="4"/>
        <v/>
      </c>
      <c r="B53" s="29"/>
      <c r="C53" s="29"/>
      <c r="D53" s="29"/>
      <c r="E53" s="28"/>
      <c r="F53" s="26"/>
      <c r="G53" s="29"/>
      <c r="H53" s="29"/>
      <c r="I53" s="29"/>
      <c r="J53" s="29"/>
      <c r="K53" s="29"/>
      <c r="L53" s="29"/>
      <c r="M53" s="29"/>
      <c r="N53" s="27"/>
      <c r="O53" s="346" t="str">
        <f t="shared" si="0"/>
        <v/>
      </c>
      <c r="P53" s="347"/>
      <c r="Q53" s="347"/>
      <c r="R53" s="98"/>
      <c r="S53" s="146">
        <f t="shared" si="1"/>
        <v>0</v>
      </c>
      <c r="T53" s="14">
        <f t="shared" si="2"/>
        <v>0</v>
      </c>
      <c r="U53" s="13"/>
      <c r="V53" s="51" t="str">
        <f t="shared" si="3"/>
        <v>ERROR</v>
      </c>
      <c r="W53" s="44"/>
      <c r="X53" s="14" t="b">
        <v>0</v>
      </c>
      <c r="Y53" s="96"/>
      <c r="AA53" s="14" t="e">
        <f>IF(#REF!&gt;0,IF(O53="","TRUE","FALSE"),"FALSE")</f>
        <v>#REF!</v>
      </c>
      <c r="AB53" s="14">
        <f t="shared" si="5"/>
        <v>0</v>
      </c>
    </row>
    <row r="54" spans="1:28" ht="15" customHeight="1" x14ac:dyDescent="0.3">
      <c r="A54" s="149" t="str">
        <f t="shared" si="4"/>
        <v/>
      </c>
      <c r="B54" s="29"/>
      <c r="C54" s="29"/>
      <c r="D54" s="29"/>
      <c r="E54" s="28"/>
      <c r="F54" s="26"/>
      <c r="G54" s="29"/>
      <c r="H54" s="29"/>
      <c r="I54" s="29"/>
      <c r="J54" s="29"/>
      <c r="K54" s="29"/>
      <c r="L54" s="29"/>
      <c r="M54" s="29"/>
      <c r="N54" s="26"/>
      <c r="O54" s="346" t="str">
        <f t="shared" si="0"/>
        <v/>
      </c>
      <c r="P54" s="347"/>
      <c r="Q54" s="347"/>
      <c r="R54" s="98"/>
      <c r="S54" s="146">
        <f t="shared" si="1"/>
        <v>0</v>
      </c>
      <c r="T54" s="14">
        <f t="shared" si="2"/>
        <v>0</v>
      </c>
      <c r="U54" s="13"/>
      <c r="V54" s="51" t="str">
        <f t="shared" si="3"/>
        <v>ERROR</v>
      </c>
      <c r="W54" s="44"/>
      <c r="X54" s="14" t="b">
        <v>0</v>
      </c>
      <c r="AA54" s="14" t="e">
        <f>IF(#REF!&gt;0,IF(O54="","TRUE","FALSE"),"FALSE")</f>
        <v>#REF!</v>
      </c>
      <c r="AB54" s="14">
        <f t="shared" si="5"/>
        <v>0</v>
      </c>
    </row>
    <row r="55" spans="1:28" ht="15" customHeight="1" x14ac:dyDescent="0.3">
      <c r="A55" s="149" t="str">
        <f t="shared" si="4"/>
        <v/>
      </c>
      <c r="B55" s="29"/>
      <c r="C55" s="29"/>
      <c r="D55" s="29"/>
      <c r="E55" s="28"/>
      <c r="F55" s="26"/>
      <c r="G55" s="29"/>
      <c r="H55" s="29"/>
      <c r="I55" s="29"/>
      <c r="J55" s="29"/>
      <c r="K55" s="29"/>
      <c r="L55" s="29"/>
      <c r="M55" s="29"/>
      <c r="N55" s="27"/>
      <c r="O55" s="346" t="str">
        <f t="shared" si="0"/>
        <v/>
      </c>
      <c r="P55" s="347"/>
      <c r="Q55" s="347"/>
      <c r="R55" s="98"/>
      <c r="S55" s="146">
        <f t="shared" si="1"/>
        <v>0</v>
      </c>
      <c r="T55" s="14">
        <f t="shared" si="2"/>
        <v>0</v>
      </c>
      <c r="U55" s="13"/>
      <c r="V55" s="51" t="str">
        <f t="shared" si="3"/>
        <v>ERROR</v>
      </c>
      <c r="W55" s="14"/>
      <c r="X55" s="14" t="b">
        <v>0</v>
      </c>
      <c r="AA55" s="14" t="e">
        <f>IF(#REF!&gt;0,IF(O55="","TRUE","FALSE"),"FALSE")</f>
        <v>#REF!</v>
      </c>
      <c r="AB55" s="14">
        <f t="shared" si="5"/>
        <v>0</v>
      </c>
    </row>
    <row r="56" spans="1:28" ht="15" customHeight="1" x14ac:dyDescent="0.3">
      <c r="A56" s="149" t="str">
        <f t="shared" si="4"/>
        <v/>
      </c>
      <c r="B56" s="29"/>
      <c r="C56" s="29"/>
      <c r="D56" s="29"/>
      <c r="E56" s="28"/>
      <c r="F56" s="29"/>
      <c r="G56" s="29"/>
      <c r="H56" s="29"/>
      <c r="I56" s="29"/>
      <c r="J56" s="29"/>
      <c r="K56" s="29"/>
      <c r="L56" s="29"/>
      <c r="M56" s="29"/>
      <c r="N56" s="26"/>
      <c r="O56" s="346" t="str">
        <f t="shared" si="0"/>
        <v/>
      </c>
      <c r="P56" s="347"/>
      <c r="Q56" s="347"/>
      <c r="R56" s="98"/>
      <c r="S56" s="146">
        <f t="shared" si="1"/>
        <v>0</v>
      </c>
      <c r="T56" s="14">
        <f t="shared" si="2"/>
        <v>0</v>
      </c>
      <c r="U56" s="13"/>
      <c r="V56" s="51" t="str">
        <f t="shared" si="3"/>
        <v>ERROR</v>
      </c>
      <c r="W56" s="14"/>
      <c r="X56" s="14" t="b">
        <v>0</v>
      </c>
      <c r="AA56" s="14" t="e">
        <f>IF(#REF!&gt;0,IF(O56="","TRUE","FALSE"),"FALSE")</f>
        <v>#REF!</v>
      </c>
      <c r="AB56" s="14">
        <f t="shared" si="5"/>
        <v>0</v>
      </c>
    </row>
    <row r="57" spans="1:28" ht="15" customHeight="1" x14ac:dyDescent="0.3">
      <c r="A57" s="149" t="str">
        <f t="shared" si="4"/>
        <v/>
      </c>
      <c r="B57" s="29"/>
      <c r="C57" s="29"/>
      <c r="D57" s="29"/>
      <c r="E57" s="28"/>
      <c r="F57" s="29"/>
      <c r="G57" s="29"/>
      <c r="H57" s="29"/>
      <c r="I57" s="29"/>
      <c r="J57" s="29"/>
      <c r="K57" s="29"/>
      <c r="L57" s="29"/>
      <c r="M57" s="29"/>
      <c r="N57" s="27"/>
      <c r="O57" s="346" t="str">
        <f t="shared" si="0"/>
        <v/>
      </c>
      <c r="P57" s="347"/>
      <c r="Q57" s="347"/>
      <c r="R57" s="98"/>
      <c r="S57" s="146">
        <f t="shared" si="1"/>
        <v>0</v>
      </c>
      <c r="T57" s="14">
        <f t="shared" si="2"/>
        <v>0</v>
      </c>
      <c r="U57" s="13"/>
      <c r="V57" s="51" t="str">
        <f t="shared" si="3"/>
        <v>ERROR</v>
      </c>
      <c r="W57" s="14"/>
      <c r="X57" s="14" t="b">
        <v>0</v>
      </c>
      <c r="AA57" s="14" t="e">
        <f>IF(#REF!&gt;0,IF(O57="","TRUE","FALSE"),"FALSE")</f>
        <v>#REF!</v>
      </c>
      <c r="AB57" s="14">
        <f t="shared" si="5"/>
        <v>0</v>
      </c>
    </row>
    <row r="58" spans="1:28" ht="15" customHeight="1" x14ac:dyDescent="0.3">
      <c r="A58" s="149" t="str">
        <f t="shared" si="4"/>
        <v/>
      </c>
      <c r="B58" s="29"/>
      <c r="C58" s="29"/>
      <c r="D58" s="29"/>
      <c r="E58" s="28"/>
      <c r="F58" s="29"/>
      <c r="G58" s="29"/>
      <c r="H58" s="29"/>
      <c r="I58" s="29"/>
      <c r="J58" s="29"/>
      <c r="K58" s="29"/>
      <c r="L58" s="29"/>
      <c r="M58" s="29"/>
      <c r="N58" s="26"/>
      <c r="O58" s="346" t="str">
        <f t="shared" si="0"/>
        <v/>
      </c>
      <c r="P58" s="347"/>
      <c r="Q58" s="347"/>
      <c r="R58" s="98"/>
      <c r="S58" s="146">
        <f t="shared" si="1"/>
        <v>0</v>
      </c>
      <c r="T58" s="14">
        <f t="shared" si="2"/>
        <v>0</v>
      </c>
      <c r="U58" s="13"/>
      <c r="V58" s="51" t="str">
        <f t="shared" si="3"/>
        <v>ERROR</v>
      </c>
      <c r="W58" s="14"/>
      <c r="X58" s="14" t="b">
        <v>0</v>
      </c>
      <c r="AA58" s="14" t="e">
        <f>IF(#REF!&gt;0,IF(O58="","TRUE","FALSE"),"FALSE")</f>
        <v>#REF!</v>
      </c>
      <c r="AB58" s="14">
        <f t="shared" si="5"/>
        <v>0</v>
      </c>
    </row>
    <row r="59" spans="1:28" ht="15" customHeight="1" x14ac:dyDescent="0.3">
      <c r="A59" s="149" t="str">
        <f t="shared" si="4"/>
        <v/>
      </c>
      <c r="B59" s="29"/>
      <c r="C59" s="29"/>
      <c r="D59" s="29"/>
      <c r="E59" s="28"/>
      <c r="F59" s="29"/>
      <c r="G59" s="29"/>
      <c r="H59" s="29"/>
      <c r="I59" s="29"/>
      <c r="J59" s="29"/>
      <c r="K59" s="29"/>
      <c r="L59" s="29"/>
      <c r="M59" s="29"/>
      <c r="N59" s="27"/>
      <c r="O59" s="346" t="str">
        <f t="shared" si="0"/>
        <v/>
      </c>
      <c r="P59" s="347"/>
      <c r="Q59" s="347"/>
      <c r="R59" s="98"/>
      <c r="S59" s="146">
        <f t="shared" si="1"/>
        <v>0</v>
      </c>
      <c r="T59" s="14">
        <f t="shared" si="2"/>
        <v>0</v>
      </c>
      <c r="U59" s="13"/>
      <c r="V59" s="51" t="str">
        <f t="shared" si="3"/>
        <v>ERROR</v>
      </c>
      <c r="W59" s="14"/>
      <c r="X59" s="14" t="b">
        <v>0</v>
      </c>
      <c r="AA59" s="14" t="e">
        <f>IF(#REF!&gt;0,IF(O59="","TRUE","FALSE"),"FALSE")</f>
        <v>#REF!</v>
      </c>
      <c r="AB59" s="14">
        <f t="shared" si="5"/>
        <v>0</v>
      </c>
    </row>
    <row r="60" spans="1:28" ht="15" customHeight="1" x14ac:dyDescent="0.3">
      <c r="A60" s="149" t="str">
        <f t="shared" si="4"/>
        <v/>
      </c>
      <c r="B60" s="29"/>
      <c r="C60" s="29"/>
      <c r="D60" s="29"/>
      <c r="E60" s="28"/>
      <c r="F60" s="29"/>
      <c r="G60" s="29"/>
      <c r="H60" s="29"/>
      <c r="I60" s="29"/>
      <c r="J60" s="29"/>
      <c r="K60" s="29"/>
      <c r="L60" s="29"/>
      <c r="M60" s="29"/>
      <c r="N60" s="26"/>
      <c r="O60" s="346" t="str">
        <f t="shared" si="0"/>
        <v/>
      </c>
      <c r="P60" s="347"/>
      <c r="Q60" s="347"/>
      <c r="R60" s="98"/>
      <c r="S60" s="146">
        <f t="shared" si="1"/>
        <v>0</v>
      </c>
      <c r="T60" s="14">
        <f t="shared" si="2"/>
        <v>0</v>
      </c>
      <c r="U60" s="13"/>
      <c r="V60" s="51" t="str">
        <f t="shared" si="3"/>
        <v>ERROR</v>
      </c>
      <c r="W60" s="14"/>
      <c r="X60" s="14" t="b">
        <v>0</v>
      </c>
      <c r="AA60" s="14" t="e">
        <f>IF(#REF!&gt;0,IF(O60="","TRUE","FALSE"),"FALSE")</f>
        <v>#REF!</v>
      </c>
      <c r="AB60" s="14">
        <f t="shared" si="5"/>
        <v>0</v>
      </c>
    </row>
    <row r="61" spans="1:28" ht="15" customHeight="1" x14ac:dyDescent="0.3">
      <c r="A61" s="149" t="str">
        <f t="shared" si="4"/>
        <v/>
      </c>
      <c r="B61" s="29"/>
      <c r="C61" s="29"/>
      <c r="D61" s="29"/>
      <c r="E61" s="28"/>
      <c r="F61" s="29"/>
      <c r="G61" s="29"/>
      <c r="H61" s="29"/>
      <c r="I61" s="29"/>
      <c r="J61" s="29"/>
      <c r="K61" s="29"/>
      <c r="L61" s="29"/>
      <c r="M61" s="29"/>
      <c r="N61" s="27"/>
      <c r="O61" s="346" t="str">
        <f t="shared" si="0"/>
        <v/>
      </c>
      <c r="P61" s="347"/>
      <c r="Q61" s="347"/>
      <c r="R61" s="98"/>
      <c r="S61" s="146">
        <f t="shared" si="1"/>
        <v>0</v>
      </c>
      <c r="T61" s="14">
        <f t="shared" si="2"/>
        <v>0</v>
      </c>
      <c r="U61" s="13"/>
      <c r="V61" s="51" t="str">
        <f t="shared" si="3"/>
        <v>ERROR</v>
      </c>
      <c r="W61" s="14"/>
      <c r="X61" s="14" t="b">
        <v>0</v>
      </c>
      <c r="AA61" s="14" t="e">
        <f>IF(#REF!&gt;0,IF(O61="","TRUE","FALSE"),"FALSE")</f>
        <v>#REF!</v>
      </c>
      <c r="AB61" s="14">
        <f t="shared" si="5"/>
        <v>0</v>
      </c>
    </row>
    <row r="62" spans="1:28" ht="15" customHeight="1" x14ac:dyDescent="0.3">
      <c r="A62" s="149" t="str">
        <f t="shared" si="4"/>
        <v/>
      </c>
      <c r="B62" s="29"/>
      <c r="C62" s="29"/>
      <c r="D62" s="29"/>
      <c r="E62" s="28"/>
      <c r="F62" s="29"/>
      <c r="G62" s="29"/>
      <c r="H62" s="29"/>
      <c r="I62" s="29"/>
      <c r="J62" s="29"/>
      <c r="K62" s="29"/>
      <c r="L62" s="29"/>
      <c r="M62" s="29"/>
      <c r="N62" s="26"/>
      <c r="O62" s="346" t="str">
        <f t="shared" si="0"/>
        <v/>
      </c>
      <c r="P62" s="347"/>
      <c r="Q62" s="347"/>
      <c r="R62" s="98"/>
      <c r="S62" s="146">
        <f t="shared" si="1"/>
        <v>0</v>
      </c>
      <c r="T62" s="14">
        <f t="shared" si="2"/>
        <v>0</v>
      </c>
      <c r="U62" s="13"/>
      <c r="V62" s="51" t="str">
        <f t="shared" si="3"/>
        <v>ERROR</v>
      </c>
      <c r="W62" s="14"/>
      <c r="X62" s="14" t="b">
        <v>0</v>
      </c>
      <c r="AA62" s="14" t="e">
        <f>IF(#REF!&gt;0,IF(O62="","TRUE","FALSE"),"FALSE")</f>
        <v>#REF!</v>
      </c>
      <c r="AB62" s="14">
        <f t="shared" si="5"/>
        <v>0</v>
      </c>
    </row>
    <row r="63" spans="1:28" ht="15" customHeight="1" x14ac:dyDescent="0.3">
      <c r="A63" s="149" t="str">
        <f t="shared" si="4"/>
        <v/>
      </c>
      <c r="B63" s="29"/>
      <c r="C63" s="29"/>
      <c r="D63" s="29"/>
      <c r="E63" s="28"/>
      <c r="F63" s="29"/>
      <c r="G63" s="29"/>
      <c r="H63" s="29"/>
      <c r="I63" s="29"/>
      <c r="J63" s="29"/>
      <c r="K63" s="29"/>
      <c r="L63" s="29"/>
      <c r="M63" s="29"/>
      <c r="N63" s="26"/>
      <c r="O63" s="346" t="str">
        <f t="shared" si="0"/>
        <v/>
      </c>
      <c r="P63" s="347"/>
      <c r="Q63" s="347"/>
      <c r="R63" s="98"/>
      <c r="S63" s="146">
        <f t="shared" si="1"/>
        <v>0</v>
      </c>
      <c r="T63" s="14">
        <f t="shared" si="2"/>
        <v>0</v>
      </c>
      <c r="U63" s="13"/>
      <c r="V63" s="51" t="str">
        <f t="shared" si="3"/>
        <v>ERROR</v>
      </c>
      <c r="W63" s="14"/>
      <c r="X63" s="14" t="b">
        <v>0</v>
      </c>
      <c r="AA63" s="14" t="e">
        <f>IF(#REF!&gt;0,IF(O63="","TRUE","FALSE"),"FALSE")</f>
        <v>#REF!</v>
      </c>
      <c r="AB63" s="14">
        <f t="shared" si="5"/>
        <v>0</v>
      </c>
    </row>
    <row r="64" spans="1:28" ht="36.75" customHeight="1" thickBot="1" x14ac:dyDescent="0.35">
      <c r="A64" s="150" t="s">
        <v>15</v>
      </c>
      <c r="B64" s="143">
        <f t="shared" ref="B64:F64" si="6">SUM(B15:B63)</f>
        <v>0</v>
      </c>
      <c r="C64" s="143">
        <f t="shared" si="6"/>
        <v>0</v>
      </c>
      <c r="D64" s="143">
        <f t="shared" si="6"/>
        <v>0</v>
      </c>
      <c r="E64" s="143">
        <f t="shared" si="6"/>
        <v>0</v>
      </c>
      <c r="F64" s="143">
        <f t="shared" si="6"/>
        <v>0</v>
      </c>
      <c r="G64" s="143">
        <f>IF($Y$16=TRUE,IF($G$11="All-Day Non IV-D Services",((49-(COUNTIFS($A$15:$A$63,"")+COUNTIFS($O$15:$O$63,"LUNCH")))*15),SUM(G15:G63)),SUM(G15:G63))</f>
        <v>0</v>
      </c>
      <c r="H64" s="143">
        <f>SUM(H15:H63)</f>
        <v>0</v>
      </c>
      <c r="I64" s="143">
        <f>IF($Y$16=TRUE,IF($G$11="All-Day PTO",((49-(COUNTIFS($A$15:$A$63,"")+COUNTIFS($O$15:$O$63,"LUNCH")))*15),SUM(I15:I63)),SUM(I15:I63))</f>
        <v>0</v>
      </c>
      <c r="J64" s="143">
        <f>IF($Y$16=TRUE,IF($G$11="All-Day ATO",((49-(COUNTIFS($A$15:$A$63,"")+COUNTIFS($O$15:$O$63,"LUNCH")))*15),SUM(J15:J63)),SUM(J15:J63))</f>
        <v>0</v>
      </c>
      <c r="K64" s="143">
        <f>IF($Y$16=TRUE,IF($G$11="All-Day Sick",((49-(COUNTIFS($A$15:$A$63,"")+COUNTIFS($O$15:$O$63,"LUNCH")))*15),SUM(K15:K63)),SUM(K15:K63))</f>
        <v>0</v>
      </c>
      <c r="L64" s="143">
        <f>IF($Y$16=TRUE,IF($G$11="All-Day VTO",((49-(COUNTIFS($A$15:$A$63,"")+COUNTIFS($O$15:$O$63,"LUNCH")))*15),SUM(L15:L63)),SUM(L15:L63))</f>
        <v>0</v>
      </c>
      <c r="M64" s="143">
        <f t="shared" ref="M64:N64" si="7">SUM(M15:M63)</f>
        <v>0</v>
      </c>
      <c r="N64" s="144">
        <f t="shared" si="7"/>
        <v>0</v>
      </c>
      <c r="O64" s="364"/>
      <c r="P64" s="365"/>
      <c r="Q64" s="365"/>
      <c r="R64" s="145"/>
      <c r="S64" s="147">
        <f>SUM(B64:P64)</f>
        <v>0</v>
      </c>
      <c r="T64" s="13"/>
      <c r="U64" s="13"/>
      <c r="V64" s="52"/>
      <c r="W64" s="14"/>
      <c r="X64" s="14">
        <f>COUNTIF(X15:X63,TRUE)</f>
        <v>0</v>
      </c>
      <c r="AB64" s="14">
        <f>SUBTOTAL(9,AB15:AB63)</f>
        <v>0</v>
      </c>
    </row>
    <row r="65" spans="1:34" s="108" customFormat="1" ht="7.5" customHeight="1" x14ac:dyDescent="0.3">
      <c r="B65" s="134">
        <f>SUMIF($X$15:$X$63,"TRUE",B15:B63)</f>
        <v>0</v>
      </c>
      <c r="C65" s="134">
        <f>SUMIF($X$15:$X$63,"TRUE",C15:C63)</f>
        <v>0</v>
      </c>
      <c r="D65" s="134">
        <f t="shared" ref="D65:M65" si="8">SUMIF($X$15:$X$63,"TRUE",D15:D63)</f>
        <v>0</v>
      </c>
      <c r="E65" s="134">
        <f t="shared" si="8"/>
        <v>0</v>
      </c>
      <c r="F65" s="134">
        <f t="shared" si="8"/>
        <v>0</v>
      </c>
      <c r="G65" s="134">
        <f>IF($Y$16=TRUE,IF($G$11="All-Day Non IV-D Services",$X$64*15,SUMIF($X$15:$X$63,"TRUE",G15:G63)),SUMIF($X$15:$X$63,"TRUE",G15:G63))</f>
        <v>0</v>
      </c>
      <c r="H65" s="134">
        <f t="shared" si="8"/>
        <v>0</v>
      </c>
      <c r="I65" s="134">
        <f>IF($Y$16=TRUE,IF($G$11="All-Day PTO",$X$64*15,SUMIF($X$15:$X$63,"TRUE",I15:I63)),SUMIF($X$15:$X$63,"TRUE",I15:I63))</f>
        <v>0</v>
      </c>
      <c r="J65" s="134"/>
      <c r="K65" s="134">
        <f>IF($Y$16=TRUE,IF($G$11="All-Day Sick",$X$64*15,SUMIF($X$15:$X$63,"TRUE",K15:K63)),SUMIF($X$15:$X$63,"TRUE",K15:K63))</f>
        <v>0</v>
      </c>
      <c r="L65" s="134">
        <f>IF($Y$16=TRUE,IF($G$11="All-Day VTO",$X$64*15,SUMIF($X$15:$X$63,"TRUE",L15:L63)),SUMIF($X$15:$X$63,"TRUE",L15:L63))</f>
        <v>0</v>
      </c>
      <c r="M65" s="134">
        <f t="shared" si="8"/>
        <v>0</v>
      </c>
      <c r="N65" s="135"/>
      <c r="O65" s="135"/>
      <c r="P65" s="135"/>
      <c r="Q65" s="112"/>
      <c r="R65" s="112"/>
      <c r="S65" s="112">
        <f>SUBTOTAL(9,A65:M65)</f>
        <v>0</v>
      </c>
      <c r="T65" s="109"/>
      <c r="U65" s="136"/>
      <c r="V65" s="21"/>
      <c r="W65" s="112"/>
      <c r="X65" s="112"/>
      <c r="Y65" s="112"/>
      <c r="Z65" s="109"/>
      <c r="AA65" s="112"/>
      <c r="AB65" s="112"/>
      <c r="AC65" s="109"/>
      <c r="AD65" s="109"/>
      <c r="AE65" s="109"/>
      <c r="AF65" s="109"/>
      <c r="AG65" s="109"/>
    </row>
    <row r="66" spans="1:34" s="108" customFormat="1" ht="7.5" customHeight="1" x14ac:dyDescent="0.3">
      <c r="B66" s="134">
        <f>B64-B65</f>
        <v>0</v>
      </c>
      <c r="C66" s="134">
        <f>C64-C65</f>
        <v>0</v>
      </c>
      <c r="D66" s="134">
        <f t="shared" ref="D66:M66" si="9">D64-D65</f>
        <v>0</v>
      </c>
      <c r="E66" s="134">
        <f t="shared" si="9"/>
        <v>0</v>
      </c>
      <c r="F66" s="134">
        <f t="shared" si="9"/>
        <v>0</v>
      </c>
      <c r="G66" s="134">
        <f t="shared" si="9"/>
        <v>0</v>
      </c>
      <c r="H66" s="134">
        <f t="shared" si="9"/>
        <v>0</v>
      </c>
      <c r="I66" s="134">
        <f t="shared" si="9"/>
        <v>0</v>
      </c>
      <c r="J66" s="134"/>
      <c r="K66" s="134">
        <f t="shared" si="9"/>
        <v>0</v>
      </c>
      <c r="L66" s="134">
        <f t="shared" si="9"/>
        <v>0</v>
      </c>
      <c r="M66" s="134">
        <f t="shared" si="9"/>
        <v>0</v>
      </c>
      <c r="N66" s="137"/>
      <c r="O66" s="137"/>
      <c r="P66" s="137"/>
      <c r="Q66" s="112"/>
      <c r="R66" s="112"/>
      <c r="S66" s="112">
        <f>SUBTOTAL(9,A66:M66)</f>
        <v>0</v>
      </c>
      <c r="T66" s="109"/>
      <c r="U66" s="136"/>
      <c r="V66" s="21"/>
      <c r="W66" s="112"/>
      <c r="X66" s="112"/>
      <c r="Y66" s="112"/>
      <c r="Z66" s="109"/>
      <c r="AA66" s="112"/>
      <c r="AB66" s="112"/>
      <c r="AC66" s="109"/>
      <c r="AD66" s="109"/>
      <c r="AE66" s="109"/>
      <c r="AF66" s="109"/>
      <c r="AG66" s="109"/>
    </row>
    <row r="67" spans="1:34" s="108" customFormat="1" ht="19.399999999999999" customHeight="1" x14ac:dyDescent="0.3">
      <c r="A67" s="366" t="s">
        <v>90</v>
      </c>
      <c r="B67" s="367"/>
      <c r="C67" s="367"/>
      <c r="D67" s="367"/>
      <c r="E67" s="367"/>
      <c r="F67" s="367"/>
      <c r="G67" s="367"/>
      <c r="H67" s="367"/>
      <c r="I67" s="367"/>
      <c r="J67" s="367"/>
      <c r="K67" s="367"/>
      <c r="L67" s="367"/>
      <c r="M67" s="367"/>
      <c r="N67" s="367"/>
      <c r="O67" s="367"/>
      <c r="P67" s="367"/>
      <c r="Q67" s="367"/>
      <c r="R67" s="367"/>
      <c r="S67" s="367"/>
      <c r="T67" s="138"/>
      <c r="U67" s="138"/>
      <c r="V67" s="101"/>
      <c r="W67" s="112"/>
      <c r="X67" s="112"/>
      <c r="Y67" s="112"/>
      <c r="Z67" s="112"/>
      <c r="AA67" s="112"/>
      <c r="AB67" s="112"/>
      <c r="AC67" s="109"/>
      <c r="AD67" s="109"/>
      <c r="AE67" s="109"/>
      <c r="AF67" s="109"/>
      <c r="AG67" s="109"/>
      <c r="AH67" s="109"/>
    </row>
    <row r="68" spans="1:34" ht="25.4" customHeight="1" x14ac:dyDescent="0.3">
      <c r="A68" s="189"/>
      <c r="B68" s="1"/>
      <c r="C68" s="1"/>
      <c r="D68" s="1"/>
      <c r="E68" s="1"/>
      <c r="F68" s="1"/>
      <c r="G68" s="1"/>
      <c r="H68" s="1"/>
      <c r="I68" s="1"/>
      <c r="J68" s="1"/>
      <c r="K68" s="71"/>
      <c r="L68" s="55"/>
      <c r="M68" s="33"/>
      <c r="N68" s="368"/>
      <c r="O68" s="368"/>
      <c r="P68" s="368"/>
      <c r="Q68" s="368"/>
      <c r="R68" s="33"/>
      <c r="S68" s="33"/>
      <c r="T68" s="58"/>
      <c r="U68" s="13"/>
      <c r="V68" s="13"/>
      <c r="W68" s="14"/>
      <c r="Z68" s="14"/>
      <c r="AH68" s="13"/>
    </row>
    <row r="69" spans="1:34" s="108" customFormat="1" ht="17.149999999999999" customHeight="1" x14ac:dyDescent="0.3">
      <c r="A69" s="360" t="s">
        <v>90</v>
      </c>
      <c r="B69" s="361"/>
      <c r="C69" s="361"/>
      <c r="D69" s="361"/>
      <c r="E69" s="361"/>
      <c r="F69" s="361"/>
      <c r="G69" s="361"/>
      <c r="H69" s="361"/>
      <c r="I69" s="142"/>
      <c r="J69" s="204"/>
      <c r="K69" s="184"/>
      <c r="L69" s="139"/>
      <c r="M69" s="190"/>
      <c r="N69" s="362" t="s">
        <v>90</v>
      </c>
      <c r="O69" s="363"/>
      <c r="P69" s="363"/>
      <c r="Q69" s="363"/>
      <c r="R69" s="140"/>
      <c r="S69" s="360"/>
      <c r="T69" s="360"/>
      <c r="U69" s="109"/>
      <c r="V69" s="13"/>
      <c r="W69" s="112"/>
      <c r="X69" s="112"/>
      <c r="Y69" s="112"/>
      <c r="Z69" s="109"/>
      <c r="AA69" s="112"/>
      <c r="AB69" s="112"/>
      <c r="AC69" s="109"/>
      <c r="AD69" s="109"/>
      <c r="AE69" s="109"/>
      <c r="AF69" s="109"/>
      <c r="AG69" s="109"/>
    </row>
    <row r="70" spans="1:34" s="108" customFormat="1" ht="30" customHeight="1" x14ac:dyDescent="0.3">
      <c r="A70" s="369" t="s">
        <v>90</v>
      </c>
      <c r="B70" s="369"/>
      <c r="C70" s="369"/>
      <c r="D70" s="369"/>
      <c r="E70" s="369"/>
      <c r="F70" s="369"/>
      <c r="G70" s="369"/>
      <c r="H70" s="369"/>
      <c r="I70" s="369"/>
      <c r="J70" s="369"/>
      <c r="K70" s="369"/>
      <c r="L70" s="369"/>
      <c r="M70" s="369"/>
      <c r="N70" s="369"/>
      <c r="O70" s="369"/>
      <c r="P70" s="369"/>
      <c r="Q70" s="369"/>
      <c r="R70" s="369"/>
      <c r="S70" s="369"/>
      <c r="T70" s="191"/>
      <c r="U70" s="141"/>
      <c r="V70" s="68"/>
      <c r="W70" s="112"/>
      <c r="X70" s="112"/>
      <c r="Y70" s="112"/>
      <c r="Z70" s="109"/>
      <c r="AA70" s="112"/>
      <c r="AB70" s="112"/>
      <c r="AC70" s="109"/>
      <c r="AD70" s="109"/>
      <c r="AE70" s="109"/>
      <c r="AF70" s="109"/>
      <c r="AG70" s="109"/>
    </row>
    <row r="71" spans="1:34" ht="25.4" customHeight="1" x14ac:dyDescent="0.3">
      <c r="A71" s="13" t="s">
        <v>90</v>
      </c>
      <c r="B71" s="71"/>
      <c r="C71" s="71"/>
      <c r="D71" s="71"/>
      <c r="E71" s="71"/>
      <c r="F71" s="71"/>
      <c r="G71" s="71"/>
      <c r="H71" s="71"/>
      <c r="I71" s="71"/>
      <c r="J71" s="71"/>
      <c r="K71" s="71"/>
      <c r="L71" s="55"/>
      <c r="M71" s="33"/>
      <c r="N71" s="368"/>
      <c r="O71" s="368"/>
      <c r="P71" s="368"/>
      <c r="Q71" s="368"/>
      <c r="R71" s="33"/>
      <c r="S71" s="33"/>
      <c r="T71" s="58"/>
      <c r="U71" s="13"/>
      <c r="V71" s="13"/>
      <c r="W71" s="14"/>
    </row>
    <row r="72" spans="1:34" ht="17.149999999999999" customHeight="1" x14ac:dyDescent="0.3">
      <c r="A72" s="388" t="s">
        <v>90</v>
      </c>
      <c r="B72" s="389"/>
      <c r="C72" s="389"/>
      <c r="D72" s="389"/>
      <c r="E72" s="389"/>
      <c r="F72" s="389"/>
      <c r="G72" s="389"/>
      <c r="H72" s="389"/>
      <c r="I72" s="69"/>
      <c r="J72" s="69"/>
      <c r="K72" s="102"/>
      <c r="L72" s="56"/>
      <c r="M72" s="33"/>
      <c r="N72" s="388" t="s">
        <v>90</v>
      </c>
      <c r="O72" s="390"/>
      <c r="P72" s="390"/>
      <c r="Q72" s="390"/>
      <c r="R72" s="91"/>
      <c r="S72" s="391"/>
      <c r="T72" s="391"/>
      <c r="U72" s="13"/>
      <c r="V72" s="13"/>
      <c r="W72" s="14"/>
    </row>
    <row r="73" spans="1:34" ht="30" customHeight="1" x14ac:dyDescent="0.3">
      <c r="A73" s="13"/>
      <c r="B73" s="33"/>
      <c r="C73" s="33"/>
      <c r="D73" s="33"/>
      <c r="E73" s="33"/>
      <c r="F73" s="33"/>
      <c r="G73" s="33"/>
      <c r="H73" s="33"/>
      <c r="I73" s="33"/>
      <c r="J73" s="205"/>
      <c r="K73" s="33" t="s">
        <v>90</v>
      </c>
      <c r="L73" s="33"/>
      <c r="M73" s="33"/>
      <c r="N73" s="33"/>
      <c r="O73" s="33"/>
      <c r="P73" s="33"/>
      <c r="Q73" s="13"/>
      <c r="R73" s="13"/>
      <c r="S73" s="13"/>
      <c r="T73" s="13"/>
      <c r="U73" s="13"/>
      <c r="V73" s="13"/>
      <c r="W73" s="14"/>
    </row>
    <row r="74" spans="1:34" ht="30" customHeight="1" x14ac:dyDescent="0.3">
      <c r="B74" s="31"/>
      <c r="C74" s="31"/>
      <c r="D74" s="31"/>
      <c r="E74" s="31"/>
      <c r="F74" s="31"/>
      <c r="G74" s="31"/>
      <c r="H74" s="31"/>
      <c r="I74" s="31"/>
      <c r="J74" s="31"/>
      <c r="K74" s="31"/>
      <c r="L74" s="31"/>
      <c r="M74" s="31"/>
      <c r="N74" s="31"/>
      <c r="O74" s="31"/>
      <c r="P74" s="31"/>
      <c r="Q74" s="13"/>
      <c r="R74" s="13"/>
      <c r="S74" s="13"/>
      <c r="T74" s="13"/>
      <c r="U74" s="13"/>
      <c r="V74" s="13"/>
      <c r="W74" s="14"/>
    </row>
    <row r="75" spans="1:34" ht="30" customHeight="1" x14ac:dyDescent="0.3">
      <c r="B75" s="31"/>
      <c r="C75" s="31"/>
      <c r="D75" s="31"/>
      <c r="E75" s="31"/>
      <c r="F75" s="31"/>
      <c r="G75" s="31"/>
      <c r="H75" s="31"/>
      <c r="I75" s="31"/>
      <c r="J75" s="31"/>
      <c r="K75" s="31"/>
      <c r="L75" s="31"/>
      <c r="M75" s="31"/>
      <c r="N75" s="31"/>
      <c r="O75" s="31"/>
      <c r="P75" s="31"/>
      <c r="Q75" s="13"/>
      <c r="R75" s="13"/>
      <c r="S75" s="13"/>
      <c r="T75" s="13"/>
      <c r="U75" s="13"/>
      <c r="V75" s="13"/>
      <c r="W75" s="14"/>
    </row>
    <row r="76" spans="1:34" ht="30" customHeight="1" x14ac:dyDescent="0.3">
      <c r="B76" s="31"/>
      <c r="C76" s="31"/>
      <c r="D76" s="31"/>
      <c r="E76" s="31"/>
      <c r="F76" s="31"/>
      <c r="G76" s="106"/>
      <c r="H76" s="31"/>
      <c r="I76" s="31"/>
      <c r="J76" s="31"/>
      <c r="K76" s="31"/>
      <c r="L76" s="31"/>
      <c r="M76" s="31"/>
      <c r="N76" s="31"/>
      <c r="O76" s="31"/>
      <c r="P76" s="31"/>
      <c r="Q76" s="13"/>
      <c r="R76" s="13"/>
      <c r="S76" s="13"/>
      <c r="T76" s="13"/>
      <c r="U76" s="13"/>
      <c r="V76" s="13"/>
      <c r="W76" s="14"/>
    </row>
    <row r="77" spans="1:34" ht="30" customHeight="1" x14ac:dyDescent="0.3">
      <c r="B77" s="31"/>
      <c r="C77" s="31"/>
      <c r="D77" s="31"/>
      <c r="E77" s="31"/>
      <c r="F77" s="31"/>
      <c r="G77" s="31"/>
      <c r="H77" s="31"/>
      <c r="I77" s="31"/>
      <c r="J77" s="31"/>
      <c r="K77" s="31"/>
      <c r="L77" s="31"/>
      <c r="M77" s="31"/>
      <c r="N77" s="31"/>
      <c r="O77" s="31"/>
      <c r="P77" s="31"/>
      <c r="Q77" s="13"/>
      <c r="R77" s="13"/>
      <c r="S77" s="13"/>
      <c r="T77" s="13"/>
      <c r="U77" s="13"/>
      <c r="V77" s="13"/>
      <c r="W77" s="14"/>
    </row>
    <row r="78" spans="1:34" ht="30" customHeight="1" x14ac:dyDescent="0.3">
      <c r="B78" s="31"/>
      <c r="C78" s="31"/>
      <c r="D78" s="31"/>
      <c r="E78" s="31"/>
      <c r="F78" s="31"/>
      <c r="G78" s="31"/>
      <c r="H78" s="31"/>
      <c r="I78" s="31"/>
      <c r="J78" s="31"/>
      <c r="K78" s="31"/>
      <c r="L78" s="31"/>
      <c r="M78" s="31"/>
      <c r="N78" s="31"/>
      <c r="O78" s="31"/>
      <c r="P78" s="31"/>
      <c r="Q78" s="13"/>
      <c r="R78" s="13"/>
      <c r="S78" s="13"/>
      <c r="T78" s="13"/>
      <c r="U78" s="13"/>
      <c r="V78" s="13"/>
      <c r="W78" s="14"/>
    </row>
    <row r="79" spans="1:34" ht="30" customHeight="1" x14ac:dyDescent="0.3">
      <c r="B79" s="31"/>
      <c r="C79" s="31"/>
      <c r="D79" s="31"/>
      <c r="E79" s="31"/>
      <c r="F79" s="31"/>
      <c r="G79" s="31"/>
      <c r="H79" s="31"/>
      <c r="I79" s="31"/>
      <c r="J79" s="31"/>
      <c r="K79" s="31"/>
      <c r="L79" s="31"/>
      <c r="M79" s="31"/>
      <c r="N79" s="31"/>
      <c r="O79" s="31"/>
      <c r="P79" s="31"/>
      <c r="Q79" s="13"/>
      <c r="R79" s="13"/>
      <c r="S79" s="13"/>
      <c r="T79" s="13"/>
      <c r="U79" s="13"/>
      <c r="V79" s="13"/>
      <c r="W79" s="14"/>
    </row>
    <row r="80" spans="1:34" ht="30" customHeight="1" x14ac:dyDescent="0.3">
      <c r="B80" s="31"/>
      <c r="C80" s="31"/>
      <c r="D80" s="31"/>
      <c r="E80" s="31"/>
      <c r="F80" s="31"/>
      <c r="G80" s="31"/>
      <c r="H80" s="31"/>
      <c r="I80" s="31"/>
      <c r="J80" s="31"/>
      <c r="K80" s="31"/>
      <c r="L80" s="31"/>
      <c r="M80" s="31"/>
      <c r="N80" s="31"/>
      <c r="O80" s="31"/>
      <c r="P80" s="31"/>
      <c r="Q80" s="13"/>
      <c r="R80" s="13"/>
      <c r="S80" s="13"/>
      <c r="T80" s="13"/>
      <c r="U80" s="13"/>
      <c r="V80" s="13"/>
      <c r="W80" s="14"/>
    </row>
    <row r="81" spans="2:25" ht="30" customHeight="1" x14ac:dyDescent="0.3">
      <c r="B81" s="31"/>
      <c r="C81" s="31"/>
      <c r="D81" s="31"/>
      <c r="E81" s="31"/>
      <c r="F81" s="31"/>
      <c r="G81" s="31"/>
      <c r="H81" s="31"/>
      <c r="I81" s="31"/>
      <c r="J81" s="31"/>
      <c r="K81" s="31"/>
      <c r="L81" s="31"/>
      <c r="M81" s="31"/>
      <c r="N81" s="31"/>
      <c r="O81" s="31"/>
      <c r="P81" s="31"/>
      <c r="Q81" s="13"/>
      <c r="R81" s="13"/>
      <c r="S81" s="13"/>
      <c r="T81" s="13"/>
      <c r="U81" s="13"/>
      <c r="V81" s="13"/>
      <c r="W81" s="14"/>
    </row>
    <row r="82" spans="2:25" ht="30" customHeight="1" x14ac:dyDescent="0.3">
      <c r="B82" s="31"/>
      <c r="C82" s="31"/>
      <c r="D82" s="31"/>
      <c r="E82" s="31"/>
      <c r="F82" s="31"/>
      <c r="G82" s="31"/>
      <c r="H82" s="31"/>
      <c r="I82" s="31"/>
      <c r="J82" s="31"/>
      <c r="K82" s="31"/>
      <c r="L82" s="31"/>
      <c r="M82" s="31"/>
      <c r="N82" s="31"/>
      <c r="O82" s="31"/>
      <c r="P82" s="31"/>
      <c r="Q82" s="13"/>
      <c r="R82" s="13"/>
      <c r="S82" s="13"/>
      <c r="T82" s="13"/>
      <c r="U82" s="13"/>
      <c r="V82" s="13"/>
      <c r="W82" s="14"/>
    </row>
    <row r="83" spans="2:25" ht="30" customHeight="1" x14ac:dyDescent="0.3">
      <c r="B83" s="31"/>
      <c r="C83" s="31"/>
      <c r="D83" s="31"/>
      <c r="E83" s="31"/>
      <c r="F83" s="31"/>
      <c r="G83" s="31"/>
      <c r="H83" s="31"/>
      <c r="I83" s="31"/>
      <c r="J83" s="31"/>
      <c r="K83" s="31"/>
      <c r="L83" s="31"/>
      <c r="M83" s="31"/>
      <c r="N83" s="31"/>
      <c r="O83" s="31"/>
      <c r="P83" s="31"/>
      <c r="Q83" s="13"/>
      <c r="R83" s="13"/>
      <c r="S83" s="13"/>
      <c r="T83" s="13"/>
      <c r="U83" s="13"/>
      <c r="V83" s="13"/>
      <c r="W83" s="14"/>
    </row>
    <row r="84" spans="2:25" ht="30" customHeight="1" x14ac:dyDescent="0.3">
      <c r="B84" s="31"/>
      <c r="C84" s="31"/>
      <c r="D84" s="31"/>
      <c r="E84" s="31"/>
      <c r="F84" s="31"/>
      <c r="G84" s="31"/>
      <c r="H84" s="31"/>
      <c r="I84" s="31"/>
      <c r="J84" s="31"/>
      <c r="K84" s="31"/>
      <c r="L84" s="31"/>
      <c r="M84" s="31"/>
      <c r="N84" s="31"/>
      <c r="O84" s="31"/>
      <c r="P84" s="31"/>
      <c r="Q84" s="13"/>
      <c r="R84" s="13"/>
      <c r="S84" s="13"/>
      <c r="T84" s="13"/>
      <c r="U84" s="13"/>
      <c r="V84" s="13"/>
      <c r="W84" s="14"/>
    </row>
    <row r="85" spans="2:25" ht="30" customHeight="1" x14ac:dyDescent="0.3">
      <c r="B85" s="31"/>
      <c r="C85" s="31"/>
      <c r="D85" s="31"/>
      <c r="E85" s="31"/>
      <c r="F85" s="31"/>
      <c r="G85" s="31"/>
      <c r="H85" s="31"/>
      <c r="I85" s="31"/>
      <c r="J85" s="31"/>
      <c r="K85" s="31"/>
      <c r="L85" s="31"/>
      <c r="M85" s="31"/>
      <c r="N85" s="31"/>
      <c r="O85" s="31"/>
      <c r="P85" s="31"/>
      <c r="Q85" s="13"/>
      <c r="R85" s="13"/>
      <c r="S85" s="13"/>
      <c r="T85" s="13"/>
      <c r="U85" s="13"/>
      <c r="V85" s="13"/>
      <c r="W85" s="14"/>
    </row>
    <row r="86" spans="2:25" ht="30" customHeight="1" x14ac:dyDescent="0.3">
      <c r="B86" s="31"/>
      <c r="C86" s="31"/>
      <c r="D86" s="31"/>
      <c r="E86" s="31"/>
      <c r="F86" s="31"/>
      <c r="G86" s="31"/>
      <c r="H86" s="31"/>
      <c r="I86" s="31"/>
      <c r="J86" s="31"/>
      <c r="K86" s="31"/>
      <c r="L86" s="31"/>
      <c r="M86" s="31"/>
      <c r="N86" s="31"/>
      <c r="O86" s="31"/>
      <c r="P86" s="31"/>
      <c r="Q86" s="13"/>
      <c r="R86" s="13"/>
      <c r="S86" s="13"/>
      <c r="T86" s="13"/>
      <c r="U86" s="13"/>
      <c r="V86" s="13"/>
      <c r="W86" s="14"/>
    </row>
    <row r="87" spans="2:25" ht="30" customHeight="1" x14ac:dyDescent="0.3">
      <c r="B87" s="31"/>
      <c r="C87" s="31"/>
      <c r="D87" s="31"/>
      <c r="E87" s="31"/>
      <c r="F87" s="31"/>
      <c r="G87" s="31"/>
      <c r="H87" s="31"/>
      <c r="I87" s="31"/>
      <c r="J87" s="31"/>
      <c r="K87" s="31"/>
      <c r="L87" s="31"/>
      <c r="M87" s="31"/>
      <c r="N87" s="31"/>
      <c r="O87" s="31"/>
      <c r="P87" s="31"/>
      <c r="Q87" s="13"/>
      <c r="R87" s="13"/>
      <c r="S87" s="13"/>
      <c r="T87" s="13"/>
      <c r="U87" s="13"/>
      <c r="V87" s="13"/>
      <c r="W87" s="14"/>
    </row>
    <row r="88" spans="2:25" ht="30" customHeight="1" x14ac:dyDescent="0.3">
      <c r="B88" s="31"/>
      <c r="C88" s="31"/>
      <c r="D88" s="31"/>
      <c r="E88" s="31"/>
      <c r="F88" s="31"/>
      <c r="G88" s="31"/>
      <c r="H88" s="31"/>
      <c r="I88" s="31"/>
      <c r="J88" s="31"/>
      <c r="K88" s="31"/>
      <c r="L88" s="31"/>
      <c r="M88" s="31"/>
      <c r="N88" s="31"/>
      <c r="O88" s="31"/>
      <c r="P88" s="31"/>
      <c r="Q88" s="13"/>
      <c r="R88" s="13"/>
      <c r="S88" s="13"/>
      <c r="T88" s="13"/>
      <c r="U88" s="13"/>
      <c r="V88" s="13"/>
      <c r="W88" s="14"/>
    </row>
    <row r="89" spans="2:25" ht="30" customHeight="1" x14ac:dyDescent="0.3">
      <c r="B89" s="31"/>
      <c r="C89" s="31"/>
      <c r="D89" s="31"/>
      <c r="E89" s="31"/>
      <c r="F89" s="31"/>
      <c r="G89" s="31"/>
      <c r="H89" s="31"/>
      <c r="I89" s="31"/>
      <c r="J89" s="31"/>
      <c r="K89" s="31"/>
      <c r="L89" s="31"/>
      <c r="M89" s="31"/>
      <c r="N89" s="31"/>
      <c r="O89" s="31"/>
      <c r="P89" s="31"/>
      <c r="Q89" s="13"/>
      <c r="R89" s="13"/>
      <c r="S89" s="13"/>
      <c r="T89" s="13"/>
      <c r="U89" s="13"/>
      <c r="V89" s="13"/>
      <c r="W89" s="14"/>
    </row>
    <row r="90" spans="2:25" ht="30" customHeight="1" x14ac:dyDescent="0.3">
      <c r="B90" s="31"/>
      <c r="C90" s="31"/>
      <c r="D90" s="31"/>
      <c r="E90" s="31"/>
      <c r="F90" s="31"/>
      <c r="G90" s="31"/>
      <c r="H90" s="31"/>
      <c r="I90" s="31"/>
      <c r="J90" s="31"/>
      <c r="K90" s="31"/>
      <c r="L90" s="31"/>
      <c r="M90" s="31"/>
      <c r="N90" s="31"/>
      <c r="O90" s="31"/>
      <c r="P90" s="31"/>
      <c r="Q90" s="13"/>
      <c r="R90" s="13"/>
      <c r="S90" s="13"/>
      <c r="T90" s="13"/>
      <c r="U90" s="13"/>
      <c r="V90" s="13"/>
      <c r="W90" s="47"/>
      <c r="X90" s="47"/>
      <c r="Y90" s="47"/>
    </row>
    <row r="91" spans="2:25" ht="30" customHeight="1" x14ac:dyDescent="0.3">
      <c r="B91" s="31"/>
      <c r="C91" s="31"/>
      <c r="D91" s="31"/>
      <c r="E91" s="31"/>
      <c r="F91" s="31"/>
      <c r="G91" s="31"/>
      <c r="H91" s="31"/>
      <c r="I91" s="31"/>
      <c r="J91" s="31"/>
      <c r="K91" s="31"/>
      <c r="L91" s="31"/>
      <c r="M91" s="31"/>
      <c r="N91" s="31"/>
      <c r="O91" s="31"/>
      <c r="P91" s="31"/>
      <c r="Q91" s="13"/>
      <c r="R91" s="13"/>
      <c r="S91" s="13"/>
      <c r="T91" s="13"/>
      <c r="U91" s="13"/>
      <c r="V91" s="13"/>
      <c r="W91" s="47"/>
      <c r="Y91" s="45" t="s">
        <v>22</v>
      </c>
    </row>
    <row r="92" spans="2:25" ht="30" customHeight="1" x14ac:dyDescent="0.3">
      <c r="B92" s="31"/>
      <c r="C92" s="31"/>
      <c r="D92" s="31"/>
      <c r="E92" s="31"/>
      <c r="F92" s="31"/>
      <c r="G92" s="31"/>
      <c r="H92" s="31"/>
      <c r="I92" s="31"/>
      <c r="J92" s="31"/>
      <c r="K92" s="31"/>
      <c r="L92" s="31"/>
      <c r="M92" s="31"/>
      <c r="N92" s="31"/>
      <c r="O92" s="31"/>
      <c r="P92" s="31"/>
      <c r="Q92" s="13"/>
      <c r="R92" s="13"/>
      <c r="S92" s="13"/>
      <c r="T92" s="13"/>
      <c r="U92" s="13"/>
      <c r="V92" s="13"/>
      <c r="W92" s="47"/>
      <c r="Y92" s="45" t="s">
        <v>23</v>
      </c>
    </row>
    <row r="93" spans="2:25" ht="30" customHeight="1" x14ac:dyDescent="0.3">
      <c r="B93" s="31"/>
      <c r="C93" s="31"/>
      <c r="D93" s="31"/>
      <c r="E93" s="31"/>
      <c r="F93" s="31"/>
      <c r="G93" s="31"/>
      <c r="H93" s="31"/>
      <c r="I93" s="31"/>
      <c r="J93" s="31"/>
      <c r="K93" s="31"/>
      <c r="L93" s="31"/>
      <c r="M93" s="31"/>
      <c r="N93" s="31"/>
      <c r="O93" s="31"/>
      <c r="P93" s="31"/>
      <c r="Q93" s="13"/>
      <c r="R93" s="13"/>
      <c r="S93" s="13"/>
      <c r="T93" s="13"/>
      <c r="U93" s="13"/>
      <c r="V93" s="13"/>
      <c r="W93" s="47"/>
      <c r="Y93" s="45" t="s">
        <v>24</v>
      </c>
    </row>
    <row r="94" spans="2:25" ht="30" customHeight="1" x14ac:dyDescent="0.3">
      <c r="B94" s="31"/>
      <c r="C94" s="31"/>
      <c r="D94" s="31"/>
      <c r="E94" s="31"/>
      <c r="F94" s="31"/>
      <c r="G94" s="31"/>
      <c r="H94" s="31"/>
      <c r="I94" s="31"/>
      <c r="J94" s="31"/>
      <c r="K94" s="31"/>
      <c r="L94" s="31"/>
      <c r="M94" s="31"/>
      <c r="N94" s="31"/>
      <c r="O94" s="31"/>
      <c r="P94" s="31"/>
      <c r="Q94" s="13"/>
      <c r="R94" s="13"/>
      <c r="S94" s="13"/>
      <c r="T94" s="13"/>
      <c r="U94" s="13"/>
      <c r="V94" s="13"/>
      <c r="W94" s="47"/>
      <c r="Y94" s="45" t="s">
        <v>25</v>
      </c>
    </row>
    <row r="95" spans="2:25" ht="30" customHeight="1" x14ac:dyDescent="0.3">
      <c r="B95" s="31"/>
      <c r="C95" s="31"/>
      <c r="D95" s="31"/>
      <c r="E95" s="31"/>
      <c r="F95" s="31"/>
      <c r="G95" s="31"/>
      <c r="H95" s="31"/>
      <c r="I95" s="31"/>
      <c r="J95" s="31"/>
      <c r="K95" s="31"/>
      <c r="L95" s="31"/>
      <c r="M95" s="31"/>
      <c r="N95" s="31"/>
      <c r="O95" s="31"/>
      <c r="P95" s="31"/>
      <c r="Q95" s="13"/>
      <c r="R95" s="13"/>
      <c r="S95" s="13"/>
      <c r="T95" s="13"/>
      <c r="U95" s="13"/>
      <c r="V95" s="13"/>
      <c r="W95" s="47"/>
      <c r="Y95" s="45" t="s">
        <v>26</v>
      </c>
    </row>
    <row r="96" spans="2:25" ht="30" customHeight="1" x14ac:dyDescent="0.3">
      <c r="Q96" s="13"/>
      <c r="R96" s="13"/>
      <c r="S96" s="13"/>
      <c r="T96" s="13"/>
      <c r="U96" s="13"/>
      <c r="V96" s="13"/>
      <c r="W96" s="47"/>
      <c r="Y96" s="45" t="s">
        <v>27</v>
      </c>
    </row>
    <row r="97" spans="17:25" ht="30" customHeight="1" x14ac:dyDescent="0.3">
      <c r="Q97" s="13"/>
      <c r="R97" s="13"/>
      <c r="S97" s="13"/>
      <c r="T97" s="13"/>
      <c r="U97" s="13"/>
      <c r="V97" s="13"/>
      <c r="W97" s="47"/>
      <c r="Y97" s="45" t="s">
        <v>28</v>
      </c>
    </row>
    <row r="98" spans="17:25" ht="30" customHeight="1" x14ac:dyDescent="0.3">
      <c r="Q98" s="13"/>
      <c r="R98" s="13"/>
      <c r="S98" s="13"/>
      <c r="T98" s="13"/>
      <c r="U98" s="13"/>
      <c r="V98" s="13"/>
      <c r="W98" s="47"/>
      <c r="Y98" s="45" t="s">
        <v>29</v>
      </c>
    </row>
    <row r="99" spans="17:25" ht="30" customHeight="1" x14ac:dyDescent="0.3">
      <c r="Q99" s="13"/>
      <c r="R99" s="13"/>
      <c r="S99" s="13"/>
      <c r="T99" s="13"/>
      <c r="U99" s="13"/>
      <c r="V99" s="13"/>
      <c r="W99" s="47"/>
      <c r="Y99" s="45" t="s">
        <v>30</v>
      </c>
    </row>
    <row r="100" spans="17:25" ht="30" customHeight="1" x14ac:dyDescent="0.3">
      <c r="Q100" s="13"/>
      <c r="R100" s="13"/>
      <c r="S100" s="13"/>
      <c r="T100" s="13"/>
      <c r="U100" s="13"/>
      <c r="V100" s="13"/>
      <c r="W100" s="47"/>
      <c r="Y100" s="45" t="s">
        <v>31</v>
      </c>
    </row>
    <row r="101" spans="17:25" ht="30" customHeight="1" x14ac:dyDescent="0.3">
      <c r="Q101" s="13"/>
      <c r="R101" s="13"/>
      <c r="S101" s="13"/>
      <c r="T101" s="13"/>
      <c r="U101" s="13"/>
      <c r="V101" s="13"/>
      <c r="W101" s="47"/>
      <c r="Y101" s="45" t="s">
        <v>32</v>
      </c>
    </row>
    <row r="102" spans="17:25" ht="30" customHeight="1" x14ac:dyDescent="0.3">
      <c r="Q102" s="13"/>
      <c r="R102" s="13"/>
      <c r="S102" s="13"/>
      <c r="T102" s="13"/>
      <c r="U102" s="13"/>
      <c r="V102" s="13"/>
      <c r="W102" s="47"/>
      <c r="Y102" s="45" t="s">
        <v>33</v>
      </c>
    </row>
    <row r="103" spans="17:25" ht="30" customHeight="1" x14ac:dyDescent="0.3">
      <c r="Q103" s="13"/>
      <c r="R103" s="13"/>
      <c r="S103" s="13"/>
      <c r="T103" s="13"/>
      <c r="U103" s="13"/>
      <c r="V103" s="13"/>
      <c r="W103" s="47"/>
      <c r="Y103" s="45" t="s">
        <v>34</v>
      </c>
    </row>
    <row r="104" spans="17:25" ht="30" customHeight="1" x14ac:dyDescent="0.3">
      <c r="Q104" s="13"/>
      <c r="R104" s="13"/>
      <c r="S104" s="13"/>
      <c r="T104" s="13"/>
      <c r="U104" s="13"/>
      <c r="V104" s="13"/>
      <c r="W104" s="47"/>
      <c r="Y104" s="45" t="s">
        <v>35</v>
      </c>
    </row>
    <row r="105" spans="17:25" ht="30" customHeight="1" x14ac:dyDescent="0.3">
      <c r="Q105" s="13"/>
      <c r="R105" s="13"/>
      <c r="S105" s="13"/>
      <c r="T105" s="13"/>
      <c r="U105" s="13"/>
      <c r="V105" s="13"/>
      <c r="W105" s="47"/>
      <c r="Y105" s="45" t="s">
        <v>36</v>
      </c>
    </row>
    <row r="106" spans="17:25" ht="30" customHeight="1" x14ac:dyDescent="0.3">
      <c r="Q106" s="13"/>
      <c r="R106" s="13"/>
      <c r="S106" s="13"/>
      <c r="T106" s="13"/>
      <c r="U106" s="13"/>
      <c r="V106" s="13"/>
      <c r="W106" s="47"/>
      <c r="Y106" s="45" t="s">
        <v>37</v>
      </c>
    </row>
    <row r="107" spans="17:25" ht="30" customHeight="1" x14ac:dyDescent="0.3">
      <c r="Q107" s="13"/>
      <c r="R107" s="13"/>
      <c r="S107" s="13"/>
      <c r="T107" s="13"/>
      <c r="U107" s="13"/>
      <c r="V107" s="13"/>
      <c r="W107" s="47"/>
      <c r="Y107" s="45" t="s">
        <v>38</v>
      </c>
    </row>
    <row r="108" spans="17:25" ht="30" customHeight="1" x14ac:dyDescent="0.3">
      <c r="Q108" s="13"/>
      <c r="R108" s="13"/>
      <c r="S108" s="13"/>
      <c r="T108" s="13"/>
      <c r="U108" s="13"/>
      <c r="V108" s="13"/>
      <c r="W108" s="47"/>
      <c r="Y108" s="45" t="s">
        <v>39</v>
      </c>
    </row>
    <row r="109" spans="17:25" ht="30" customHeight="1" x14ac:dyDescent="0.3">
      <c r="Q109" s="13"/>
      <c r="R109" s="13"/>
      <c r="S109" s="13"/>
      <c r="T109" s="13"/>
      <c r="U109" s="13"/>
      <c r="V109" s="13"/>
      <c r="W109" s="47"/>
      <c r="Y109" s="45" t="s">
        <v>40</v>
      </c>
    </row>
    <row r="110" spans="17:25" ht="30" customHeight="1" x14ac:dyDescent="0.3">
      <c r="Q110" s="13"/>
      <c r="R110" s="13"/>
      <c r="S110" s="13"/>
      <c r="T110" s="13"/>
      <c r="U110" s="13"/>
      <c r="V110" s="13"/>
      <c r="W110" s="47"/>
      <c r="Y110" s="45" t="s">
        <v>41</v>
      </c>
    </row>
    <row r="111" spans="17:25" ht="30" customHeight="1" x14ac:dyDescent="0.3">
      <c r="Q111" s="13"/>
      <c r="R111" s="13"/>
      <c r="S111" s="13"/>
      <c r="T111" s="13"/>
      <c r="U111" s="13"/>
      <c r="V111" s="13"/>
      <c r="W111" s="47"/>
      <c r="Y111" s="45" t="s">
        <v>42</v>
      </c>
    </row>
    <row r="112" spans="17:25" ht="30" customHeight="1" x14ac:dyDescent="0.3">
      <c r="Q112" s="13"/>
      <c r="R112" s="13"/>
      <c r="S112" s="13"/>
      <c r="T112" s="13"/>
      <c r="U112" s="13"/>
      <c r="V112" s="13"/>
      <c r="W112" s="47"/>
      <c r="Y112" s="45" t="s">
        <v>43</v>
      </c>
    </row>
    <row r="113" spans="6:25" ht="30" customHeight="1" x14ac:dyDescent="0.3">
      <c r="Q113" s="13"/>
      <c r="R113" s="13"/>
      <c r="S113" s="13"/>
      <c r="T113" s="13"/>
      <c r="U113" s="13"/>
      <c r="V113" s="13"/>
      <c r="W113" s="47"/>
      <c r="Y113" s="45" t="s">
        <v>44</v>
      </c>
    </row>
    <row r="114" spans="6:25" ht="30" customHeight="1" x14ac:dyDescent="0.3">
      <c r="Q114" s="13"/>
      <c r="R114" s="13"/>
      <c r="S114" s="13"/>
      <c r="T114" s="13"/>
      <c r="U114" s="13"/>
      <c r="V114" s="13"/>
      <c r="W114" s="47"/>
      <c r="Y114" s="46" t="s">
        <v>45</v>
      </c>
    </row>
    <row r="115" spans="6:25" ht="30" customHeight="1" x14ac:dyDescent="0.3">
      <c r="Q115" s="13"/>
      <c r="R115" s="13"/>
      <c r="S115" s="13"/>
      <c r="T115" s="13"/>
      <c r="U115" s="13"/>
      <c r="V115" s="13"/>
      <c r="W115" s="47"/>
      <c r="Y115" s="45" t="s">
        <v>46</v>
      </c>
    </row>
    <row r="116" spans="6:25" ht="30" customHeight="1" x14ac:dyDescent="0.3">
      <c r="Q116" s="13"/>
      <c r="R116" s="13"/>
      <c r="S116" s="13"/>
      <c r="T116" s="13"/>
      <c r="U116" s="13"/>
      <c r="V116" s="13"/>
      <c r="W116" s="47"/>
      <c r="Y116" s="45" t="s">
        <v>47</v>
      </c>
    </row>
    <row r="117" spans="6:25" ht="30" customHeight="1" x14ac:dyDescent="0.3">
      <c r="Q117" s="13"/>
      <c r="R117" s="13"/>
      <c r="S117" s="13"/>
      <c r="T117" s="13"/>
      <c r="U117" s="13"/>
      <c r="V117" s="13"/>
      <c r="W117" s="47"/>
      <c r="Y117" s="46" t="s">
        <v>48</v>
      </c>
    </row>
    <row r="118" spans="6:25" ht="30" customHeight="1" x14ac:dyDescent="0.3">
      <c r="Q118" s="13"/>
      <c r="R118" s="13"/>
      <c r="S118" s="13"/>
      <c r="T118" s="13"/>
      <c r="U118" s="13"/>
      <c r="V118" s="13"/>
      <c r="W118" s="47"/>
      <c r="Y118" s="46" t="s">
        <v>49</v>
      </c>
    </row>
    <row r="119" spans="6:25" ht="30" customHeight="1" x14ac:dyDescent="0.3">
      <c r="Q119" s="13"/>
      <c r="R119" s="13"/>
      <c r="S119" s="13"/>
      <c r="T119" s="13"/>
      <c r="U119" s="13"/>
      <c r="V119" s="13"/>
      <c r="W119" s="47"/>
      <c r="Y119" s="45" t="s">
        <v>50</v>
      </c>
    </row>
    <row r="120" spans="6:25" ht="30" customHeight="1" x14ac:dyDescent="0.3">
      <c r="Q120" s="13"/>
      <c r="R120" s="13"/>
      <c r="S120" s="13"/>
      <c r="T120" s="13"/>
      <c r="U120" s="13"/>
      <c r="V120" s="13"/>
      <c r="W120" s="47"/>
      <c r="Y120" s="46" t="s">
        <v>51</v>
      </c>
    </row>
    <row r="121" spans="6:25" ht="48.75" customHeight="1" x14ac:dyDescent="0.3">
      <c r="M121" s="60"/>
      <c r="Q121" s="13"/>
      <c r="R121" s="13"/>
      <c r="S121" s="13"/>
      <c r="T121" s="13"/>
      <c r="U121" s="13"/>
      <c r="V121" s="13"/>
      <c r="W121" s="47"/>
      <c r="Y121" s="45" t="s">
        <v>52</v>
      </c>
    </row>
    <row r="122" spans="6:25" ht="24.75" customHeight="1" x14ac:dyDescent="0.3">
      <c r="F122" s="67" t="s">
        <v>90</v>
      </c>
      <c r="M122" s="39" t="s">
        <v>18</v>
      </c>
      <c r="N122" s="39"/>
      <c r="O122" s="39"/>
      <c r="P122" s="39"/>
      <c r="Q122" s="14"/>
      <c r="R122" s="14"/>
      <c r="S122" s="197" t="s">
        <v>93</v>
      </c>
      <c r="T122" s="197"/>
      <c r="U122" s="14"/>
      <c r="V122" s="13"/>
      <c r="W122" s="14"/>
      <c r="Y122" s="46" t="s">
        <v>53</v>
      </c>
    </row>
    <row r="123" spans="6:25" ht="24.75" customHeight="1" x14ac:dyDescent="0.3">
      <c r="F123" s="67" t="s">
        <v>90</v>
      </c>
      <c r="M123" s="39" t="s">
        <v>95</v>
      </c>
      <c r="N123" s="39"/>
      <c r="O123" s="39"/>
      <c r="P123" s="39"/>
      <c r="Q123" s="14"/>
      <c r="R123" s="14"/>
      <c r="S123" s="197" t="s">
        <v>91</v>
      </c>
      <c r="T123" s="197"/>
      <c r="U123" s="14"/>
      <c r="V123" s="13"/>
      <c r="W123" s="14"/>
      <c r="Y123" s="46" t="s">
        <v>54</v>
      </c>
    </row>
    <row r="124" spans="6:25" ht="27" customHeight="1" x14ac:dyDescent="0.3">
      <c r="F124" s="67" t="s">
        <v>90</v>
      </c>
      <c r="M124" s="39" t="s">
        <v>105</v>
      </c>
      <c r="N124" s="39"/>
      <c r="O124" s="39"/>
      <c r="P124" s="39"/>
      <c r="Q124" s="14"/>
      <c r="R124" s="14"/>
      <c r="S124" s="197" t="s">
        <v>87</v>
      </c>
      <c r="T124" s="197"/>
      <c r="U124" s="14"/>
      <c r="V124" s="13"/>
      <c r="W124" s="14"/>
      <c r="Y124" s="46" t="s">
        <v>55</v>
      </c>
    </row>
    <row r="125" spans="6:25" ht="33.75" customHeight="1" x14ac:dyDescent="0.3">
      <c r="F125" s="67" t="s">
        <v>90</v>
      </c>
      <c r="M125" s="39" t="s">
        <v>106</v>
      </c>
      <c r="N125" s="39"/>
      <c r="O125" s="39"/>
      <c r="P125" s="39"/>
      <c r="Q125" s="14"/>
      <c r="R125" s="14"/>
      <c r="S125" s="197" t="s">
        <v>168</v>
      </c>
      <c r="T125" s="197"/>
      <c r="U125" s="14"/>
      <c r="V125" s="13"/>
      <c r="W125" s="14"/>
      <c r="Y125" s="46" t="s">
        <v>56</v>
      </c>
    </row>
    <row r="126" spans="6:25" ht="29.25" customHeight="1" x14ac:dyDescent="0.3">
      <c r="F126" s="67" t="s">
        <v>90</v>
      </c>
      <c r="M126" s="39" t="s">
        <v>96</v>
      </c>
      <c r="N126" s="39"/>
      <c r="O126" s="39"/>
      <c r="P126" s="39"/>
      <c r="Q126" s="14"/>
      <c r="R126" s="14"/>
      <c r="S126" s="197" t="s">
        <v>88</v>
      </c>
      <c r="T126" s="197"/>
      <c r="U126" s="14"/>
      <c r="V126" s="13"/>
      <c r="W126" s="14"/>
      <c r="Y126" s="46" t="s">
        <v>57</v>
      </c>
    </row>
    <row r="127" spans="6:25" ht="38.25" customHeight="1" x14ac:dyDescent="0.3">
      <c r="F127" s="67" t="s">
        <v>90</v>
      </c>
      <c r="M127" s="39" t="s">
        <v>107</v>
      </c>
      <c r="N127" s="39"/>
      <c r="O127" s="39"/>
      <c r="P127" s="39"/>
      <c r="Q127" s="14"/>
      <c r="R127" s="14"/>
      <c r="S127" s="197" t="s">
        <v>89</v>
      </c>
      <c r="T127" s="14"/>
      <c r="U127" s="14"/>
      <c r="V127" s="13"/>
      <c r="W127" s="14"/>
      <c r="Y127" s="46" t="s">
        <v>58</v>
      </c>
    </row>
    <row r="128" spans="6:25" ht="31.5" customHeight="1" x14ac:dyDescent="0.3">
      <c r="F128" s="67" t="s">
        <v>90</v>
      </c>
      <c r="M128" s="39" t="s">
        <v>108</v>
      </c>
      <c r="N128" s="39"/>
      <c r="O128" s="39"/>
      <c r="P128" s="39"/>
      <c r="Q128" s="14"/>
      <c r="R128" s="14"/>
      <c r="S128" s="14" t="s">
        <v>176</v>
      </c>
      <c r="T128" s="14"/>
      <c r="U128" s="14"/>
      <c r="V128" s="13"/>
      <c r="W128" s="14"/>
      <c r="Y128" s="45" t="s">
        <v>59</v>
      </c>
    </row>
    <row r="129" spans="6:25" ht="44.25" customHeight="1" x14ac:dyDescent="0.3">
      <c r="F129" s="67" t="s">
        <v>90</v>
      </c>
      <c r="M129" s="39" t="s">
        <v>109</v>
      </c>
      <c r="N129" s="39"/>
      <c r="O129" s="39"/>
      <c r="P129" s="39"/>
      <c r="Q129" s="14"/>
      <c r="R129" s="14"/>
      <c r="S129" s="14"/>
      <c r="T129" s="14"/>
      <c r="U129" s="14"/>
      <c r="V129" s="13"/>
      <c r="W129" s="14"/>
      <c r="Y129" s="46" t="s">
        <v>60</v>
      </c>
    </row>
    <row r="130" spans="6:25" ht="31.5" customHeight="1" x14ac:dyDescent="0.3">
      <c r="M130" s="39" t="s">
        <v>104</v>
      </c>
      <c r="N130" s="39"/>
      <c r="O130" s="39"/>
      <c r="P130" s="39"/>
      <c r="Q130" s="14"/>
      <c r="R130" s="14"/>
      <c r="S130" s="14"/>
      <c r="T130" s="14"/>
      <c r="U130" s="14"/>
      <c r="V130" s="13"/>
      <c r="W130" s="14"/>
      <c r="Y130" s="45" t="s">
        <v>84</v>
      </c>
    </row>
    <row r="131" spans="6:25" ht="30" customHeight="1" x14ac:dyDescent="0.3">
      <c r="M131" s="39"/>
      <c r="N131" s="39"/>
      <c r="O131" s="39"/>
      <c r="P131" s="39"/>
      <c r="Q131" s="14"/>
      <c r="R131" s="14"/>
      <c r="S131" s="14"/>
      <c r="T131" s="14"/>
      <c r="U131" s="14"/>
      <c r="V131" s="13"/>
      <c r="W131" s="14"/>
      <c r="Y131" s="46" t="s">
        <v>61</v>
      </c>
    </row>
    <row r="132" spans="6:25" ht="30" customHeight="1" x14ac:dyDescent="0.3">
      <c r="Q132" s="13"/>
      <c r="R132" s="13"/>
      <c r="S132" s="13"/>
      <c r="T132" s="13"/>
      <c r="U132" s="13"/>
      <c r="V132" s="13"/>
      <c r="W132" s="47"/>
      <c r="Y132" s="45" t="s">
        <v>62</v>
      </c>
    </row>
    <row r="133" spans="6:25" ht="30" customHeight="1" x14ac:dyDescent="0.3">
      <c r="Q133" s="13"/>
      <c r="R133" s="13"/>
      <c r="S133" s="13"/>
      <c r="T133" s="13"/>
      <c r="U133" s="13"/>
      <c r="V133" s="13"/>
      <c r="W133" s="47"/>
      <c r="Y133" s="46" t="s">
        <v>63</v>
      </c>
    </row>
    <row r="134" spans="6:25" ht="30" customHeight="1" x14ac:dyDescent="0.3">
      <c r="Q134" s="13"/>
      <c r="R134" s="13"/>
      <c r="S134" s="13"/>
      <c r="T134" s="13"/>
      <c r="U134" s="13"/>
      <c r="V134" s="13"/>
      <c r="W134" s="47"/>
      <c r="Y134" s="46" t="s">
        <v>64</v>
      </c>
    </row>
    <row r="135" spans="6:25" ht="30" customHeight="1" x14ac:dyDescent="0.3">
      <c r="Q135" s="13"/>
      <c r="R135" s="13"/>
      <c r="S135" s="13"/>
      <c r="T135" s="13"/>
      <c r="U135" s="13"/>
      <c r="V135" s="13"/>
      <c r="W135" s="47"/>
      <c r="Y135" s="45" t="s">
        <v>65</v>
      </c>
    </row>
    <row r="136" spans="6:25" ht="30" customHeight="1" x14ac:dyDescent="0.3">
      <c r="Q136" s="13"/>
      <c r="R136" s="13"/>
      <c r="S136" s="13"/>
      <c r="T136" s="13"/>
      <c r="U136" s="13"/>
      <c r="V136" s="13"/>
      <c r="W136" s="47"/>
      <c r="Y136" s="45" t="s">
        <v>66</v>
      </c>
    </row>
    <row r="137" spans="6:25" ht="30" customHeight="1" x14ac:dyDescent="0.3">
      <c r="Q137" s="13"/>
      <c r="R137" s="13"/>
      <c r="S137" s="13"/>
      <c r="T137" s="13"/>
      <c r="U137" s="13"/>
      <c r="V137" s="13"/>
      <c r="W137" s="47"/>
      <c r="Y137" s="46" t="s">
        <v>67</v>
      </c>
    </row>
    <row r="138" spans="6:25" ht="30" customHeight="1" x14ac:dyDescent="0.3">
      <c r="Q138" s="13"/>
      <c r="R138" s="13"/>
      <c r="S138" s="13"/>
      <c r="T138" s="13"/>
      <c r="U138" s="13"/>
      <c r="V138" s="13"/>
      <c r="W138" s="47"/>
      <c r="Y138" s="46" t="s">
        <v>68</v>
      </c>
    </row>
    <row r="139" spans="6:25" ht="30" customHeight="1" x14ac:dyDescent="0.3">
      <c r="Q139" s="13"/>
      <c r="R139" s="13"/>
      <c r="S139" s="13"/>
      <c r="T139" s="13"/>
      <c r="U139" s="13"/>
      <c r="V139" s="13"/>
      <c r="W139" s="47"/>
      <c r="Y139" s="46" t="s">
        <v>69</v>
      </c>
    </row>
    <row r="140" spans="6:25" ht="30" customHeight="1" x14ac:dyDescent="0.3">
      <c r="Q140" s="13"/>
      <c r="R140" s="13"/>
      <c r="S140" s="13"/>
      <c r="T140" s="13"/>
      <c r="U140" s="13"/>
      <c r="V140" s="13"/>
      <c r="W140" s="47"/>
      <c r="Y140" s="45" t="s">
        <v>70</v>
      </c>
    </row>
    <row r="141" spans="6:25" ht="30" customHeight="1" x14ac:dyDescent="0.3">
      <c r="Q141" s="13"/>
      <c r="R141" s="13"/>
      <c r="S141" s="13"/>
      <c r="T141" s="13"/>
      <c r="U141" s="13"/>
      <c r="V141" s="13"/>
      <c r="W141" s="47"/>
      <c r="Y141" s="45" t="s">
        <v>71</v>
      </c>
    </row>
    <row r="142" spans="6:25" ht="30" customHeight="1" x14ac:dyDescent="0.3">
      <c r="Q142" s="13"/>
      <c r="R142" s="13"/>
      <c r="S142" s="13"/>
      <c r="T142" s="13"/>
      <c r="U142" s="13"/>
      <c r="V142" s="13"/>
      <c r="W142" s="47"/>
      <c r="Y142" s="46" t="s">
        <v>72</v>
      </c>
    </row>
    <row r="143" spans="6:25" ht="30" customHeight="1" x14ac:dyDescent="0.3">
      <c r="Q143" s="13"/>
      <c r="R143" s="13"/>
      <c r="S143" s="13"/>
      <c r="T143" s="13"/>
      <c r="U143" s="13"/>
      <c r="V143" s="13"/>
      <c r="W143" s="47"/>
      <c r="Y143" s="45" t="s">
        <v>73</v>
      </c>
    </row>
    <row r="144" spans="6:25" ht="30" customHeight="1" x14ac:dyDescent="0.3">
      <c r="Q144" s="13"/>
      <c r="R144" s="13"/>
      <c r="S144" s="13"/>
      <c r="T144" s="13"/>
      <c r="U144" s="13"/>
      <c r="V144" s="13"/>
      <c r="W144" s="47"/>
      <c r="Y144" s="46" t="s">
        <v>74</v>
      </c>
    </row>
    <row r="145" spans="17:25" ht="30" customHeight="1" x14ac:dyDescent="0.3">
      <c r="Q145" s="13"/>
      <c r="R145" s="13"/>
      <c r="S145" s="13"/>
      <c r="T145" s="13"/>
      <c r="U145" s="13"/>
      <c r="V145" s="13"/>
      <c r="W145" s="47"/>
      <c r="Y145" s="46" t="s">
        <v>75</v>
      </c>
    </row>
    <row r="146" spans="17:25" ht="30" customHeight="1" x14ac:dyDescent="0.3">
      <c r="Q146" s="13"/>
      <c r="R146" s="13"/>
      <c r="S146" s="13"/>
      <c r="T146" s="13"/>
      <c r="U146" s="13"/>
      <c r="V146" s="13"/>
      <c r="W146" s="47"/>
      <c r="Y146" s="46" t="s">
        <v>76</v>
      </c>
    </row>
    <row r="147" spans="17:25" ht="30" customHeight="1" x14ac:dyDescent="0.3">
      <c r="Q147" s="13"/>
      <c r="R147" s="13"/>
      <c r="S147" s="13"/>
      <c r="T147" s="13"/>
      <c r="U147" s="13"/>
      <c r="V147" s="13"/>
      <c r="W147" s="47"/>
      <c r="Y147" s="46" t="s">
        <v>77</v>
      </c>
    </row>
    <row r="148" spans="17:25" ht="30" customHeight="1" x14ac:dyDescent="0.3">
      <c r="Q148" s="13"/>
      <c r="R148" s="13"/>
      <c r="S148" s="13"/>
      <c r="T148" s="13"/>
      <c r="U148" s="13"/>
      <c r="V148" s="13"/>
      <c r="W148" s="47"/>
      <c r="Y148" s="46" t="s">
        <v>78</v>
      </c>
    </row>
    <row r="149" spans="17:25" ht="30" customHeight="1" x14ac:dyDescent="0.3">
      <c r="Q149" s="13"/>
      <c r="R149" s="13"/>
      <c r="S149" s="13"/>
      <c r="T149" s="13"/>
      <c r="U149" s="13"/>
      <c r="V149" s="13"/>
      <c r="W149" s="14"/>
    </row>
    <row r="150" spans="17:25" ht="30" customHeight="1" x14ac:dyDescent="0.3">
      <c r="Q150" s="13"/>
      <c r="R150" s="13"/>
      <c r="S150" s="13"/>
      <c r="T150" s="13"/>
      <c r="U150" s="13"/>
      <c r="V150" s="13"/>
      <c r="W150" s="14"/>
    </row>
    <row r="151" spans="17:25" ht="30" customHeight="1" x14ac:dyDescent="0.3">
      <c r="Q151" s="13"/>
      <c r="R151" s="13"/>
      <c r="S151" s="13"/>
      <c r="T151" s="13"/>
      <c r="U151" s="13"/>
      <c r="V151" s="13"/>
      <c r="W151" s="14"/>
    </row>
    <row r="152" spans="17:25" ht="30" customHeight="1" x14ac:dyDescent="0.3">
      <c r="Q152" s="13"/>
      <c r="R152" s="13"/>
      <c r="S152" s="13"/>
      <c r="T152" s="13"/>
      <c r="U152" s="13"/>
      <c r="V152" s="13"/>
      <c r="W152" s="14"/>
    </row>
    <row r="153" spans="17:25" ht="30" customHeight="1" x14ac:dyDescent="0.3">
      <c r="Q153" s="13"/>
      <c r="R153" s="13"/>
      <c r="S153" s="13"/>
      <c r="T153" s="13"/>
      <c r="U153" s="13"/>
      <c r="V153" s="13"/>
      <c r="W153" s="14"/>
    </row>
    <row r="154" spans="17:25" ht="30" customHeight="1" x14ac:dyDescent="0.3">
      <c r="Q154" s="13"/>
      <c r="R154" s="13"/>
      <c r="S154" s="13"/>
      <c r="T154" s="13"/>
      <c r="U154" s="13"/>
      <c r="V154" s="13"/>
      <c r="W154" s="14"/>
    </row>
    <row r="155" spans="17:25" ht="30" customHeight="1" x14ac:dyDescent="0.3">
      <c r="Q155" s="13"/>
      <c r="R155" s="13"/>
      <c r="S155" s="13"/>
      <c r="T155" s="13"/>
      <c r="U155" s="13"/>
      <c r="V155" s="13"/>
      <c r="W155" s="14"/>
    </row>
    <row r="156" spans="17:25" ht="30" customHeight="1" x14ac:dyDescent="0.3">
      <c r="Q156" s="13"/>
      <c r="R156" s="13"/>
      <c r="S156" s="13"/>
      <c r="T156" s="13"/>
      <c r="U156" s="13"/>
      <c r="V156" s="13"/>
      <c r="W156" s="14"/>
    </row>
    <row r="157" spans="17:25" ht="30" customHeight="1" x14ac:dyDescent="0.3">
      <c r="Q157" s="13"/>
      <c r="R157" s="13"/>
      <c r="S157" s="13"/>
      <c r="T157" s="13"/>
      <c r="U157" s="13"/>
      <c r="V157" s="13"/>
      <c r="W157" s="14"/>
    </row>
    <row r="158" spans="17:25" ht="30" customHeight="1" x14ac:dyDescent="0.3">
      <c r="Q158" s="13"/>
      <c r="R158" s="13"/>
      <c r="S158" s="13"/>
      <c r="T158" s="13"/>
      <c r="U158" s="13"/>
      <c r="V158" s="13"/>
      <c r="W158" s="14"/>
    </row>
    <row r="159" spans="17:25" ht="30" customHeight="1" x14ac:dyDescent="0.3">
      <c r="Q159" s="13"/>
      <c r="R159" s="13"/>
      <c r="S159" s="13"/>
      <c r="T159" s="13"/>
      <c r="U159" s="13"/>
      <c r="V159" s="13"/>
      <c r="W159" s="14"/>
    </row>
    <row r="160" spans="17:25" ht="30" customHeight="1" x14ac:dyDescent="0.3">
      <c r="Q160" s="13"/>
      <c r="R160" s="13"/>
      <c r="S160" s="13"/>
      <c r="T160" s="13"/>
      <c r="U160" s="13"/>
      <c r="V160" s="13"/>
      <c r="W160" s="14"/>
    </row>
    <row r="161" spans="17:23" ht="30" customHeight="1" x14ac:dyDescent="0.3">
      <c r="Q161" s="13"/>
      <c r="R161" s="13"/>
      <c r="S161" s="13"/>
      <c r="T161" s="13"/>
      <c r="U161" s="13"/>
      <c r="V161" s="13"/>
      <c r="W161" s="14"/>
    </row>
    <row r="162" spans="17:23" ht="30" customHeight="1" x14ac:dyDescent="0.3">
      <c r="Q162" s="13"/>
      <c r="R162" s="13"/>
      <c r="S162" s="13"/>
      <c r="T162" s="13"/>
      <c r="U162" s="13"/>
      <c r="V162" s="13"/>
      <c r="W162" s="14"/>
    </row>
    <row r="163" spans="17:23" ht="30" customHeight="1" x14ac:dyDescent="0.3">
      <c r="Q163" s="13"/>
      <c r="R163" s="13"/>
      <c r="S163" s="13"/>
      <c r="T163" s="13"/>
      <c r="U163" s="13"/>
      <c r="V163" s="13"/>
      <c r="W163" s="14"/>
    </row>
    <row r="164" spans="17:23" ht="30" customHeight="1" x14ac:dyDescent="0.3">
      <c r="Q164" s="13"/>
      <c r="R164" s="13"/>
      <c r="S164" s="13"/>
      <c r="T164" s="13"/>
      <c r="U164" s="13"/>
      <c r="V164" s="13"/>
      <c r="W164" s="14"/>
    </row>
    <row r="165" spans="17:23" ht="30" customHeight="1" x14ac:dyDescent="0.3">
      <c r="Q165" s="13"/>
      <c r="R165" s="13"/>
      <c r="S165" s="13"/>
      <c r="T165" s="13"/>
      <c r="U165" s="13"/>
      <c r="V165" s="13"/>
      <c r="W165" s="14"/>
    </row>
    <row r="166" spans="17:23" ht="30" customHeight="1" x14ac:dyDescent="0.3">
      <c r="Q166" s="13"/>
      <c r="R166" s="13"/>
      <c r="S166" s="13"/>
      <c r="T166" s="13"/>
      <c r="U166" s="13"/>
      <c r="V166" s="13"/>
      <c r="W166" s="14"/>
    </row>
    <row r="167" spans="17:23" ht="30" customHeight="1" x14ac:dyDescent="0.3">
      <c r="Q167" s="13"/>
      <c r="R167" s="13"/>
      <c r="S167" s="13"/>
      <c r="T167" s="13"/>
      <c r="U167" s="13"/>
      <c r="V167" s="13"/>
      <c r="W167" s="14"/>
    </row>
    <row r="168" spans="17:23" ht="30" customHeight="1" x14ac:dyDescent="0.3">
      <c r="Q168" s="13"/>
      <c r="R168" s="13"/>
      <c r="S168" s="13"/>
      <c r="T168" s="13"/>
      <c r="U168" s="13"/>
      <c r="V168" s="13"/>
      <c r="W168" s="14"/>
    </row>
    <row r="169" spans="17:23" ht="30" customHeight="1" x14ac:dyDescent="0.3">
      <c r="Q169" s="13"/>
      <c r="R169" s="13"/>
      <c r="S169" s="13"/>
      <c r="T169" s="13"/>
      <c r="U169" s="13"/>
      <c r="V169" s="13"/>
      <c r="W169" s="14"/>
    </row>
    <row r="170" spans="17:23" ht="30" customHeight="1" x14ac:dyDescent="0.3">
      <c r="Q170" s="13"/>
      <c r="R170" s="13"/>
      <c r="S170" s="13"/>
      <c r="T170" s="13"/>
      <c r="U170" s="13"/>
      <c r="V170" s="13"/>
      <c r="W170" s="14"/>
    </row>
    <row r="171" spans="17:23" ht="30" customHeight="1" x14ac:dyDescent="0.3">
      <c r="Q171" s="13"/>
      <c r="R171" s="13"/>
      <c r="S171" s="13"/>
      <c r="T171" s="13"/>
      <c r="U171" s="13"/>
      <c r="V171" s="13"/>
      <c r="W171" s="14"/>
    </row>
    <row r="172" spans="17:23" ht="30" customHeight="1" x14ac:dyDescent="0.3">
      <c r="Q172" s="13"/>
      <c r="R172" s="13"/>
      <c r="S172" s="13"/>
      <c r="T172" s="13"/>
      <c r="U172" s="13"/>
      <c r="V172" s="13"/>
      <c r="W172" s="14"/>
    </row>
    <row r="173" spans="17:23" ht="30" customHeight="1" x14ac:dyDescent="0.3">
      <c r="Q173" s="13"/>
      <c r="R173" s="13"/>
      <c r="S173" s="13"/>
      <c r="T173" s="13"/>
      <c r="U173" s="13"/>
      <c r="V173" s="13"/>
      <c r="W173" s="14"/>
    </row>
    <row r="174" spans="17:23" ht="30" customHeight="1" x14ac:dyDescent="0.3">
      <c r="Q174" s="13"/>
      <c r="R174" s="13"/>
      <c r="S174" s="13"/>
      <c r="T174" s="13"/>
      <c r="U174" s="13"/>
      <c r="V174" s="13"/>
      <c r="W174" s="14"/>
    </row>
    <row r="175" spans="17:23" ht="30" customHeight="1" x14ac:dyDescent="0.3">
      <c r="Q175" s="13"/>
      <c r="R175" s="13"/>
      <c r="S175" s="13"/>
      <c r="T175" s="13"/>
      <c r="U175" s="13"/>
      <c r="V175" s="13"/>
      <c r="W175" s="14"/>
    </row>
    <row r="176" spans="17:23" ht="30" customHeight="1" x14ac:dyDescent="0.3">
      <c r="Q176" s="13"/>
      <c r="R176" s="13"/>
      <c r="S176" s="13"/>
      <c r="T176" s="13"/>
      <c r="U176" s="13"/>
      <c r="V176" s="13"/>
      <c r="W176" s="14"/>
    </row>
    <row r="177" spans="17:23" ht="30" customHeight="1" x14ac:dyDescent="0.3">
      <c r="Q177" s="13"/>
      <c r="R177" s="13"/>
      <c r="S177" s="13"/>
      <c r="T177" s="13"/>
      <c r="U177" s="13"/>
      <c r="V177" s="13"/>
      <c r="W177" s="14"/>
    </row>
    <row r="178" spans="17:23" ht="30" customHeight="1" x14ac:dyDescent="0.3">
      <c r="Q178" s="13"/>
      <c r="R178" s="13"/>
      <c r="S178" s="13"/>
      <c r="T178" s="13"/>
      <c r="U178" s="13"/>
      <c r="V178" s="13"/>
      <c r="W178" s="14"/>
    </row>
    <row r="179" spans="17:23" ht="30" customHeight="1" x14ac:dyDescent="0.3">
      <c r="Q179" s="13"/>
      <c r="R179" s="13"/>
      <c r="S179" s="13"/>
      <c r="T179" s="13"/>
      <c r="U179" s="13"/>
      <c r="V179" s="13"/>
      <c r="W179" s="14"/>
    </row>
    <row r="180" spans="17:23" ht="30" customHeight="1" x14ac:dyDescent="0.3">
      <c r="Q180" s="13"/>
      <c r="R180" s="13"/>
      <c r="S180" s="13"/>
      <c r="T180" s="13"/>
      <c r="U180" s="13"/>
      <c r="V180" s="13"/>
      <c r="W180" s="14"/>
    </row>
    <row r="181" spans="17:23" ht="30" customHeight="1" x14ac:dyDescent="0.3">
      <c r="Q181" s="13"/>
      <c r="R181" s="13"/>
      <c r="S181" s="13"/>
      <c r="T181" s="13"/>
      <c r="U181" s="13"/>
      <c r="V181" s="13"/>
      <c r="W181" s="14"/>
    </row>
    <row r="182" spans="17:23" ht="30" customHeight="1" x14ac:dyDescent="0.3">
      <c r="Q182" s="13"/>
      <c r="R182" s="13"/>
      <c r="S182" s="13"/>
      <c r="T182" s="13"/>
      <c r="U182" s="13"/>
      <c r="V182" s="13"/>
      <c r="W182" s="14"/>
    </row>
    <row r="183" spans="17:23" ht="30" customHeight="1" x14ac:dyDescent="0.3">
      <c r="Q183" s="13"/>
      <c r="R183" s="13"/>
      <c r="S183" s="13"/>
      <c r="T183" s="13"/>
      <c r="U183" s="13"/>
      <c r="V183" s="13"/>
      <c r="W183" s="14"/>
    </row>
    <row r="184" spans="17:23" ht="30" customHeight="1" x14ac:dyDescent="0.3">
      <c r="Q184" s="13"/>
      <c r="R184" s="13"/>
      <c r="S184" s="13"/>
      <c r="T184" s="13"/>
      <c r="U184" s="13"/>
      <c r="V184" s="13"/>
      <c r="W184" s="14"/>
    </row>
    <row r="185" spans="17:23" ht="30" customHeight="1" x14ac:dyDescent="0.3">
      <c r="Q185" s="13"/>
      <c r="R185" s="13"/>
      <c r="S185" s="13"/>
      <c r="T185" s="13"/>
      <c r="U185" s="13"/>
      <c r="V185" s="13"/>
      <c r="W185" s="14"/>
    </row>
    <row r="186" spans="17:23" ht="30" customHeight="1" x14ac:dyDescent="0.3">
      <c r="Q186" s="13"/>
      <c r="R186" s="13"/>
      <c r="S186" s="13"/>
      <c r="T186" s="13"/>
      <c r="U186" s="13"/>
      <c r="V186" s="13"/>
      <c r="W186" s="14"/>
    </row>
    <row r="187" spans="17:23" ht="30" customHeight="1" x14ac:dyDescent="0.3">
      <c r="Q187" s="13"/>
      <c r="R187" s="13"/>
      <c r="S187" s="13"/>
      <c r="T187" s="13"/>
      <c r="U187" s="13"/>
      <c r="V187" s="13"/>
      <c r="W187" s="14"/>
    </row>
    <row r="188" spans="17:23" ht="30" customHeight="1" x14ac:dyDescent="0.3">
      <c r="Q188" s="13"/>
      <c r="R188" s="13"/>
      <c r="S188" s="13"/>
      <c r="T188" s="13"/>
      <c r="U188" s="13"/>
      <c r="V188" s="13"/>
      <c r="W188" s="14"/>
    </row>
    <row r="189" spans="17:23" ht="30" customHeight="1" x14ac:dyDescent="0.3">
      <c r="Q189" s="13"/>
      <c r="R189" s="13"/>
      <c r="S189" s="13"/>
      <c r="T189" s="13"/>
      <c r="U189" s="13"/>
      <c r="V189" s="13"/>
      <c r="W189" s="14"/>
    </row>
    <row r="190" spans="17:23" ht="30" customHeight="1" x14ac:dyDescent="0.3">
      <c r="Q190" s="13"/>
      <c r="R190" s="13"/>
      <c r="S190" s="13"/>
      <c r="T190" s="13"/>
      <c r="U190" s="13"/>
      <c r="V190" s="13"/>
      <c r="W190" s="14"/>
    </row>
    <row r="191" spans="17:23" ht="30" customHeight="1" x14ac:dyDescent="0.3">
      <c r="Q191" s="13"/>
      <c r="R191" s="13"/>
      <c r="S191" s="13"/>
      <c r="T191" s="13"/>
      <c r="U191" s="13"/>
      <c r="V191" s="13"/>
      <c r="W191" s="14"/>
    </row>
    <row r="192" spans="17:23" ht="30" customHeight="1" x14ac:dyDescent="0.3">
      <c r="Q192" s="13"/>
      <c r="R192" s="13"/>
      <c r="S192" s="13"/>
      <c r="T192" s="13"/>
      <c r="U192" s="13"/>
      <c r="V192" s="13"/>
      <c r="W192" s="14"/>
    </row>
    <row r="193" spans="17:23" ht="30" customHeight="1" x14ac:dyDescent="0.3">
      <c r="Q193" s="13"/>
      <c r="R193" s="13"/>
      <c r="S193" s="13"/>
      <c r="T193" s="13"/>
      <c r="U193" s="13"/>
      <c r="V193" s="13"/>
      <c r="W193" s="14"/>
    </row>
    <row r="194" spans="17:23" ht="30" customHeight="1" x14ac:dyDescent="0.3">
      <c r="Q194" s="13"/>
      <c r="R194" s="13"/>
      <c r="S194" s="13"/>
      <c r="T194" s="13"/>
      <c r="U194" s="13"/>
      <c r="V194" s="13"/>
      <c r="W194" s="14"/>
    </row>
    <row r="195" spans="17:23" ht="30" customHeight="1" x14ac:dyDescent="0.3">
      <c r="Q195" s="13"/>
      <c r="R195" s="13"/>
      <c r="S195" s="13"/>
      <c r="T195" s="13"/>
      <c r="U195" s="13"/>
      <c r="V195" s="13"/>
      <c r="W195" s="14"/>
    </row>
    <row r="196" spans="17:23" ht="30" customHeight="1" x14ac:dyDescent="0.3">
      <c r="Q196" s="13"/>
      <c r="R196" s="13"/>
      <c r="S196" s="13"/>
      <c r="T196" s="13"/>
      <c r="U196" s="13"/>
      <c r="V196" s="13"/>
      <c r="W196" s="14"/>
    </row>
    <row r="197" spans="17:23" ht="30" customHeight="1" x14ac:dyDescent="0.3">
      <c r="Q197" s="13"/>
      <c r="R197" s="13"/>
      <c r="S197" s="13"/>
      <c r="T197" s="13"/>
      <c r="U197" s="13"/>
      <c r="V197" s="13"/>
      <c r="W197" s="14"/>
    </row>
    <row r="198" spans="17:23" ht="30" customHeight="1" x14ac:dyDescent="0.3">
      <c r="Q198" s="13"/>
      <c r="R198" s="13"/>
      <c r="S198" s="13"/>
      <c r="T198" s="13"/>
      <c r="U198" s="13"/>
      <c r="V198" s="13"/>
      <c r="W198" s="14"/>
    </row>
    <row r="199" spans="17:23" ht="30" customHeight="1" x14ac:dyDescent="0.3">
      <c r="Q199" s="13"/>
      <c r="R199" s="13"/>
      <c r="S199" s="13"/>
      <c r="T199" s="13"/>
      <c r="U199" s="13"/>
      <c r="V199" s="13"/>
      <c r="W199" s="14"/>
    </row>
    <row r="200" spans="17:23" ht="30" customHeight="1" x14ac:dyDescent="0.3">
      <c r="Q200" s="13"/>
      <c r="R200" s="13"/>
      <c r="S200" s="13"/>
      <c r="T200" s="13"/>
      <c r="U200" s="13"/>
      <c r="V200" s="13"/>
      <c r="W200" s="14"/>
    </row>
    <row r="201" spans="17:23" ht="30" customHeight="1" x14ac:dyDescent="0.3">
      <c r="Q201" s="13"/>
      <c r="R201" s="13"/>
      <c r="S201" s="13"/>
      <c r="T201" s="13"/>
      <c r="U201" s="13"/>
      <c r="V201" s="13"/>
      <c r="W201" s="14"/>
    </row>
    <row r="202" spans="17:23" ht="30" customHeight="1" x14ac:dyDescent="0.3">
      <c r="Q202" s="13"/>
      <c r="R202" s="13"/>
      <c r="S202" s="13"/>
      <c r="T202" s="13"/>
      <c r="U202" s="13"/>
      <c r="V202" s="13"/>
      <c r="W202" s="14"/>
    </row>
    <row r="203" spans="17:23" ht="30" customHeight="1" x14ac:dyDescent="0.3">
      <c r="Q203" s="13"/>
      <c r="R203" s="13"/>
      <c r="S203" s="13"/>
      <c r="T203" s="13"/>
      <c r="U203" s="13"/>
      <c r="V203" s="13"/>
      <c r="W203" s="14"/>
    </row>
    <row r="204" spans="17:23" ht="30" customHeight="1" x14ac:dyDescent="0.3">
      <c r="Q204" s="13"/>
      <c r="R204" s="13"/>
      <c r="S204" s="13"/>
      <c r="T204" s="13"/>
      <c r="U204" s="13"/>
      <c r="V204" s="13"/>
      <c r="W204" s="14"/>
    </row>
    <row r="205" spans="17:23" ht="30" customHeight="1" x14ac:dyDescent="0.3">
      <c r="Q205" s="13"/>
      <c r="R205" s="13"/>
      <c r="S205" s="13"/>
      <c r="T205" s="13"/>
      <c r="U205" s="13"/>
      <c r="V205" s="13"/>
      <c r="W205" s="14"/>
    </row>
    <row r="206" spans="17:23" ht="30" customHeight="1" x14ac:dyDescent="0.3">
      <c r="Q206" s="13"/>
      <c r="R206" s="13"/>
      <c r="S206" s="13"/>
      <c r="T206" s="13"/>
      <c r="U206" s="13"/>
      <c r="V206" s="13"/>
      <c r="W206" s="14"/>
    </row>
    <row r="207" spans="17:23" ht="30" customHeight="1" x14ac:dyDescent="0.3">
      <c r="Q207" s="13"/>
      <c r="R207" s="13"/>
      <c r="S207" s="13"/>
      <c r="T207" s="13"/>
      <c r="U207" s="13"/>
      <c r="V207" s="13"/>
      <c r="W207" s="14"/>
    </row>
    <row r="208" spans="17:23" ht="30" customHeight="1" x14ac:dyDescent="0.3">
      <c r="Q208" s="13"/>
      <c r="R208" s="13"/>
      <c r="S208" s="13"/>
      <c r="T208" s="13"/>
      <c r="U208" s="13"/>
      <c r="V208" s="13"/>
      <c r="W208" s="14"/>
    </row>
    <row r="209" spans="17:23" ht="30" customHeight="1" x14ac:dyDescent="0.3">
      <c r="Q209" s="13"/>
      <c r="R209" s="13"/>
      <c r="S209" s="13"/>
      <c r="T209" s="13"/>
      <c r="U209" s="13"/>
      <c r="V209" s="13"/>
      <c r="W209" s="14"/>
    </row>
    <row r="210" spans="17:23" ht="30" customHeight="1" x14ac:dyDescent="0.3">
      <c r="Q210" s="13"/>
      <c r="R210" s="13"/>
      <c r="S210" s="13"/>
      <c r="T210" s="13"/>
      <c r="U210" s="13"/>
      <c r="V210" s="13"/>
      <c r="W210" s="14"/>
    </row>
    <row r="211" spans="17:23" ht="30" customHeight="1" x14ac:dyDescent="0.3">
      <c r="Q211" s="13"/>
      <c r="R211" s="13"/>
      <c r="S211" s="13"/>
      <c r="T211" s="13"/>
      <c r="U211" s="13"/>
      <c r="V211" s="13"/>
      <c r="W211" s="14"/>
    </row>
    <row r="212" spans="17:23" ht="30" customHeight="1" x14ac:dyDescent="0.3">
      <c r="Q212" s="13"/>
      <c r="R212" s="13"/>
      <c r="S212" s="13"/>
      <c r="T212" s="13"/>
      <c r="U212" s="13"/>
      <c r="V212" s="13"/>
      <c r="W212" s="14"/>
    </row>
    <row r="213" spans="17:23" ht="30" customHeight="1" x14ac:dyDescent="0.3">
      <c r="Q213" s="13"/>
      <c r="R213" s="13"/>
      <c r="S213" s="13"/>
      <c r="T213" s="13"/>
      <c r="U213" s="13"/>
      <c r="V213" s="13"/>
      <c r="W213" s="14"/>
    </row>
    <row r="214" spans="17:23" ht="30" customHeight="1" x14ac:dyDescent="0.3">
      <c r="Q214" s="13"/>
      <c r="R214" s="13"/>
      <c r="S214" s="13"/>
      <c r="T214" s="13"/>
      <c r="U214" s="13"/>
      <c r="V214" s="13"/>
      <c r="W214" s="14"/>
    </row>
    <row r="215" spans="17:23" ht="30" customHeight="1" x14ac:dyDescent="0.3">
      <c r="Q215" s="13"/>
      <c r="R215" s="13"/>
      <c r="S215" s="13"/>
      <c r="T215" s="13"/>
      <c r="U215" s="13"/>
      <c r="V215" s="13"/>
      <c r="W215" s="14"/>
    </row>
    <row r="216" spans="17:23" ht="30" customHeight="1" x14ac:dyDescent="0.3">
      <c r="Q216" s="13"/>
      <c r="R216" s="13"/>
      <c r="S216" s="13"/>
      <c r="T216" s="13"/>
      <c r="U216" s="13"/>
      <c r="V216" s="13"/>
      <c r="W216" s="14"/>
    </row>
    <row r="217" spans="17:23" ht="30" customHeight="1" x14ac:dyDescent="0.3">
      <c r="Q217" s="13"/>
      <c r="R217" s="13"/>
      <c r="S217" s="13"/>
      <c r="T217" s="13"/>
      <c r="U217" s="13"/>
      <c r="V217" s="13"/>
      <c r="W217" s="14"/>
    </row>
    <row r="218" spans="17:23" ht="30" customHeight="1" x14ac:dyDescent="0.3">
      <c r="Q218" s="13"/>
      <c r="R218" s="13"/>
      <c r="S218" s="13"/>
      <c r="T218" s="13"/>
      <c r="U218" s="13"/>
      <c r="V218" s="13"/>
      <c r="W218" s="14"/>
    </row>
    <row r="219" spans="17:23" ht="30" customHeight="1" x14ac:dyDescent="0.3">
      <c r="Q219" s="13"/>
      <c r="R219" s="13"/>
      <c r="S219" s="13"/>
      <c r="T219" s="13"/>
      <c r="U219" s="13"/>
      <c r="V219" s="13"/>
      <c r="W219" s="14"/>
    </row>
    <row r="220" spans="17:23" ht="30" customHeight="1" x14ac:dyDescent="0.3">
      <c r="Q220" s="13"/>
      <c r="R220" s="13"/>
      <c r="S220" s="13"/>
      <c r="T220" s="13"/>
      <c r="U220" s="13"/>
      <c r="V220" s="13"/>
      <c r="W220" s="14"/>
    </row>
    <row r="221" spans="17:23" ht="30" customHeight="1" x14ac:dyDescent="0.3">
      <c r="Q221" s="13"/>
      <c r="R221" s="13"/>
      <c r="S221" s="13"/>
      <c r="T221" s="13"/>
      <c r="U221" s="13"/>
      <c r="V221" s="13"/>
      <c r="W221" s="14"/>
    </row>
    <row r="222" spans="17:23" ht="30" customHeight="1" x14ac:dyDescent="0.3">
      <c r="Q222" s="13"/>
      <c r="R222" s="13"/>
      <c r="S222" s="13"/>
      <c r="T222" s="13"/>
      <c r="U222" s="13"/>
      <c r="V222" s="13"/>
      <c r="W222" s="14"/>
    </row>
    <row r="223" spans="17:23" ht="30" customHeight="1" x14ac:dyDescent="0.3">
      <c r="Q223" s="13"/>
      <c r="R223" s="13"/>
      <c r="S223" s="13"/>
      <c r="T223" s="13"/>
      <c r="U223" s="13"/>
      <c r="V223" s="13"/>
      <c r="W223" s="14"/>
    </row>
    <row r="224" spans="17:23" ht="30" customHeight="1" x14ac:dyDescent="0.3">
      <c r="Q224" s="13"/>
      <c r="R224" s="13"/>
      <c r="S224" s="13"/>
      <c r="T224" s="13"/>
      <c r="U224" s="13"/>
      <c r="V224" s="13"/>
      <c r="W224" s="14"/>
    </row>
    <row r="225" spans="17:23" ht="30" customHeight="1" x14ac:dyDescent="0.3">
      <c r="Q225" s="13"/>
      <c r="R225" s="13"/>
      <c r="S225" s="13"/>
      <c r="T225" s="13"/>
      <c r="U225" s="13"/>
      <c r="V225" s="13"/>
      <c r="W225" s="14"/>
    </row>
    <row r="226" spans="17:23" ht="30" customHeight="1" x14ac:dyDescent="0.3">
      <c r="Q226" s="13"/>
      <c r="R226" s="13"/>
      <c r="S226" s="13"/>
      <c r="T226" s="13"/>
      <c r="U226" s="13"/>
      <c r="V226" s="13"/>
      <c r="W226" s="14"/>
    </row>
    <row r="227" spans="17:23" ht="30" customHeight="1" x14ac:dyDescent="0.3">
      <c r="Q227" s="13"/>
      <c r="R227" s="13"/>
      <c r="S227" s="13"/>
      <c r="T227" s="13"/>
      <c r="U227" s="13"/>
      <c r="V227" s="13"/>
      <c r="W227" s="14"/>
    </row>
    <row r="228" spans="17:23" ht="30" customHeight="1" x14ac:dyDescent="0.3">
      <c r="Q228" s="13"/>
      <c r="R228" s="13"/>
      <c r="S228" s="13"/>
      <c r="T228" s="13"/>
      <c r="U228" s="13"/>
      <c r="V228" s="13"/>
      <c r="W228" s="14"/>
    </row>
    <row r="229" spans="17:23" ht="30" customHeight="1" x14ac:dyDescent="0.3">
      <c r="Q229" s="13"/>
      <c r="R229" s="13"/>
      <c r="S229" s="13"/>
      <c r="T229" s="13"/>
      <c r="U229" s="13"/>
      <c r="V229" s="13"/>
      <c r="W229" s="14"/>
    </row>
    <row r="230" spans="17:23" ht="30" customHeight="1" x14ac:dyDescent="0.3">
      <c r="Q230" s="13"/>
      <c r="R230" s="13"/>
      <c r="S230" s="13"/>
      <c r="T230" s="13"/>
      <c r="U230" s="13"/>
      <c r="V230" s="13"/>
      <c r="W230" s="14"/>
    </row>
    <row r="231" spans="17:23" ht="30" customHeight="1" x14ac:dyDescent="0.3">
      <c r="Q231" s="13"/>
      <c r="R231" s="13"/>
      <c r="S231" s="13"/>
      <c r="T231" s="13"/>
      <c r="U231" s="13"/>
      <c r="V231" s="13"/>
      <c r="W231" s="14"/>
    </row>
    <row r="232" spans="17:23" ht="30" customHeight="1" x14ac:dyDescent="0.3">
      <c r="Q232" s="13"/>
      <c r="R232" s="13"/>
      <c r="S232" s="13"/>
      <c r="T232" s="13"/>
      <c r="U232" s="13"/>
      <c r="V232" s="13"/>
      <c r="W232" s="14"/>
    </row>
    <row r="233" spans="17:23" ht="30" customHeight="1" x14ac:dyDescent="0.3">
      <c r="Q233" s="13"/>
      <c r="R233" s="13"/>
      <c r="S233" s="13"/>
      <c r="T233" s="13"/>
      <c r="U233" s="13"/>
      <c r="V233" s="13"/>
      <c r="W233" s="14"/>
    </row>
    <row r="234" spans="17:23" ht="30" customHeight="1" x14ac:dyDescent="0.3">
      <c r="Q234" s="13"/>
      <c r="R234" s="13"/>
      <c r="S234" s="13"/>
      <c r="T234" s="13"/>
      <c r="U234" s="13"/>
      <c r="V234" s="13"/>
      <c r="W234" s="14"/>
    </row>
    <row r="235" spans="17:23" ht="30" customHeight="1" x14ac:dyDescent="0.3">
      <c r="Q235" s="13"/>
      <c r="R235" s="13"/>
      <c r="S235" s="13"/>
      <c r="T235" s="13"/>
      <c r="U235" s="13"/>
      <c r="V235" s="13"/>
      <c r="W235" s="14"/>
    </row>
    <row r="236" spans="17:23" ht="30" customHeight="1" x14ac:dyDescent="0.3">
      <c r="Q236" s="13"/>
      <c r="R236" s="13"/>
      <c r="S236" s="13"/>
      <c r="T236" s="13"/>
      <c r="U236" s="13"/>
      <c r="V236" s="13"/>
      <c r="W236" s="14"/>
    </row>
    <row r="237" spans="17:23" ht="30" customHeight="1" x14ac:dyDescent="0.3">
      <c r="Q237" s="13"/>
      <c r="R237" s="13"/>
      <c r="S237" s="13"/>
      <c r="T237" s="13"/>
      <c r="U237" s="13"/>
      <c r="V237" s="13"/>
      <c r="W237" s="14"/>
    </row>
    <row r="238" spans="17:23" ht="30" customHeight="1" x14ac:dyDescent="0.3">
      <c r="Q238" s="13"/>
      <c r="R238" s="13"/>
      <c r="S238" s="13"/>
      <c r="T238" s="13"/>
      <c r="U238" s="13"/>
      <c r="V238" s="13"/>
      <c r="W238" s="14"/>
    </row>
    <row r="239" spans="17:23" ht="30" customHeight="1" x14ac:dyDescent="0.3">
      <c r="Q239" s="13"/>
      <c r="R239" s="13"/>
      <c r="S239" s="13"/>
      <c r="T239" s="13"/>
      <c r="U239" s="13"/>
      <c r="V239" s="13"/>
      <c r="W239" s="14"/>
    </row>
    <row r="240" spans="17:23" ht="30" customHeight="1" x14ac:dyDescent="0.3">
      <c r="Q240" s="13"/>
      <c r="R240" s="13"/>
      <c r="S240" s="13"/>
      <c r="T240" s="13"/>
      <c r="U240" s="13"/>
      <c r="V240" s="13"/>
      <c r="W240" s="14"/>
    </row>
    <row r="241" spans="17:23" ht="30" customHeight="1" x14ac:dyDescent="0.3">
      <c r="Q241" s="13"/>
      <c r="R241" s="13"/>
      <c r="S241" s="13"/>
      <c r="T241" s="13"/>
      <c r="U241" s="13"/>
      <c r="V241" s="13"/>
      <c r="W241" s="14"/>
    </row>
    <row r="242" spans="17:23" ht="30" customHeight="1" x14ac:dyDescent="0.3">
      <c r="Q242" s="13"/>
      <c r="R242" s="13"/>
      <c r="S242" s="13"/>
      <c r="T242" s="13"/>
      <c r="U242" s="13"/>
      <c r="V242" s="13"/>
      <c r="W242" s="14"/>
    </row>
    <row r="243" spans="17:23" ht="30" customHeight="1" x14ac:dyDescent="0.3">
      <c r="Q243" s="13"/>
      <c r="R243" s="13"/>
      <c r="S243" s="13"/>
      <c r="T243" s="13"/>
      <c r="U243" s="13"/>
      <c r="V243" s="13"/>
      <c r="W243" s="14"/>
    </row>
    <row r="244" spans="17:23" ht="30" customHeight="1" x14ac:dyDescent="0.3">
      <c r="Q244" s="13"/>
      <c r="R244" s="13"/>
      <c r="S244" s="13"/>
      <c r="T244" s="13"/>
      <c r="U244" s="13"/>
      <c r="V244" s="13"/>
      <c r="W244" s="14"/>
    </row>
    <row r="245" spans="17:23" ht="30" customHeight="1" x14ac:dyDescent="0.3">
      <c r="Q245" s="13"/>
      <c r="R245" s="13"/>
      <c r="S245" s="13"/>
      <c r="T245" s="13"/>
      <c r="U245" s="13"/>
      <c r="V245" s="13"/>
      <c r="W245" s="14"/>
    </row>
    <row r="246" spans="17:23" ht="30" customHeight="1" x14ac:dyDescent="0.3">
      <c r="Q246" s="13"/>
      <c r="R246" s="13"/>
      <c r="S246" s="13"/>
      <c r="T246" s="13"/>
      <c r="U246" s="13"/>
      <c r="V246" s="13"/>
      <c r="W246" s="14"/>
    </row>
    <row r="247" spans="17:23" ht="30" customHeight="1" x14ac:dyDescent="0.3">
      <c r="Q247" s="13"/>
      <c r="R247" s="13"/>
      <c r="S247" s="13"/>
      <c r="T247" s="13"/>
      <c r="U247" s="13"/>
      <c r="V247" s="13"/>
      <c r="W247" s="14"/>
    </row>
    <row r="248" spans="17:23" ht="30" customHeight="1" x14ac:dyDescent="0.3">
      <c r="Q248" s="13"/>
      <c r="R248" s="13"/>
      <c r="S248" s="13"/>
      <c r="T248" s="13"/>
      <c r="U248" s="13"/>
      <c r="V248" s="13"/>
      <c r="W248" s="14"/>
    </row>
    <row r="249" spans="17:23" ht="30" customHeight="1" x14ac:dyDescent="0.3">
      <c r="Q249" s="13"/>
      <c r="R249" s="13"/>
      <c r="S249" s="13"/>
      <c r="T249" s="13"/>
      <c r="U249" s="13"/>
      <c r="V249" s="13"/>
      <c r="W249" s="14"/>
    </row>
    <row r="250" spans="17:23" ht="30" customHeight="1" x14ac:dyDescent="0.3">
      <c r="Q250" s="13"/>
      <c r="R250" s="13"/>
      <c r="S250" s="13"/>
      <c r="T250" s="13"/>
      <c r="U250" s="13"/>
      <c r="V250" s="13"/>
      <c r="W250" s="14"/>
    </row>
    <row r="251" spans="17:23" ht="30" customHeight="1" x14ac:dyDescent="0.3">
      <c r="Q251" s="13"/>
      <c r="R251" s="13"/>
      <c r="S251" s="13"/>
      <c r="T251" s="13"/>
      <c r="U251" s="13"/>
      <c r="V251" s="13"/>
      <c r="W251" s="14"/>
    </row>
    <row r="252" spans="17:23" ht="30" customHeight="1" x14ac:dyDescent="0.3">
      <c r="Q252" s="13"/>
      <c r="R252" s="13"/>
      <c r="S252" s="13"/>
      <c r="T252" s="13"/>
      <c r="U252" s="13"/>
      <c r="V252" s="13"/>
      <c r="W252" s="14"/>
    </row>
    <row r="253" spans="17:23" ht="30" customHeight="1" x14ac:dyDescent="0.3">
      <c r="Q253" s="13"/>
      <c r="R253" s="13"/>
      <c r="S253" s="13"/>
      <c r="T253" s="13"/>
      <c r="U253" s="13"/>
      <c r="V253" s="13"/>
      <c r="W253" s="14"/>
    </row>
    <row r="254" spans="17:23" ht="30" customHeight="1" x14ac:dyDescent="0.3">
      <c r="Q254" s="13"/>
      <c r="R254" s="13"/>
      <c r="S254" s="13"/>
      <c r="T254" s="13"/>
      <c r="U254" s="13"/>
      <c r="V254" s="13"/>
      <c r="W254" s="14"/>
    </row>
    <row r="255" spans="17:23" ht="30" customHeight="1" x14ac:dyDescent="0.3">
      <c r="Q255" s="13"/>
      <c r="R255" s="13"/>
      <c r="S255" s="13"/>
      <c r="T255" s="13"/>
      <c r="U255" s="13"/>
      <c r="V255" s="13"/>
      <c r="W255" s="14"/>
    </row>
    <row r="256" spans="17:23" ht="30" customHeight="1" x14ac:dyDescent="0.3">
      <c r="Q256" s="13"/>
      <c r="R256" s="13"/>
      <c r="S256" s="13"/>
      <c r="T256" s="13"/>
      <c r="U256" s="13"/>
      <c r="V256" s="13"/>
      <c r="W256" s="14"/>
    </row>
    <row r="257" spans="17:23" ht="30" customHeight="1" x14ac:dyDescent="0.3">
      <c r="Q257" s="13"/>
      <c r="R257" s="13"/>
      <c r="S257" s="13"/>
      <c r="T257" s="13"/>
      <c r="U257" s="13"/>
      <c r="V257" s="13"/>
      <c r="W257" s="14"/>
    </row>
    <row r="258" spans="17:23" ht="30" customHeight="1" x14ac:dyDescent="0.3">
      <c r="Q258" s="13"/>
      <c r="R258" s="13"/>
      <c r="S258" s="13"/>
      <c r="T258" s="13"/>
      <c r="U258" s="13"/>
      <c r="V258" s="13"/>
      <c r="W258" s="14"/>
    </row>
    <row r="259" spans="17:23" ht="30" customHeight="1" x14ac:dyDescent="0.3">
      <c r="Q259" s="13"/>
      <c r="R259" s="13"/>
      <c r="S259" s="13"/>
      <c r="T259" s="13"/>
      <c r="U259" s="13"/>
      <c r="V259" s="13"/>
      <c r="W259" s="14"/>
    </row>
    <row r="260" spans="17:23" ht="30" customHeight="1" x14ac:dyDescent="0.3">
      <c r="Q260" s="13"/>
      <c r="R260" s="13"/>
      <c r="S260" s="13"/>
      <c r="T260" s="13"/>
      <c r="U260" s="13"/>
      <c r="V260" s="13"/>
      <c r="W260" s="14"/>
    </row>
    <row r="261" spans="17:23" ht="30" customHeight="1" x14ac:dyDescent="0.3">
      <c r="Q261" s="13"/>
      <c r="R261" s="13"/>
      <c r="S261" s="13"/>
      <c r="T261" s="13"/>
      <c r="U261" s="13"/>
      <c r="V261" s="13"/>
      <c r="W261" s="14"/>
    </row>
    <row r="262" spans="17:23" ht="30" customHeight="1" x14ac:dyDescent="0.3">
      <c r="Q262" s="13"/>
      <c r="R262" s="13"/>
      <c r="S262" s="13"/>
      <c r="T262" s="13"/>
      <c r="U262" s="13"/>
      <c r="V262" s="13"/>
      <c r="W262" s="14"/>
    </row>
    <row r="263" spans="17:23" ht="30" customHeight="1" x14ac:dyDescent="0.3">
      <c r="Q263" s="13"/>
      <c r="R263" s="13"/>
      <c r="S263" s="13"/>
      <c r="T263" s="13"/>
      <c r="U263" s="13"/>
      <c r="V263" s="13"/>
      <c r="W263" s="14"/>
    </row>
    <row r="264" spans="17:23" ht="30" customHeight="1" x14ac:dyDescent="0.3">
      <c r="Q264" s="13"/>
      <c r="R264" s="13"/>
      <c r="S264" s="13"/>
      <c r="T264" s="13"/>
      <c r="U264" s="13"/>
      <c r="V264" s="13"/>
      <c r="W264" s="14"/>
    </row>
    <row r="265" spans="17:23" ht="30" customHeight="1" x14ac:dyDescent="0.3">
      <c r="Q265" s="13"/>
      <c r="R265" s="13"/>
      <c r="S265" s="13"/>
      <c r="T265" s="13"/>
      <c r="U265" s="13"/>
      <c r="V265" s="13"/>
      <c r="W265" s="14"/>
    </row>
    <row r="266" spans="17:23" ht="30" customHeight="1" x14ac:dyDescent="0.3">
      <c r="Q266" s="13"/>
      <c r="R266" s="13"/>
      <c r="S266" s="13"/>
      <c r="T266" s="13"/>
      <c r="U266" s="13"/>
      <c r="V266" s="13"/>
      <c r="W266" s="14"/>
    </row>
    <row r="267" spans="17:23" ht="30" customHeight="1" x14ac:dyDescent="0.3">
      <c r="Q267" s="13"/>
      <c r="R267" s="13"/>
      <c r="S267" s="13"/>
      <c r="T267" s="13"/>
      <c r="U267" s="13"/>
      <c r="V267" s="13"/>
      <c r="W267" s="14"/>
    </row>
    <row r="268" spans="17:23" ht="30" customHeight="1" x14ac:dyDescent="0.3">
      <c r="Q268" s="13"/>
      <c r="R268" s="13"/>
      <c r="S268" s="13"/>
      <c r="T268" s="13"/>
      <c r="U268" s="13"/>
      <c r="V268" s="13"/>
      <c r="W268" s="14"/>
    </row>
    <row r="269" spans="17:23" ht="30" customHeight="1" x14ac:dyDescent="0.3">
      <c r="Q269" s="13"/>
      <c r="R269" s="13"/>
      <c r="S269" s="13"/>
      <c r="T269" s="13"/>
      <c r="U269" s="13"/>
      <c r="V269" s="13"/>
    </row>
    <row r="270" spans="17:23" ht="30" customHeight="1" x14ac:dyDescent="0.3">
      <c r="Q270" s="13"/>
      <c r="R270" s="13"/>
      <c r="S270" s="13"/>
      <c r="T270" s="13"/>
      <c r="U270" s="13"/>
      <c r="V270" s="13"/>
    </row>
    <row r="271" spans="17:23" ht="30" customHeight="1" x14ac:dyDescent="0.3">
      <c r="Q271" s="13"/>
      <c r="R271" s="13"/>
      <c r="S271" s="13"/>
      <c r="T271" s="13"/>
      <c r="U271" s="13"/>
      <c r="V271" s="13"/>
    </row>
    <row r="272" spans="17:23" ht="30" customHeight="1" x14ac:dyDescent="0.3">
      <c r="Q272" s="13"/>
      <c r="R272" s="13"/>
      <c r="S272" s="13"/>
      <c r="T272" s="13"/>
      <c r="U272" s="13"/>
      <c r="V272" s="13"/>
    </row>
    <row r="273" spans="17:22" ht="30" customHeight="1" x14ac:dyDescent="0.3">
      <c r="Q273" s="13"/>
      <c r="R273" s="13"/>
      <c r="S273" s="13"/>
      <c r="T273" s="13"/>
      <c r="U273" s="13"/>
      <c r="V273" s="13"/>
    </row>
    <row r="274" spans="17:22" ht="30" customHeight="1" x14ac:dyDescent="0.3">
      <c r="Q274" s="13"/>
      <c r="R274" s="13"/>
      <c r="S274" s="13"/>
      <c r="T274" s="13"/>
      <c r="U274" s="13"/>
      <c r="V274" s="13"/>
    </row>
    <row r="275" spans="17:22" ht="30" customHeight="1" x14ac:dyDescent="0.3">
      <c r="Q275" s="13"/>
      <c r="R275" s="13"/>
      <c r="S275" s="13"/>
      <c r="T275" s="13"/>
      <c r="U275" s="13"/>
      <c r="V275" s="13"/>
    </row>
    <row r="276" spans="17:22" ht="30" customHeight="1" x14ac:dyDescent="0.3">
      <c r="Q276" s="13"/>
      <c r="R276" s="13"/>
      <c r="S276" s="13"/>
      <c r="T276" s="13"/>
      <c r="U276" s="13"/>
      <c r="V276" s="13"/>
    </row>
    <row r="277" spans="17:22" ht="30" customHeight="1" x14ac:dyDescent="0.3">
      <c r="Q277" s="13"/>
      <c r="R277" s="13"/>
      <c r="S277" s="13"/>
      <c r="T277" s="13"/>
      <c r="U277" s="13"/>
      <c r="V277" s="13"/>
    </row>
    <row r="278" spans="17:22" ht="30" customHeight="1" x14ac:dyDescent="0.3">
      <c r="Q278" s="13"/>
      <c r="R278" s="13"/>
      <c r="S278" s="13"/>
      <c r="T278" s="13"/>
      <c r="U278" s="13"/>
      <c r="V278" s="13"/>
    </row>
    <row r="279" spans="17:22" ht="30" customHeight="1" x14ac:dyDescent="0.3">
      <c r="Q279" s="13"/>
      <c r="R279" s="13"/>
      <c r="S279" s="13"/>
      <c r="T279" s="13"/>
      <c r="U279" s="13"/>
      <c r="V279" s="13"/>
    </row>
    <row r="280" spans="17:22" ht="30" customHeight="1" x14ac:dyDescent="0.3">
      <c r="Q280" s="13"/>
      <c r="R280" s="13"/>
      <c r="S280" s="13"/>
      <c r="T280" s="13"/>
      <c r="U280" s="13"/>
      <c r="V280" s="13"/>
    </row>
  </sheetData>
  <sheetProtection algorithmName="SHA-512" hashValue="4RX6HlT3aZkG9KXdolLe/CP2sve4frfRscVsBQYZ5xdVe2HHu4b3vSt7m04Jqa+cNcLJZSfu+bRhiUyTtmL1eQ==" saltValue="eAZfDyUhNd9bAMGHGRGRSA==" spinCount="100000" sheet="1" objects="1" scenarios="1"/>
  <autoFilter ref="A15:A280" xr:uid="{00000000-0009-0000-0000-000002000000}">
    <filterColumn colId="0" hiddenButton="1">
      <filters blank="1"/>
    </filterColumn>
  </autoFilter>
  <dataConsolidate/>
  <mergeCells count="93">
    <mergeCell ref="A70:S70"/>
    <mergeCell ref="N71:Q71"/>
    <mergeCell ref="A72:H72"/>
    <mergeCell ref="N72:Q72"/>
    <mergeCell ref="S72:T72"/>
    <mergeCell ref="A69:H69"/>
    <mergeCell ref="N69:Q69"/>
    <mergeCell ref="S69:T69"/>
    <mergeCell ref="O56:Q56"/>
    <mergeCell ref="O57:Q57"/>
    <mergeCell ref="O58:Q58"/>
    <mergeCell ref="O59:Q59"/>
    <mergeCell ref="O60:Q60"/>
    <mergeCell ref="O61:Q61"/>
    <mergeCell ref="O62:Q62"/>
    <mergeCell ref="O63:Q63"/>
    <mergeCell ref="O64:Q64"/>
    <mergeCell ref="A67:S67"/>
    <mergeCell ref="N68:Q68"/>
    <mergeCell ref="O55:Q55"/>
    <mergeCell ref="O44:Q44"/>
    <mergeCell ref="O45:Q45"/>
    <mergeCell ref="O46:Q46"/>
    <mergeCell ref="O47:Q47"/>
    <mergeCell ref="O48:Q48"/>
    <mergeCell ref="O49:Q49"/>
    <mergeCell ref="O50:Q50"/>
    <mergeCell ref="O51:Q51"/>
    <mergeCell ref="O52:Q52"/>
    <mergeCell ref="O53:Q53"/>
    <mergeCell ref="O54:Q54"/>
    <mergeCell ref="O43:Q43"/>
    <mergeCell ref="O32:Q32"/>
    <mergeCell ref="O33:Q33"/>
    <mergeCell ref="O34:Q34"/>
    <mergeCell ref="O35:Q35"/>
    <mergeCell ref="O36:Q36"/>
    <mergeCell ref="O37:Q37"/>
    <mergeCell ref="O38:Q38"/>
    <mergeCell ref="O39:Q39"/>
    <mergeCell ref="O40:Q40"/>
    <mergeCell ref="O41:Q41"/>
    <mergeCell ref="O42:Q42"/>
    <mergeCell ref="O31:Q31"/>
    <mergeCell ref="O20:Q20"/>
    <mergeCell ref="O21:Q21"/>
    <mergeCell ref="O22:Q22"/>
    <mergeCell ref="O23:Q23"/>
    <mergeCell ref="O24:Q24"/>
    <mergeCell ref="O25:Q25"/>
    <mergeCell ref="O26:Q26"/>
    <mergeCell ref="O27:Q27"/>
    <mergeCell ref="O28:Q28"/>
    <mergeCell ref="O29:Q29"/>
    <mergeCell ref="O30:Q30"/>
    <mergeCell ref="O19:Q19"/>
    <mergeCell ref="A13:A14"/>
    <mergeCell ref="B13:E13"/>
    <mergeCell ref="G13:G14"/>
    <mergeCell ref="I13:L13"/>
    <mergeCell ref="M13:M14"/>
    <mergeCell ref="O13:Q14"/>
    <mergeCell ref="O15:Q15"/>
    <mergeCell ref="O16:Q16"/>
    <mergeCell ref="O17:Q17"/>
    <mergeCell ref="O18:Q18"/>
    <mergeCell ref="S8:U9"/>
    <mergeCell ref="A11:F12"/>
    <mergeCell ref="L11:M11"/>
    <mergeCell ref="N11:O11"/>
    <mergeCell ref="Q11:S11"/>
    <mergeCell ref="T11:U13"/>
    <mergeCell ref="L12:M12"/>
    <mergeCell ref="N12:O12"/>
    <mergeCell ref="Q12:S12"/>
    <mergeCell ref="S13:S14"/>
    <mergeCell ref="G11:H12"/>
    <mergeCell ref="S6:U7"/>
    <mergeCell ref="L7:O7"/>
    <mergeCell ref="A2:Q2"/>
    <mergeCell ref="S2:U2"/>
    <mergeCell ref="A3:Q3"/>
    <mergeCell ref="S3:U5"/>
    <mergeCell ref="A5:C5"/>
    <mergeCell ref="D5:G5"/>
    <mergeCell ref="H5:K5"/>
    <mergeCell ref="L5:O5"/>
    <mergeCell ref="P5:Q5"/>
    <mergeCell ref="A6:C6"/>
    <mergeCell ref="D6:G6"/>
    <mergeCell ref="H6:K6"/>
    <mergeCell ref="L6:O6"/>
    <mergeCell ref="P6:Q6"/>
  </mergeCells>
  <conditionalFormatting sqref="O16:O25 O28:O63">
    <cfRule type="expression" dxfId="415" priority="9">
      <formula>$AA16="TRUE"</formula>
    </cfRule>
  </conditionalFormatting>
  <conditionalFormatting sqref="O15">
    <cfRule type="expression" dxfId="414" priority="12">
      <formula>$AA15="TRUE"</formula>
    </cfRule>
  </conditionalFormatting>
  <conditionalFormatting sqref="O27">
    <cfRule type="expression" dxfId="413" priority="11">
      <formula>$AA27="TRUE"</formula>
    </cfRule>
  </conditionalFormatting>
  <conditionalFormatting sqref="O26">
    <cfRule type="expression" dxfId="412" priority="10">
      <formula>$AA26="TRUE"</formula>
    </cfRule>
  </conditionalFormatting>
  <conditionalFormatting sqref="L7:O7">
    <cfRule type="expression" dxfId="411" priority="6">
      <formula>OR($L$6=0,$L$6="",$L$6="Child Support Commissioner",$L$6="Attorney",$L$6="Clerk",$L$6="Courtroom Bailiff",$L$6="Court Reporter",$L$6="Court Interpreter",$L$6="Judicial Secretary",$L$6="Manager/Supervisor")</formula>
    </cfRule>
    <cfRule type="expression" dxfId="410" priority="7">
      <formula>$L$6="Other (please specify below)"</formula>
    </cfRule>
  </conditionalFormatting>
  <conditionalFormatting sqref="A17:S17">
    <cfRule type="expression" dxfId="409" priority="27">
      <formula>$X$17=TRUE</formula>
    </cfRule>
  </conditionalFormatting>
  <conditionalFormatting sqref="A63:S63">
    <cfRule type="expression" dxfId="408" priority="26">
      <formula>$X$63=TRUE</formula>
    </cfRule>
  </conditionalFormatting>
  <conditionalFormatting sqref="A62:S62">
    <cfRule type="expression" dxfId="407" priority="18">
      <formula>$X$62=TRUE</formula>
    </cfRule>
  </conditionalFormatting>
  <conditionalFormatting sqref="A61:S61">
    <cfRule type="expression" dxfId="406" priority="20">
      <formula>$X$61=TRUE</formula>
    </cfRule>
  </conditionalFormatting>
  <conditionalFormatting sqref="A60:S60">
    <cfRule type="expression" dxfId="405" priority="24">
      <formula>$X$60=TRUE</formula>
    </cfRule>
  </conditionalFormatting>
  <conditionalFormatting sqref="A59:S59">
    <cfRule type="expression" dxfId="404" priority="23">
      <formula>$X$59=TRUE</formula>
    </cfRule>
  </conditionalFormatting>
  <conditionalFormatting sqref="A58:S58">
    <cfRule type="expression" dxfId="403" priority="21">
      <formula>$X$58=TRUE</formula>
    </cfRule>
  </conditionalFormatting>
  <conditionalFormatting sqref="A57:S57">
    <cfRule type="expression" dxfId="402" priority="13">
      <formula>$X$57=TRUE</formula>
    </cfRule>
  </conditionalFormatting>
  <conditionalFormatting sqref="A56:S56">
    <cfRule type="expression" dxfId="401" priority="14">
      <formula>$X$56=TRUE</formula>
    </cfRule>
  </conditionalFormatting>
  <conditionalFormatting sqref="A55:S55">
    <cfRule type="expression" dxfId="400" priority="15">
      <formula>$X$55=TRUE</formula>
    </cfRule>
  </conditionalFormatting>
  <conditionalFormatting sqref="A54:S54">
    <cfRule type="expression" dxfId="399" priority="16">
      <formula>$X$54=TRUE</formula>
    </cfRule>
  </conditionalFormatting>
  <conditionalFormatting sqref="A53:S53">
    <cfRule type="expression" dxfId="398" priority="17">
      <formula>$X$53=TRUE</formula>
    </cfRule>
  </conditionalFormatting>
  <conditionalFormatting sqref="A52:S52">
    <cfRule type="expression" dxfId="397" priority="22">
      <formula>$X$52=TRUE</formula>
    </cfRule>
  </conditionalFormatting>
  <conditionalFormatting sqref="A51:S51">
    <cfRule type="expression" dxfId="396" priority="36">
      <formula>$X$51=TRUE</formula>
    </cfRule>
  </conditionalFormatting>
  <conditionalFormatting sqref="A50:S50">
    <cfRule type="expression" dxfId="395" priority="25">
      <formula>$X$50=TRUE</formula>
    </cfRule>
  </conditionalFormatting>
  <conditionalFormatting sqref="A49:S49">
    <cfRule type="expression" dxfId="394" priority="28">
      <formula>$X$49=TRUE</formula>
    </cfRule>
  </conditionalFormatting>
  <conditionalFormatting sqref="A48:S48">
    <cfRule type="expression" dxfId="393" priority="29">
      <formula>$X$48=TRUE</formula>
    </cfRule>
  </conditionalFormatting>
  <conditionalFormatting sqref="A47:S47">
    <cfRule type="expression" dxfId="392" priority="30">
      <formula>$X$47=TRUE</formula>
    </cfRule>
  </conditionalFormatting>
  <conditionalFormatting sqref="A46:S46">
    <cfRule type="expression" dxfId="391" priority="31">
      <formula>$X$46=TRUE</formula>
    </cfRule>
  </conditionalFormatting>
  <conditionalFormatting sqref="A45:S45">
    <cfRule type="expression" dxfId="390" priority="32">
      <formula>$X$45=TRUE</formula>
    </cfRule>
  </conditionalFormatting>
  <conditionalFormatting sqref="A44:S44">
    <cfRule type="expression" dxfId="389" priority="33">
      <formula>$X$44=TRUE</formula>
    </cfRule>
  </conditionalFormatting>
  <conditionalFormatting sqref="A43:S43">
    <cfRule type="expression" dxfId="388" priority="34">
      <formula>$X$43=TRUE</formula>
    </cfRule>
  </conditionalFormatting>
  <conditionalFormatting sqref="A42:S42">
    <cfRule type="expression" dxfId="387" priority="35">
      <formula>$X$42=TRUE</formula>
    </cfRule>
  </conditionalFormatting>
  <conditionalFormatting sqref="A41:S41">
    <cfRule type="expression" dxfId="386" priority="42">
      <formula>$X$41=TRUE</formula>
    </cfRule>
  </conditionalFormatting>
  <conditionalFormatting sqref="A40:S40">
    <cfRule type="expression" dxfId="385" priority="44">
      <formula>$X$40=TRUE</formula>
    </cfRule>
  </conditionalFormatting>
  <conditionalFormatting sqref="A39:S39">
    <cfRule type="expression" dxfId="384" priority="43">
      <formula>$X$39=TRUE</formula>
    </cfRule>
  </conditionalFormatting>
  <conditionalFormatting sqref="A32:S32">
    <cfRule type="expression" dxfId="383" priority="54">
      <formula>$X$32=TRUE</formula>
    </cfRule>
  </conditionalFormatting>
  <conditionalFormatting sqref="A33:S33">
    <cfRule type="expression" dxfId="382" priority="55">
      <formula>$X$33=TRUE</formula>
    </cfRule>
  </conditionalFormatting>
  <conditionalFormatting sqref="A34:S34">
    <cfRule type="expression" dxfId="381" priority="57">
      <formula>$X$34=TRUE</formula>
    </cfRule>
  </conditionalFormatting>
  <conditionalFormatting sqref="A36:S36">
    <cfRule type="expression" dxfId="380" priority="59">
      <formula>$X$36=TRUE</formula>
    </cfRule>
  </conditionalFormatting>
  <conditionalFormatting sqref="A37:S37">
    <cfRule type="expression" dxfId="379" priority="56">
      <formula>$X$37=TRUE</formula>
    </cfRule>
  </conditionalFormatting>
  <conditionalFormatting sqref="A38:S38">
    <cfRule type="expression" dxfId="378" priority="60">
      <formula>$X$38=TRUE</formula>
    </cfRule>
  </conditionalFormatting>
  <conditionalFormatting sqref="A16:S16">
    <cfRule type="expression" dxfId="377" priority="19">
      <formula>$X$16=TRUE</formula>
    </cfRule>
  </conditionalFormatting>
  <conditionalFormatting sqref="A35:S35">
    <cfRule type="expression" dxfId="376" priority="61">
      <formula>$X$35=TRUE</formula>
    </cfRule>
  </conditionalFormatting>
  <conditionalFormatting sqref="A15:S15">
    <cfRule type="expression" dxfId="375" priority="37">
      <formula>$X$15=TRUE</formula>
    </cfRule>
  </conditionalFormatting>
  <conditionalFormatting sqref="A18:S18">
    <cfRule type="expression" dxfId="374" priority="45">
      <formula>$X$18=TRUE</formula>
    </cfRule>
  </conditionalFormatting>
  <conditionalFormatting sqref="A19:S19">
    <cfRule type="expression" dxfId="373" priority="50">
      <formula>$X$19=TRUE</formula>
    </cfRule>
  </conditionalFormatting>
  <conditionalFormatting sqref="A22:S22">
    <cfRule type="expression" dxfId="372" priority="48">
      <formula>$X$22=TRUE</formula>
    </cfRule>
  </conditionalFormatting>
  <conditionalFormatting sqref="A23:S23">
    <cfRule type="expression" dxfId="371" priority="51">
      <formula>$X$23=TRUE</formula>
    </cfRule>
  </conditionalFormatting>
  <conditionalFormatting sqref="A24:S24">
    <cfRule type="expression" dxfId="370" priority="52">
      <formula>$X$24=TRUE</formula>
    </cfRule>
  </conditionalFormatting>
  <conditionalFormatting sqref="A25:S25">
    <cfRule type="expression" dxfId="369" priority="53">
      <formula>$X$25=TRUE</formula>
    </cfRule>
  </conditionalFormatting>
  <conditionalFormatting sqref="A26:S26">
    <cfRule type="expression" dxfId="368" priority="41">
      <formula>$X$26=TRUE</formula>
    </cfRule>
  </conditionalFormatting>
  <conditionalFormatting sqref="A27:S27">
    <cfRule type="expression" dxfId="367" priority="40">
      <formula>$X$27=TRUE</formula>
    </cfRule>
  </conditionalFormatting>
  <conditionalFormatting sqref="A28:S28">
    <cfRule type="expression" dxfId="366" priority="49">
      <formula>$X$28=TRUE</formula>
    </cfRule>
  </conditionalFormatting>
  <conditionalFormatting sqref="A30:S30">
    <cfRule type="expression" dxfId="365" priority="58">
      <formula>$X$30=TRUE</formula>
    </cfRule>
  </conditionalFormatting>
  <conditionalFormatting sqref="A31:S31">
    <cfRule type="expression" dxfId="364" priority="38">
      <formula>$X$31=TRUE</formula>
    </cfRule>
  </conditionalFormatting>
  <conditionalFormatting sqref="A29:S29">
    <cfRule type="expression" dxfId="363" priority="39">
      <formula>$X$29=TRUE</formula>
    </cfRule>
  </conditionalFormatting>
  <conditionalFormatting sqref="S15:S63">
    <cfRule type="expression" dxfId="362" priority="8">
      <formula>SUM(B15:M15)&gt;15</formula>
    </cfRule>
  </conditionalFormatting>
  <conditionalFormatting sqref="A20:S20">
    <cfRule type="expression" dxfId="361" priority="46">
      <formula>$X$20=TRUE</formula>
    </cfRule>
  </conditionalFormatting>
  <conditionalFormatting sqref="A21:S21">
    <cfRule type="expression" dxfId="360" priority="47">
      <formula>$X$21=TRUE</formula>
    </cfRule>
  </conditionalFormatting>
  <conditionalFormatting sqref="A15:S63">
    <cfRule type="expression" dxfId="359" priority="62">
      <formula>$O15="LUNCH"</formula>
    </cfRule>
  </conditionalFormatting>
  <conditionalFormatting sqref="G15:G64">
    <cfRule type="expression" dxfId="358" priority="5">
      <formula>AND($Y$16=TRUE,$G$11="All-Day Non IV-D Services")</formula>
    </cfRule>
  </conditionalFormatting>
  <conditionalFormatting sqref="I15:I64">
    <cfRule type="expression" dxfId="357" priority="4">
      <formula>AND($Y$16=TRUE,$G$11="All-Day PTO")</formula>
    </cfRule>
  </conditionalFormatting>
  <conditionalFormatting sqref="K15:K64">
    <cfRule type="expression" dxfId="356" priority="3">
      <formula>AND($Y$16=TRUE,$G$11="All-Day Sick")</formula>
    </cfRule>
  </conditionalFormatting>
  <conditionalFormatting sqref="L15:L64">
    <cfRule type="expression" dxfId="355" priority="2">
      <formula>AND($Y$16=TRUE,$G$11="All-Day VTO")</formula>
    </cfRule>
  </conditionalFormatting>
  <conditionalFormatting sqref="J15:J64">
    <cfRule type="expression" dxfId="354" priority="1">
      <formula>AND($Y$16=TRUE,$G$11="All-Day ATO")</formula>
    </cfRule>
  </conditionalFormatting>
  <dataValidations xWindow="118" yWindow="318" count="29">
    <dataValidation allowBlank="1" showInputMessage="1" showErrorMessage="1" prompt="Schedule start time determined by the time entered in cell G2" sqref="A15" xr:uid="{A77D4C71-1128-4D2A-9DB8-F4969DF8D42A}"/>
    <dataValidation allowBlank="1" prompt="ENTER today's date." sqref="A7" xr:uid="{288DC70B-8A02-4ACF-AE3C-E578CCB050F2}"/>
    <dataValidation allowBlank="1" showInputMessage="1" showErrorMessage="1" prompt="Navigation link to Class List worksheet" sqref="Q12:R12" xr:uid="{A4ECC952-BCAD-4995-B664-46AA51E848A7}"/>
    <dataValidation allowBlank="1" showInputMessage="1" showErrorMessage="1" prompt="ENTER time used whether Paid Time Off or Voluntary Time Off.  " sqref="I13:J13" xr:uid="{73024809-B90A-44B5-B723-54809FBB9AAD}"/>
    <dataValidation allowBlank="1" showInputMessage="1" showErrorMessage="1" prompt="ENTER additional info, as needed. " sqref="O13" xr:uid="{7BAA3492-4168-40D1-9355-96D19F4C0279}"/>
    <dataValidation allowBlank="1" showInputMessage="1" showErrorMessage="1" prompt="15 mins MAX." sqref="S13" xr:uid="{DEEC2778-CC68-4B94-8494-51AE63495E67}"/>
    <dataValidation allowBlank="1" showInputMessage="1" showErrorMessage="1" prompt="ENTER time spent on IV-D service(s). See TYPE KEY above for reference. " sqref="B13:C13 F13" xr:uid="{9BF01DFA-67AB-461C-8E80-7CE0C47496C1}"/>
    <dataValidation allowBlank="1" showInputMessage="1" showErrorMessage="1" prompt="ERROR message if less/more than 15 mins. " sqref="V13" xr:uid="{0C403D0F-8B45-4C8D-AD6C-B7BFF20D4659}"/>
    <dataValidation allowBlank="1" showInputMessage="1" showErrorMessage="1" prompt="ENTER end time. " sqref="L12 P12" xr:uid="{3EB23B3C-BDDA-45E2-BA7D-35885061DABF}"/>
    <dataValidation allowBlank="1" showErrorMessage="1" prompt="ENTER time spent on overtime. Overtime needs prior approval from AB 1058 program manager.  " sqref="N13" xr:uid="{B127DC63-64ED-408C-81F4-CD6177B920A1}"/>
    <dataValidation allowBlank="1" showErrorMessage="1" prompt="Select your COUNTY from the drop-down list." sqref="H6:K6" xr:uid="{7074559E-0F8D-4070-9536-A0DADC1467C4}"/>
    <dataValidation allowBlank="1" showInputMessage="1" showErrorMessage="1" prompt="Work performed during a hearing in a IV-D case related to child support, spousal support, parentage, health insurance or license release." sqref="B14:C14" xr:uid="{C6E88936-B7FD-4D54-BB09-9E424F34FA3D}"/>
    <dataValidation allowBlank="1" showInputMessage="1" showErrorMessage="1" prompt="Work done before and after a hearing and other work connected to a IV-D case related to child support, spousal support, parentage, health insurance or license release." sqref="D14" xr:uid="{D53C3A2E-6B43-4261-96E6-3534B50B24D2}"/>
    <dataValidation allowBlank="1" showInputMessage="1" showErrorMessage="1" prompt="Administrative work related to IV-D issues, such as tracking time." sqref="E14" xr:uid="{4B3C8DD2-D231-4E3B-8186-38ED18241385}"/>
    <dataValidation allowBlank="1" showInputMessage="1" showErrorMessage="1" prompt="Training related to IV-D issues, such as the annual AB 1058 conference." sqref="F14" xr:uid="{5B983A42-9F15-4C2B-8FA3-37841E44992F}"/>
    <dataValidation allowBlank="1" showInputMessage="1" showErrorMessage="1" prompt="All other self-help assistance with non-IV-D issues, such as: Family Law (custody, visitation, divorce, etc.); Restraining Orders; Small Claims info; Civil name-change; Landlord-Tenant, etc." sqref="G13" xr:uid="{80F0D1AF-D27F-4E8E-80FE-909CEB63F737}"/>
    <dataValidation allowBlank="1" showInputMessage="1" showErrorMessage="1" prompt="Time off paid by the court, such as vacation, personal or floating holiday, jury duty, military leave, etc." sqref="I14" xr:uid="{3E0C854F-1A29-447B-B27F-C5144E18A73D}"/>
    <dataValidation allowBlank="1" showInputMessage="1" showErrorMessage="1" prompt="Personal or family sick leave." sqref="K14" xr:uid="{9939C689-1CF9-4659-A7B3-67FDC5E8F6E4}"/>
    <dataValidation allowBlank="1" showInputMessage="1" showErrorMessage="1" prompt="Unpaid time off, such as work furlough." sqref="L14" xr:uid="{67BB0A43-9B53-4C3A-A63C-53D6C051D283}"/>
    <dataValidation allowBlank="1" showInputMessage="1" showErrorMessage="1" prompt="Only include paid break time (i.e. 15-minute breaks); do not include your lunch break if you are not paid for this time." sqref="M13" xr:uid="{5BA0E166-787A-4943-BEDF-A9CDE46926B4}"/>
    <dataValidation allowBlank="1" showInputMessage="1" showErrorMessage="1" prompt="ENTER start time." sqref="L11" xr:uid="{D4116BF5-FEEC-4EA0-9C9B-4235DF5C2AD0}"/>
    <dataValidation allowBlank="1" showErrorMessage="1" prompt="Select your JOB CLASSIFCATION from the drop-down list." sqref="L6:O6" xr:uid="{644E369E-6E5B-4EED-B5C4-4D18C7387AF1}"/>
    <dataValidation type="whole" allowBlank="1" showInputMessage="1" showErrorMessage="1" errorTitle="Error" error="Please enter a number between 1-15." sqref="B15:M63" xr:uid="{CAC12B2A-DA13-4660-9070-2753CAA1C5D4}">
      <formula1>1</formula1>
      <formula2>15</formula2>
    </dataValidation>
    <dataValidation allowBlank="1" showInputMessage="1" showErrorMessage="1" prompt="General court administrative duties that cannot be directly attributed to any one program, such as attending a meeting regarding courthouse security." sqref="H13:H14" xr:uid="{42B74DE3-BB9E-4ECE-B147-6CD8E30CA719}"/>
    <dataValidation allowBlank="1" showErrorMessage="1" prompt="Select your work type from the drop-down list." sqref="P6:Q6" xr:uid="{30F035A6-53A1-419A-BB9A-499511695170}"/>
    <dataValidation allowBlank="1" showErrorMessage="1" errorTitle="Error" error="Please Enter a Date Between July 2019 - June 2020" prompt="ENTER first date of reporting period." sqref="A6:C6" xr:uid="{D1F3E59A-7660-48F5-A996-25B2835F7A8C}"/>
    <dataValidation allowBlank="1" sqref="E7:G7" xr:uid="{DE8FDA2F-85F9-417A-A575-C694E658B779}"/>
    <dataValidation type="list" allowBlank="1" showInputMessage="1" showErrorMessage="1" sqref="G11:H12" xr:uid="{CA7A8CFA-07D2-4BFB-9144-C14CAF834CA5}">
      <formula1>$S$122:$S$128</formula1>
    </dataValidation>
    <dataValidation allowBlank="1" showInputMessage="1" showErrorMessage="1" prompt="Administrative time off paid by the court, such as for judicial holidays." sqref="J14" xr:uid="{2BBF432A-39E2-442B-B72B-4330EE54AAF3}"/>
  </dataValidations>
  <printOptions horizontalCentered="1"/>
  <pageMargins left="0.2" right="0.2" top="0.15" bottom="0.1" header="0.05" footer="0.3"/>
  <pageSetup scale="68" fitToHeight="0" orientation="portrait" r:id="rId1"/>
  <headerFooter differentFirst="1">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9393" r:id="rId4" name="Check Box 1">
              <controlPr defaultSize="0" autoFill="0" autoLine="0" autoPict="0">
                <anchor moveWithCells="1">
                  <from>
                    <xdr:col>13</xdr:col>
                    <xdr:colOff>146050</xdr:colOff>
                    <xdr:row>13</xdr:row>
                    <xdr:rowOff>114300</xdr:rowOff>
                  </from>
                  <to>
                    <xdr:col>14</xdr:col>
                    <xdr:colOff>107950</xdr:colOff>
                    <xdr:row>15</xdr:row>
                    <xdr:rowOff>0</xdr:rowOff>
                  </to>
                </anchor>
              </controlPr>
            </control>
          </mc:Choice>
        </mc:AlternateContent>
        <mc:AlternateContent xmlns:mc="http://schemas.openxmlformats.org/markup-compatibility/2006">
          <mc:Choice Requires="x14">
            <control shapeId="59394" r:id="rId5" name="Check Box 2">
              <controlPr defaultSize="0" autoFill="0" autoLine="0" autoPict="0">
                <anchor moveWithCells="1">
                  <from>
                    <xdr:col>13</xdr:col>
                    <xdr:colOff>146050</xdr:colOff>
                    <xdr:row>14</xdr:row>
                    <xdr:rowOff>184150</xdr:rowOff>
                  </from>
                  <to>
                    <xdr:col>14</xdr:col>
                    <xdr:colOff>107950</xdr:colOff>
                    <xdr:row>16</xdr:row>
                    <xdr:rowOff>38100</xdr:rowOff>
                  </to>
                </anchor>
              </controlPr>
            </control>
          </mc:Choice>
        </mc:AlternateContent>
        <mc:AlternateContent xmlns:mc="http://schemas.openxmlformats.org/markup-compatibility/2006">
          <mc:Choice Requires="x14">
            <control shapeId="59395" r:id="rId6" name="Check Box 3">
              <controlPr defaultSize="0" autoFill="0" autoLine="0" autoPict="0">
                <anchor moveWithCells="1">
                  <from>
                    <xdr:col>13</xdr:col>
                    <xdr:colOff>146050</xdr:colOff>
                    <xdr:row>26</xdr:row>
                    <xdr:rowOff>184150</xdr:rowOff>
                  </from>
                  <to>
                    <xdr:col>14</xdr:col>
                    <xdr:colOff>107950</xdr:colOff>
                    <xdr:row>28</xdr:row>
                    <xdr:rowOff>12700</xdr:rowOff>
                  </to>
                </anchor>
              </controlPr>
            </control>
          </mc:Choice>
        </mc:AlternateContent>
        <mc:AlternateContent xmlns:mc="http://schemas.openxmlformats.org/markup-compatibility/2006">
          <mc:Choice Requires="x14">
            <control shapeId="59396" r:id="rId7" name="Check Box 4">
              <controlPr defaultSize="0" autoFill="0" autoLine="0" autoPict="0">
                <anchor moveWithCells="1">
                  <from>
                    <xdr:col>13</xdr:col>
                    <xdr:colOff>146050</xdr:colOff>
                    <xdr:row>27</xdr:row>
                    <xdr:rowOff>184150</xdr:rowOff>
                  </from>
                  <to>
                    <xdr:col>14</xdr:col>
                    <xdr:colOff>107950</xdr:colOff>
                    <xdr:row>29</xdr:row>
                    <xdr:rowOff>38100</xdr:rowOff>
                  </to>
                </anchor>
              </controlPr>
            </control>
          </mc:Choice>
        </mc:AlternateContent>
        <mc:AlternateContent xmlns:mc="http://schemas.openxmlformats.org/markup-compatibility/2006">
          <mc:Choice Requires="x14">
            <control shapeId="59397" r:id="rId8" name="Check Box 5">
              <controlPr defaultSize="0" autoFill="0" autoLine="0" autoPict="0">
                <anchor moveWithCells="1">
                  <from>
                    <xdr:col>13</xdr:col>
                    <xdr:colOff>146050</xdr:colOff>
                    <xdr:row>28</xdr:row>
                    <xdr:rowOff>184150</xdr:rowOff>
                  </from>
                  <to>
                    <xdr:col>14</xdr:col>
                    <xdr:colOff>107950</xdr:colOff>
                    <xdr:row>30</xdr:row>
                    <xdr:rowOff>38100</xdr:rowOff>
                  </to>
                </anchor>
              </controlPr>
            </control>
          </mc:Choice>
        </mc:AlternateContent>
        <mc:AlternateContent xmlns:mc="http://schemas.openxmlformats.org/markup-compatibility/2006">
          <mc:Choice Requires="x14">
            <control shapeId="59398" r:id="rId9" name="Check Box 6">
              <controlPr defaultSize="0" autoFill="0" autoLine="0" autoPict="0">
                <anchor moveWithCells="1">
                  <from>
                    <xdr:col>13</xdr:col>
                    <xdr:colOff>146050</xdr:colOff>
                    <xdr:row>29</xdr:row>
                    <xdr:rowOff>184150</xdr:rowOff>
                  </from>
                  <to>
                    <xdr:col>14</xdr:col>
                    <xdr:colOff>107950</xdr:colOff>
                    <xdr:row>31</xdr:row>
                    <xdr:rowOff>0</xdr:rowOff>
                  </to>
                </anchor>
              </controlPr>
            </control>
          </mc:Choice>
        </mc:AlternateContent>
        <mc:AlternateContent xmlns:mc="http://schemas.openxmlformats.org/markup-compatibility/2006">
          <mc:Choice Requires="x14">
            <control shapeId="59399" r:id="rId10" name="Check Box 7">
              <controlPr defaultSize="0" autoFill="0" autoLine="0" autoPict="0">
                <anchor moveWithCells="1">
                  <from>
                    <xdr:col>13</xdr:col>
                    <xdr:colOff>146050</xdr:colOff>
                    <xdr:row>30</xdr:row>
                    <xdr:rowOff>184150</xdr:rowOff>
                  </from>
                  <to>
                    <xdr:col>14</xdr:col>
                    <xdr:colOff>107950</xdr:colOff>
                    <xdr:row>32</xdr:row>
                    <xdr:rowOff>12700</xdr:rowOff>
                  </to>
                </anchor>
              </controlPr>
            </control>
          </mc:Choice>
        </mc:AlternateContent>
        <mc:AlternateContent xmlns:mc="http://schemas.openxmlformats.org/markup-compatibility/2006">
          <mc:Choice Requires="x14">
            <control shapeId="59400" r:id="rId11" name="Check Box 8">
              <controlPr defaultSize="0" autoFill="0" autoLine="0" autoPict="0">
                <anchor moveWithCells="1">
                  <from>
                    <xdr:col>13</xdr:col>
                    <xdr:colOff>146050</xdr:colOff>
                    <xdr:row>31</xdr:row>
                    <xdr:rowOff>184150</xdr:rowOff>
                  </from>
                  <to>
                    <xdr:col>14</xdr:col>
                    <xdr:colOff>107950</xdr:colOff>
                    <xdr:row>33</xdr:row>
                    <xdr:rowOff>38100</xdr:rowOff>
                  </to>
                </anchor>
              </controlPr>
            </control>
          </mc:Choice>
        </mc:AlternateContent>
        <mc:AlternateContent xmlns:mc="http://schemas.openxmlformats.org/markup-compatibility/2006">
          <mc:Choice Requires="x14">
            <control shapeId="59401" r:id="rId12" name="Check Box 9">
              <controlPr defaultSize="0" autoFill="0" autoLine="0" autoPict="0">
                <anchor moveWithCells="1">
                  <from>
                    <xdr:col>13</xdr:col>
                    <xdr:colOff>146050</xdr:colOff>
                    <xdr:row>32</xdr:row>
                    <xdr:rowOff>184150</xdr:rowOff>
                  </from>
                  <to>
                    <xdr:col>14</xdr:col>
                    <xdr:colOff>107950</xdr:colOff>
                    <xdr:row>34</xdr:row>
                    <xdr:rowOff>38100</xdr:rowOff>
                  </to>
                </anchor>
              </controlPr>
            </control>
          </mc:Choice>
        </mc:AlternateContent>
        <mc:AlternateContent xmlns:mc="http://schemas.openxmlformats.org/markup-compatibility/2006">
          <mc:Choice Requires="x14">
            <control shapeId="59402" r:id="rId13" name="Check Box 10">
              <controlPr defaultSize="0" autoFill="0" autoLine="0" autoPict="0">
                <anchor moveWithCells="1">
                  <from>
                    <xdr:col>13</xdr:col>
                    <xdr:colOff>146050</xdr:colOff>
                    <xdr:row>33</xdr:row>
                    <xdr:rowOff>184150</xdr:rowOff>
                  </from>
                  <to>
                    <xdr:col>14</xdr:col>
                    <xdr:colOff>107950</xdr:colOff>
                    <xdr:row>35</xdr:row>
                    <xdr:rowOff>38100</xdr:rowOff>
                  </to>
                </anchor>
              </controlPr>
            </control>
          </mc:Choice>
        </mc:AlternateContent>
        <mc:AlternateContent xmlns:mc="http://schemas.openxmlformats.org/markup-compatibility/2006">
          <mc:Choice Requires="x14">
            <control shapeId="59403" r:id="rId14" name="Check Box 11">
              <controlPr defaultSize="0" autoFill="0" autoLine="0" autoPict="0">
                <anchor moveWithCells="1">
                  <from>
                    <xdr:col>13</xdr:col>
                    <xdr:colOff>146050</xdr:colOff>
                    <xdr:row>34</xdr:row>
                    <xdr:rowOff>184150</xdr:rowOff>
                  </from>
                  <to>
                    <xdr:col>14</xdr:col>
                    <xdr:colOff>107950</xdr:colOff>
                    <xdr:row>36</xdr:row>
                    <xdr:rowOff>38100</xdr:rowOff>
                  </to>
                </anchor>
              </controlPr>
            </control>
          </mc:Choice>
        </mc:AlternateContent>
        <mc:AlternateContent xmlns:mc="http://schemas.openxmlformats.org/markup-compatibility/2006">
          <mc:Choice Requires="x14">
            <control shapeId="59404" r:id="rId15" name="Check Box 12">
              <controlPr defaultSize="0" autoFill="0" autoLine="0" autoPict="0">
                <anchor moveWithCells="1">
                  <from>
                    <xdr:col>13</xdr:col>
                    <xdr:colOff>146050</xdr:colOff>
                    <xdr:row>35</xdr:row>
                    <xdr:rowOff>184150</xdr:rowOff>
                  </from>
                  <to>
                    <xdr:col>14</xdr:col>
                    <xdr:colOff>107950</xdr:colOff>
                    <xdr:row>37</xdr:row>
                    <xdr:rowOff>38100</xdr:rowOff>
                  </to>
                </anchor>
              </controlPr>
            </control>
          </mc:Choice>
        </mc:AlternateContent>
        <mc:AlternateContent xmlns:mc="http://schemas.openxmlformats.org/markup-compatibility/2006">
          <mc:Choice Requires="x14">
            <control shapeId="59405" r:id="rId16" name="Check Box 13">
              <controlPr defaultSize="0" autoFill="0" autoLine="0" autoPict="0">
                <anchor moveWithCells="1">
                  <from>
                    <xdr:col>13</xdr:col>
                    <xdr:colOff>146050</xdr:colOff>
                    <xdr:row>36</xdr:row>
                    <xdr:rowOff>184150</xdr:rowOff>
                  </from>
                  <to>
                    <xdr:col>14</xdr:col>
                    <xdr:colOff>133350</xdr:colOff>
                    <xdr:row>38</xdr:row>
                    <xdr:rowOff>38100</xdr:rowOff>
                  </to>
                </anchor>
              </controlPr>
            </control>
          </mc:Choice>
        </mc:AlternateContent>
        <mc:AlternateContent xmlns:mc="http://schemas.openxmlformats.org/markup-compatibility/2006">
          <mc:Choice Requires="x14">
            <control shapeId="59406" r:id="rId17" name="Check Box 14">
              <controlPr defaultSize="0" autoFill="0" autoLine="0" autoPict="0">
                <anchor moveWithCells="1">
                  <from>
                    <xdr:col>13</xdr:col>
                    <xdr:colOff>146050</xdr:colOff>
                    <xdr:row>37</xdr:row>
                    <xdr:rowOff>184150</xdr:rowOff>
                  </from>
                  <to>
                    <xdr:col>14</xdr:col>
                    <xdr:colOff>133350</xdr:colOff>
                    <xdr:row>39</xdr:row>
                    <xdr:rowOff>38100</xdr:rowOff>
                  </to>
                </anchor>
              </controlPr>
            </control>
          </mc:Choice>
        </mc:AlternateContent>
        <mc:AlternateContent xmlns:mc="http://schemas.openxmlformats.org/markup-compatibility/2006">
          <mc:Choice Requires="x14">
            <control shapeId="59407" r:id="rId18" name="Check Box 15">
              <controlPr defaultSize="0" autoFill="0" autoLine="0" autoPict="0">
                <anchor moveWithCells="1">
                  <from>
                    <xdr:col>13</xdr:col>
                    <xdr:colOff>146050</xdr:colOff>
                    <xdr:row>38</xdr:row>
                    <xdr:rowOff>184150</xdr:rowOff>
                  </from>
                  <to>
                    <xdr:col>14</xdr:col>
                    <xdr:colOff>133350</xdr:colOff>
                    <xdr:row>40</xdr:row>
                    <xdr:rowOff>38100</xdr:rowOff>
                  </to>
                </anchor>
              </controlPr>
            </control>
          </mc:Choice>
        </mc:AlternateContent>
        <mc:AlternateContent xmlns:mc="http://schemas.openxmlformats.org/markup-compatibility/2006">
          <mc:Choice Requires="x14">
            <control shapeId="59408" r:id="rId19" name="Check Box 16">
              <controlPr defaultSize="0" autoFill="0" autoLine="0" autoPict="0">
                <anchor moveWithCells="1">
                  <from>
                    <xdr:col>13</xdr:col>
                    <xdr:colOff>146050</xdr:colOff>
                    <xdr:row>39</xdr:row>
                    <xdr:rowOff>184150</xdr:rowOff>
                  </from>
                  <to>
                    <xdr:col>14</xdr:col>
                    <xdr:colOff>133350</xdr:colOff>
                    <xdr:row>41</xdr:row>
                    <xdr:rowOff>38100</xdr:rowOff>
                  </to>
                </anchor>
              </controlPr>
            </control>
          </mc:Choice>
        </mc:AlternateContent>
        <mc:AlternateContent xmlns:mc="http://schemas.openxmlformats.org/markup-compatibility/2006">
          <mc:Choice Requires="x14">
            <control shapeId="59409" r:id="rId20" name="Check Box 17">
              <controlPr defaultSize="0" autoFill="0" autoLine="0" autoPict="0">
                <anchor moveWithCells="1">
                  <from>
                    <xdr:col>13</xdr:col>
                    <xdr:colOff>146050</xdr:colOff>
                    <xdr:row>40</xdr:row>
                    <xdr:rowOff>184150</xdr:rowOff>
                  </from>
                  <to>
                    <xdr:col>14</xdr:col>
                    <xdr:colOff>133350</xdr:colOff>
                    <xdr:row>42</xdr:row>
                    <xdr:rowOff>38100</xdr:rowOff>
                  </to>
                </anchor>
              </controlPr>
            </control>
          </mc:Choice>
        </mc:AlternateContent>
        <mc:AlternateContent xmlns:mc="http://schemas.openxmlformats.org/markup-compatibility/2006">
          <mc:Choice Requires="x14">
            <control shapeId="59410" r:id="rId21" name="Check Box 18">
              <controlPr defaultSize="0" autoFill="0" autoLine="0" autoPict="0">
                <anchor moveWithCells="1">
                  <from>
                    <xdr:col>13</xdr:col>
                    <xdr:colOff>146050</xdr:colOff>
                    <xdr:row>41</xdr:row>
                    <xdr:rowOff>184150</xdr:rowOff>
                  </from>
                  <to>
                    <xdr:col>14</xdr:col>
                    <xdr:colOff>133350</xdr:colOff>
                    <xdr:row>43</xdr:row>
                    <xdr:rowOff>38100</xdr:rowOff>
                  </to>
                </anchor>
              </controlPr>
            </control>
          </mc:Choice>
        </mc:AlternateContent>
        <mc:AlternateContent xmlns:mc="http://schemas.openxmlformats.org/markup-compatibility/2006">
          <mc:Choice Requires="x14">
            <control shapeId="59411" r:id="rId22" name="Check Box 19">
              <controlPr defaultSize="0" autoFill="0" autoLine="0" autoPict="0">
                <anchor moveWithCells="1">
                  <from>
                    <xdr:col>13</xdr:col>
                    <xdr:colOff>146050</xdr:colOff>
                    <xdr:row>42</xdr:row>
                    <xdr:rowOff>184150</xdr:rowOff>
                  </from>
                  <to>
                    <xdr:col>14</xdr:col>
                    <xdr:colOff>133350</xdr:colOff>
                    <xdr:row>44</xdr:row>
                    <xdr:rowOff>38100</xdr:rowOff>
                  </to>
                </anchor>
              </controlPr>
            </control>
          </mc:Choice>
        </mc:AlternateContent>
        <mc:AlternateContent xmlns:mc="http://schemas.openxmlformats.org/markup-compatibility/2006">
          <mc:Choice Requires="x14">
            <control shapeId="59412" r:id="rId23" name="Check Box 20">
              <controlPr defaultSize="0" autoFill="0" autoLine="0" autoPict="0">
                <anchor moveWithCells="1">
                  <from>
                    <xdr:col>13</xdr:col>
                    <xdr:colOff>146050</xdr:colOff>
                    <xdr:row>43</xdr:row>
                    <xdr:rowOff>184150</xdr:rowOff>
                  </from>
                  <to>
                    <xdr:col>14</xdr:col>
                    <xdr:colOff>133350</xdr:colOff>
                    <xdr:row>45</xdr:row>
                    <xdr:rowOff>38100</xdr:rowOff>
                  </to>
                </anchor>
              </controlPr>
            </control>
          </mc:Choice>
        </mc:AlternateContent>
        <mc:AlternateContent xmlns:mc="http://schemas.openxmlformats.org/markup-compatibility/2006">
          <mc:Choice Requires="x14">
            <control shapeId="59413" r:id="rId24" name="Check Box 21">
              <controlPr defaultSize="0" autoFill="0" autoLine="0" autoPict="0">
                <anchor moveWithCells="1">
                  <from>
                    <xdr:col>13</xdr:col>
                    <xdr:colOff>146050</xdr:colOff>
                    <xdr:row>44</xdr:row>
                    <xdr:rowOff>184150</xdr:rowOff>
                  </from>
                  <to>
                    <xdr:col>14</xdr:col>
                    <xdr:colOff>133350</xdr:colOff>
                    <xdr:row>46</xdr:row>
                    <xdr:rowOff>38100</xdr:rowOff>
                  </to>
                </anchor>
              </controlPr>
            </control>
          </mc:Choice>
        </mc:AlternateContent>
        <mc:AlternateContent xmlns:mc="http://schemas.openxmlformats.org/markup-compatibility/2006">
          <mc:Choice Requires="x14">
            <control shapeId="59414" r:id="rId25" name="Check Box 22">
              <controlPr defaultSize="0" autoFill="0" autoLine="0" autoPict="0">
                <anchor moveWithCells="1">
                  <from>
                    <xdr:col>13</xdr:col>
                    <xdr:colOff>146050</xdr:colOff>
                    <xdr:row>45</xdr:row>
                    <xdr:rowOff>184150</xdr:rowOff>
                  </from>
                  <to>
                    <xdr:col>14</xdr:col>
                    <xdr:colOff>133350</xdr:colOff>
                    <xdr:row>47</xdr:row>
                    <xdr:rowOff>38100</xdr:rowOff>
                  </to>
                </anchor>
              </controlPr>
            </control>
          </mc:Choice>
        </mc:AlternateContent>
        <mc:AlternateContent xmlns:mc="http://schemas.openxmlformats.org/markup-compatibility/2006">
          <mc:Choice Requires="x14">
            <control shapeId="59415" r:id="rId26" name="Check Box 23">
              <controlPr defaultSize="0" autoFill="0" autoLine="0" autoPict="0">
                <anchor moveWithCells="1">
                  <from>
                    <xdr:col>13</xdr:col>
                    <xdr:colOff>146050</xdr:colOff>
                    <xdr:row>46</xdr:row>
                    <xdr:rowOff>184150</xdr:rowOff>
                  </from>
                  <to>
                    <xdr:col>14</xdr:col>
                    <xdr:colOff>133350</xdr:colOff>
                    <xdr:row>48</xdr:row>
                    <xdr:rowOff>38100</xdr:rowOff>
                  </to>
                </anchor>
              </controlPr>
            </control>
          </mc:Choice>
        </mc:AlternateContent>
        <mc:AlternateContent xmlns:mc="http://schemas.openxmlformats.org/markup-compatibility/2006">
          <mc:Choice Requires="x14">
            <control shapeId="59416" r:id="rId27" name="Check Box 24">
              <controlPr defaultSize="0" autoFill="0" autoLine="0" autoPict="0">
                <anchor moveWithCells="1">
                  <from>
                    <xdr:col>13</xdr:col>
                    <xdr:colOff>146050</xdr:colOff>
                    <xdr:row>47</xdr:row>
                    <xdr:rowOff>184150</xdr:rowOff>
                  </from>
                  <to>
                    <xdr:col>14</xdr:col>
                    <xdr:colOff>133350</xdr:colOff>
                    <xdr:row>49</xdr:row>
                    <xdr:rowOff>38100</xdr:rowOff>
                  </to>
                </anchor>
              </controlPr>
            </control>
          </mc:Choice>
        </mc:AlternateContent>
        <mc:AlternateContent xmlns:mc="http://schemas.openxmlformats.org/markup-compatibility/2006">
          <mc:Choice Requires="x14">
            <control shapeId="59417" r:id="rId28" name="Check Box 25">
              <controlPr defaultSize="0" autoFill="0" autoLine="0" autoPict="0">
                <anchor moveWithCells="1">
                  <from>
                    <xdr:col>13</xdr:col>
                    <xdr:colOff>146050</xdr:colOff>
                    <xdr:row>48</xdr:row>
                    <xdr:rowOff>184150</xdr:rowOff>
                  </from>
                  <to>
                    <xdr:col>14</xdr:col>
                    <xdr:colOff>107950</xdr:colOff>
                    <xdr:row>50</xdr:row>
                    <xdr:rowOff>0</xdr:rowOff>
                  </to>
                </anchor>
              </controlPr>
            </control>
          </mc:Choice>
        </mc:AlternateContent>
        <mc:AlternateContent xmlns:mc="http://schemas.openxmlformats.org/markup-compatibility/2006">
          <mc:Choice Requires="x14">
            <control shapeId="59418" r:id="rId29" name="Check Box 26">
              <controlPr defaultSize="0" autoFill="0" autoLine="0" autoPict="0">
                <anchor moveWithCells="1">
                  <from>
                    <xdr:col>13</xdr:col>
                    <xdr:colOff>146050</xdr:colOff>
                    <xdr:row>49</xdr:row>
                    <xdr:rowOff>184150</xdr:rowOff>
                  </from>
                  <to>
                    <xdr:col>14</xdr:col>
                    <xdr:colOff>107950</xdr:colOff>
                    <xdr:row>51</xdr:row>
                    <xdr:rowOff>38100</xdr:rowOff>
                  </to>
                </anchor>
              </controlPr>
            </control>
          </mc:Choice>
        </mc:AlternateContent>
        <mc:AlternateContent xmlns:mc="http://schemas.openxmlformats.org/markup-compatibility/2006">
          <mc:Choice Requires="x14">
            <control shapeId="59419" r:id="rId30" name="Check Box 27">
              <controlPr defaultSize="0" autoFill="0" autoLine="0" autoPict="0">
                <anchor moveWithCells="1">
                  <from>
                    <xdr:col>13</xdr:col>
                    <xdr:colOff>146050</xdr:colOff>
                    <xdr:row>50</xdr:row>
                    <xdr:rowOff>184150</xdr:rowOff>
                  </from>
                  <to>
                    <xdr:col>14</xdr:col>
                    <xdr:colOff>107950</xdr:colOff>
                    <xdr:row>52</xdr:row>
                    <xdr:rowOff>38100</xdr:rowOff>
                  </to>
                </anchor>
              </controlPr>
            </control>
          </mc:Choice>
        </mc:AlternateContent>
        <mc:AlternateContent xmlns:mc="http://schemas.openxmlformats.org/markup-compatibility/2006">
          <mc:Choice Requires="x14">
            <control shapeId="59420" r:id="rId31" name="Check Box 28">
              <controlPr defaultSize="0" autoFill="0" autoLine="0" autoPict="0">
                <anchor moveWithCells="1">
                  <from>
                    <xdr:col>13</xdr:col>
                    <xdr:colOff>146050</xdr:colOff>
                    <xdr:row>51</xdr:row>
                    <xdr:rowOff>184150</xdr:rowOff>
                  </from>
                  <to>
                    <xdr:col>14</xdr:col>
                    <xdr:colOff>107950</xdr:colOff>
                    <xdr:row>53</xdr:row>
                    <xdr:rowOff>38100</xdr:rowOff>
                  </to>
                </anchor>
              </controlPr>
            </control>
          </mc:Choice>
        </mc:AlternateContent>
        <mc:AlternateContent xmlns:mc="http://schemas.openxmlformats.org/markup-compatibility/2006">
          <mc:Choice Requires="x14">
            <control shapeId="59421" r:id="rId32" name="Check Box 29">
              <controlPr defaultSize="0" autoFill="0" autoLine="0" autoPict="0">
                <anchor moveWithCells="1">
                  <from>
                    <xdr:col>13</xdr:col>
                    <xdr:colOff>146050</xdr:colOff>
                    <xdr:row>52</xdr:row>
                    <xdr:rowOff>184150</xdr:rowOff>
                  </from>
                  <to>
                    <xdr:col>14</xdr:col>
                    <xdr:colOff>107950</xdr:colOff>
                    <xdr:row>54</xdr:row>
                    <xdr:rowOff>38100</xdr:rowOff>
                  </to>
                </anchor>
              </controlPr>
            </control>
          </mc:Choice>
        </mc:AlternateContent>
        <mc:AlternateContent xmlns:mc="http://schemas.openxmlformats.org/markup-compatibility/2006">
          <mc:Choice Requires="x14">
            <control shapeId="59422" r:id="rId33" name="Check Box 30">
              <controlPr defaultSize="0" autoFill="0" autoLine="0" autoPict="0">
                <anchor moveWithCells="1">
                  <from>
                    <xdr:col>13</xdr:col>
                    <xdr:colOff>146050</xdr:colOff>
                    <xdr:row>53</xdr:row>
                    <xdr:rowOff>184150</xdr:rowOff>
                  </from>
                  <to>
                    <xdr:col>14</xdr:col>
                    <xdr:colOff>107950</xdr:colOff>
                    <xdr:row>55</xdr:row>
                    <xdr:rowOff>38100</xdr:rowOff>
                  </to>
                </anchor>
              </controlPr>
            </control>
          </mc:Choice>
        </mc:AlternateContent>
        <mc:AlternateContent xmlns:mc="http://schemas.openxmlformats.org/markup-compatibility/2006">
          <mc:Choice Requires="x14">
            <control shapeId="59423" r:id="rId34" name="Check Box 31">
              <controlPr defaultSize="0" autoFill="0" autoLine="0" autoPict="0">
                <anchor moveWithCells="1">
                  <from>
                    <xdr:col>13</xdr:col>
                    <xdr:colOff>146050</xdr:colOff>
                    <xdr:row>54</xdr:row>
                    <xdr:rowOff>184150</xdr:rowOff>
                  </from>
                  <to>
                    <xdr:col>14</xdr:col>
                    <xdr:colOff>107950</xdr:colOff>
                    <xdr:row>56</xdr:row>
                    <xdr:rowOff>38100</xdr:rowOff>
                  </to>
                </anchor>
              </controlPr>
            </control>
          </mc:Choice>
        </mc:AlternateContent>
        <mc:AlternateContent xmlns:mc="http://schemas.openxmlformats.org/markup-compatibility/2006">
          <mc:Choice Requires="x14">
            <control shapeId="59424" r:id="rId35" name="Check Box 32">
              <controlPr defaultSize="0" autoFill="0" autoLine="0" autoPict="0">
                <anchor moveWithCells="1">
                  <from>
                    <xdr:col>13</xdr:col>
                    <xdr:colOff>146050</xdr:colOff>
                    <xdr:row>55</xdr:row>
                    <xdr:rowOff>184150</xdr:rowOff>
                  </from>
                  <to>
                    <xdr:col>14</xdr:col>
                    <xdr:colOff>107950</xdr:colOff>
                    <xdr:row>57</xdr:row>
                    <xdr:rowOff>38100</xdr:rowOff>
                  </to>
                </anchor>
              </controlPr>
            </control>
          </mc:Choice>
        </mc:AlternateContent>
        <mc:AlternateContent xmlns:mc="http://schemas.openxmlformats.org/markup-compatibility/2006">
          <mc:Choice Requires="x14">
            <control shapeId="59425" r:id="rId36" name="Check Box 33">
              <controlPr defaultSize="0" autoFill="0" autoLine="0" autoPict="0">
                <anchor moveWithCells="1">
                  <from>
                    <xdr:col>13</xdr:col>
                    <xdr:colOff>146050</xdr:colOff>
                    <xdr:row>56</xdr:row>
                    <xdr:rowOff>184150</xdr:rowOff>
                  </from>
                  <to>
                    <xdr:col>14</xdr:col>
                    <xdr:colOff>107950</xdr:colOff>
                    <xdr:row>58</xdr:row>
                    <xdr:rowOff>38100</xdr:rowOff>
                  </to>
                </anchor>
              </controlPr>
            </control>
          </mc:Choice>
        </mc:AlternateContent>
        <mc:AlternateContent xmlns:mc="http://schemas.openxmlformats.org/markup-compatibility/2006">
          <mc:Choice Requires="x14">
            <control shapeId="59426" r:id="rId37" name="Check Box 34">
              <controlPr defaultSize="0" autoFill="0" autoLine="0" autoPict="0">
                <anchor moveWithCells="1">
                  <from>
                    <xdr:col>13</xdr:col>
                    <xdr:colOff>146050</xdr:colOff>
                    <xdr:row>57</xdr:row>
                    <xdr:rowOff>184150</xdr:rowOff>
                  </from>
                  <to>
                    <xdr:col>14</xdr:col>
                    <xdr:colOff>107950</xdr:colOff>
                    <xdr:row>59</xdr:row>
                    <xdr:rowOff>38100</xdr:rowOff>
                  </to>
                </anchor>
              </controlPr>
            </control>
          </mc:Choice>
        </mc:AlternateContent>
        <mc:AlternateContent xmlns:mc="http://schemas.openxmlformats.org/markup-compatibility/2006">
          <mc:Choice Requires="x14">
            <control shapeId="59427" r:id="rId38" name="Check Box 35">
              <controlPr defaultSize="0" autoFill="0" autoLine="0" autoPict="0">
                <anchor moveWithCells="1">
                  <from>
                    <xdr:col>13</xdr:col>
                    <xdr:colOff>146050</xdr:colOff>
                    <xdr:row>58</xdr:row>
                    <xdr:rowOff>184150</xdr:rowOff>
                  </from>
                  <to>
                    <xdr:col>14</xdr:col>
                    <xdr:colOff>107950</xdr:colOff>
                    <xdr:row>60</xdr:row>
                    <xdr:rowOff>38100</xdr:rowOff>
                  </to>
                </anchor>
              </controlPr>
            </control>
          </mc:Choice>
        </mc:AlternateContent>
        <mc:AlternateContent xmlns:mc="http://schemas.openxmlformats.org/markup-compatibility/2006">
          <mc:Choice Requires="x14">
            <control shapeId="59428" r:id="rId39" name="Check Box 36">
              <controlPr defaultSize="0" autoFill="0" autoLine="0" autoPict="0">
                <anchor moveWithCells="1">
                  <from>
                    <xdr:col>13</xdr:col>
                    <xdr:colOff>146050</xdr:colOff>
                    <xdr:row>59</xdr:row>
                    <xdr:rowOff>184150</xdr:rowOff>
                  </from>
                  <to>
                    <xdr:col>14</xdr:col>
                    <xdr:colOff>107950</xdr:colOff>
                    <xdr:row>61</xdr:row>
                    <xdr:rowOff>38100</xdr:rowOff>
                  </to>
                </anchor>
              </controlPr>
            </control>
          </mc:Choice>
        </mc:AlternateContent>
        <mc:AlternateContent xmlns:mc="http://schemas.openxmlformats.org/markup-compatibility/2006">
          <mc:Choice Requires="x14">
            <control shapeId="59429" r:id="rId40" name="Check Box 37">
              <controlPr defaultSize="0" autoFill="0" autoLine="0" autoPict="0">
                <anchor moveWithCells="1">
                  <from>
                    <xdr:col>13</xdr:col>
                    <xdr:colOff>146050</xdr:colOff>
                    <xdr:row>60</xdr:row>
                    <xdr:rowOff>184150</xdr:rowOff>
                  </from>
                  <to>
                    <xdr:col>14</xdr:col>
                    <xdr:colOff>107950</xdr:colOff>
                    <xdr:row>62</xdr:row>
                    <xdr:rowOff>38100</xdr:rowOff>
                  </to>
                </anchor>
              </controlPr>
            </control>
          </mc:Choice>
        </mc:AlternateContent>
        <mc:AlternateContent xmlns:mc="http://schemas.openxmlformats.org/markup-compatibility/2006">
          <mc:Choice Requires="x14">
            <control shapeId="59430" r:id="rId41" name="Check Box 38">
              <controlPr defaultSize="0" autoFill="0" autoLine="0" autoPict="0">
                <anchor moveWithCells="1">
                  <from>
                    <xdr:col>13</xdr:col>
                    <xdr:colOff>146050</xdr:colOff>
                    <xdr:row>61</xdr:row>
                    <xdr:rowOff>184150</xdr:rowOff>
                  </from>
                  <to>
                    <xdr:col>14</xdr:col>
                    <xdr:colOff>107950</xdr:colOff>
                    <xdr:row>63</xdr:row>
                    <xdr:rowOff>0</xdr:rowOff>
                  </to>
                </anchor>
              </controlPr>
            </control>
          </mc:Choice>
        </mc:AlternateContent>
        <mc:AlternateContent xmlns:mc="http://schemas.openxmlformats.org/markup-compatibility/2006">
          <mc:Choice Requires="x14">
            <control shapeId="59431" r:id="rId42" name="Check Box 39">
              <controlPr defaultSize="0" autoFill="0" autoLine="0" autoPict="0">
                <anchor moveWithCells="1">
                  <from>
                    <xdr:col>5</xdr:col>
                    <xdr:colOff>114300</xdr:colOff>
                    <xdr:row>10</xdr:row>
                    <xdr:rowOff>107950</xdr:rowOff>
                  </from>
                  <to>
                    <xdr:col>6</xdr:col>
                    <xdr:colOff>57150</xdr:colOff>
                    <xdr:row>11</xdr:row>
                    <xdr:rowOff>88900</xdr:rowOff>
                  </to>
                </anchor>
              </controlPr>
            </control>
          </mc:Choice>
        </mc:AlternateContent>
        <mc:AlternateContent xmlns:mc="http://schemas.openxmlformats.org/markup-compatibility/2006">
          <mc:Choice Requires="x14">
            <control shapeId="59432" r:id="rId43" name="Check Box 40">
              <controlPr defaultSize="0" autoFill="0" autoLine="0" autoPict="0">
                <anchor moveWithCells="1">
                  <from>
                    <xdr:col>13</xdr:col>
                    <xdr:colOff>146050</xdr:colOff>
                    <xdr:row>15</xdr:row>
                    <xdr:rowOff>184150</xdr:rowOff>
                  </from>
                  <to>
                    <xdr:col>14</xdr:col>
                    <xdr:colOff>107950</xdr:colOff>
                    <xdr:row>17</xdr:row>
                    <xdr:rowOff>38100</xdr:rowOff>
                  </to>
                </anchor>
              </controlPr>
            </control>
          </mc:Choice>
        </mc:AlternateContent>
        <mc:AlternateContent xmlns:mc="http://schemas.openxmlformats.org/markup-compatibility/2006">
          <mc:Choice Requires="x14">
            <control shapeId="59433" r:id="rId44" name="Check Box 41">
              <controlPr defaultSize="0" autoFill="0" autoLine="0" autoPict="0">
                <anchor moveWithCells="1">
                  <from>
                    <xdr:col>13</xdr:col>
                    <xdr:colOff>146050</xdr:colOff>
                    <xdr:row>16</xdr:row>
                    <xdr:rowOff>184150</xdr:rowOff>
                  </from>
                  <to>
                    <xdr:col>14</xdr:col>
                    <xdr:colOff>107950</xdr:colOff>
                    <xdr:row>18</xdr:row>
                    <xdr:rowOff>38100</xdr:rowOff>
                  </to>
                </anchor>
              </controlPr>
            </control>
          </mc:Choice>
        </mc:AlternateContent>
        <mc:AlternateContent xmlns:mc="http://schemas.openxmlformats.org/markup-compatibility/2006">
          <mc:Choice Requires="x14">
            <control shapeId="59434" r:id="rId45" name="Check Box 42">
              <controlPr defaultSize="0" autoFill="0" autoLine="0" autoPict="0">
                <anchor moveWithCells="1">
                  <from>
                    <xdr:col>13</xdr:col>
                    <xdr:colOff>146050</xdr:colOff>
                    <xdr:row>17</xdr:row>
                    <xdr:rowOff>184150</xdr:rowOff>
                  </from>
                  <to>
                    <xdr:col>14</xdr:col>
                    <xdr:colOff>107950</xdr:colOff>
                    <xdr:row>19</xdr:row>
                    <xdr:rowOff>38100</xdr:rowOff>
                  </to>
                </anchor>
              </controlPr>
            </control>
          </mc:Choice>
        </mc:AlternateContent>
        <mc:AlternateContent xmlns:mc="http://schemas.openxmlformats.org/markup-compatibility/2006">
          <mc:Choice Requires="x14">
            <control shapeId="59435" r:id="rId46" name="Check Box 43">
              <controlPr defaultSize="0" autoFill="0" autoLine="0" autoPict="0">
                <anchor moveWithCells="1">
                  <from>
                    <xdr:col>13</xdr:col>
                    <xdr:colOff>146050</xdr:colOff>
                    <xdr:row>18</xdr:row>
                    <xdr:rowOff>184150</xdr:rowOff>
                  </from>
                  <to>
                    <xdr:col>14</xdr:col>
                    <xdr:colOff>107950</xdr:colOff>
                    <xdr:row>20</xdr:row>
                    <xdr:rowOff>38100</xdr:rowOff>
                  </to>
                </anchor>
              </controlPr>
            </control>
          </mc:Choice>
        </mc:AlternateContent>
        <mc:AlternateContent xmlns:mc="http://schemas.openxmlformats.org/markup-compatibility/2006">
          <mc:Choice Requires="x14">
            <control shapeId="59436" r:id="rId47" name="Check Box 44">
              <controlPr defaultSize="0" autoFill="0" autoLine="0" autoPict="0">
                <anchor moveWithCells="1">
                  <from>
                    <xdr:col>13</xdr:col>
                    <xdr:colOff>146050</xdr:colOff>
                    <xdr:row>19</xdr:row>
                    <xdr:rowOff>184150</xdr:rowOff>
                  </from>
                  <to>
                    <xdr:col>14</xdr:col>
                    <xdr:colOff>107950</xdr:colOff>
                    <xdr:row>21</xdr:row>
                    <xdr:rowOff>38100</xdr:rowOff>
                  </to>
                </anchor>
              </controlPr>
            </control>
          </mc:Choice>
        </mc:AlternateContent>
        <mc:AlternateContent xmlns:mc="http://schemas.openxmlformats.org/markup-compatibility/2006">
          <mc:Choice Requires="x14">
            <control shapeId="59437" r:id="rId48" name="Check Box 45">
              <controlPr defaultSize="0" autoFill="0" autoLine="0" autoPict="0">
                <anchor moveWithCells="1">
                  <from>
                    <xdr:col>13</xdr:col>
                    <xdr:colOff>146050</xdr:colOff>
                    <xdr:row>20</xdr:row>
                    <xdr:rowOff>184150</xdr:rowOff>
                  </from>
                  <to>
                    <xdr:col>14</xdr:col>
                    <xdr:colOff>107950</xdr:colOff>
                    <xdr:row>22</xdr:row>
                    <xdr:rowOff>38100</xdr:rowOff>
                  </to>
                </anchor>
              </controlPr>
            </control>
          </mc:Choice>
        </mc:AlternateContent>
        <mc:AlternateContent xmlns:mc="http://schemas.openxmlformats.org/markup-compatibility/2006">
          <mc:Choice Requires="x14">
            <control shapeId="59438" r:id="rId49" name="Check Box 46">
              <controlPr defaultSize="0" autoFill="0" autoLine="0" autoPict="0">
                <anchor moveWithCells="1">
                  <from>
                    <xdr:col>13</xdr:col>
                    <xdr:colOff>146050</xdr:colOff>
                    <xdr:row>22</xdr:row>
                    <xdr:rowOff>184150</xdr:rowOff>
                  </from>
                  <to>
                    <xdr:col>14</xdr:col>
                    <xdr:colOff>107950</xdr:colOff>
                    <xdr:row>24</xdr:row>
                    <xdr:rowOff>38100</xdr:rowOff>
                  </to>
                </anchor>
              </controlPr>
            </control>
          </mc:Choice>
        </mc:AlternateContent>
        <mc:AlternateContent xmlns:mc="http://schemas.openxmlformats.org/markup-compatibility/2006">
          <mc:Choice Requires="x14">
            <control shapeId="59439" r:id="rId50" name="Check Box 47">
              <controlPr defaultSize="0" autoFill="0" autoLine="0" autoPict="0">
                <anchor moveWithCells="1">
                  <from>
                    <xdr:col>13</xdr:col>
                    <xdr:colOff>146050</xdr:colOff>
                    <xdr:row>21</xdr:row>
                    <xdr:rowOff>184150</xdr:rowOff>
                  </from>
                  <to>
                    <xdr:col>14</xdr:col>
                    <xdr:colOff>107950</xdr:colOff>
                    <xdr:row>23</xdr:row>
                    <xdr:rowOff>38100</xdr:rowOff>
                  </to>
                </anchor>
              </controlPr>
            </control>
          </mc:Choice>
        </mc:AlternateContent>
        <mc:AlternateContent xmlns:mc="http://schemas.openxmlformats.org/markup-compatibility/2006">
          <mc:Choice Requires="x14">
            <control shapeId="59440" r:id="rId51" name="Check Box 48">
              <controlPr defaultSize="0" autoFill="0" autoLine="0" autoPict="0">
                <anchor moveWithCells="1">
                  <from>
                    <xdr:col>13</xdr:col>
                    <xdr:colOff>146050</xdr:colOff>
                    <xdr:row>23</xdr:row>
                    <xdr:rowOff>184150</xdr:rowOff>
                  </from>
                  <to>
                    <xdr:col>14</xdr:col>
                    <xdr:colOff>107950</xdr:colOff>
                    <xdr:row>25</xdr:row>
                    <xdr:rowOff>38100</xdr:rowOff>
                  </to>
                </anchor>
              </controlPr>
            </control>
          </mc:Choice>
        </mc:AlternateContent>
        <mc:AlternateContent xmlns:mc="http://schemas.openxmlformats.org/markup-compatibility/2006">
          <mc:Choice Requires="x14">
            <control shapeId="59441" r:id="rId52" name="Check Box 49">
              <controlPr defaultSize="0" autoFill="0" autoLine="0" autoPict="0">
                <anchor moveWithCells="1">
                  <from>
                    <xdr:col>13</xdr:col>
                    <xdr:colOff>146050</xdr:colOff>
                    <xdr:row>24</xdr:row>
                    <xdr:rowOff>184150</xdr:rowOff>
                  </from>
                  <to>
                    <xdr:col>14</xdr:col>
                    <xdr:colOff>107950</xdr:colOff>
                    <xdr:row>26</xdr:row>
                    <xdr:rowOff>38100</xdr:rowOff>
                  </to>
                </anchor>
              </controlPr>
            </control>
          </mc:Choice>
        </mc:AlternateContent>
        <mc:AlternateContent xmlns:mc="http://schemas.openxmlformats.org/markup-compatibility/2006">
          <mc:Choice Requires="x14">
            <control shapeId="59442" r:id="rId53" name="Check Box 50">
              <controlPr defaultSize="0" autoFill="0" autoLine="0" autoPict="0">
                <anchor moveWithCells="1">
                  <from>
                    <xdr:col>13</xdr:col>
                    <xdr:colOff>146050</xdr:colOff>
                    <xdr:row>25</xdr:row>
                    <xdr:rowOff>184150</xdr:rowOff>
                  </from>
                  <to>
                    <xdr:col>14</xdr:col>
                    <xdr:colOff>107950</xdr:colOff>
                    <xdr:row>27</xdr:row>
                    <xdr:rowOff>38100</xdr:rowOff>
                  </to>
                </anchor>
              </controlPr>
            </control>
          </mc:Choice>
        </mc:AlternateContent>
        <mc:AlternateContent xmlns:mc="http://schemas.openxmlformats.org/markup-compatibility/2006">
          <mc:Choice Requires="x14">
            <control shapeId="59443" r:id="rId54" name="Check Box 51">
              <controlPr defaultSize="0" autoFill="0" autoLine="0" autoPict="0">
                <anchor moveWithCells="1">
                  <from>
                    <xdr:col>13</xdr:col>
                    <xdr:colOff>146050</xdr:colOff>
                    <xdr:row>25</xdr:row>
                    <xdr:rowOff>184150</xdr:rowOff>
                  </from>
                  <to>
                    <xdr:col>14</xdr:col>
                    <xdr:colOff>107950</xdr:colOff>
                    <xdr:row>27</xdr:row>
                    <xdr:rowOff>38100</xdr:rowOff>
                  </to>
                </anchor>
              </controlPr>
            </control>
          </mc:Choice>
        </mc:AlternateContent>
        <mc:AlternateContent xmlns:mc="http://schemas.openxmlformats.org/markup-compatibility/2006">
          <mc:Choice Requires="x14">
            <control shapeId="59444" r:id="rId55" name="Check Box 52">
              <controlPr defaultSize="0" autoFill="0" autoLine="0" autoPict="0">
                <anchor moveWithCells="1">
                  <from>
                    <xdr:col>13</xdr:col>
                    <xdr:colOff>146050</xdr:colOff>
                    <xdr:row>24</xdr:row>
                    <xdr:rowOff>184150</xdr:rowOff>
                  </from>
                  <to>
                    <xdr:col>14</xdr:col>
                    <xdr:colOff>107950</xdr:colOff>
                    <xdr:row>26</xdr:row>
                    <xdr:rowOff>38100</xdr:rowOff>
                  </to>
                </anchor>
              </controlPr>
            </control>
          </mc:Choice>
        </mc:AlternateContent>
      </controls>
    </mc:Choice>
  </mc:AlternateContent>
  <tableParts count="1">
    <tablePart r:id="rId56"/>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D6595-17DD-464B-9D43-2E7F36507734}">
  <sheetPr filterMode="1">
    <tabColor theme="0" tint="-0.34998626667073579"/>
    <pageSetUpPr autoPageBreaks="0"/>
  </sheetPr>
  <dimension ref="A1:AJ280"/>
  <sheetViews>
    <sheetView showGridLines="0" zoomScaleNormal="100" zoomScaleSheetLayoutView="100" workbookViewId="0">
      <pane ySplit="14" topLeftCell="A15" activePane="bottomLeft" state="frozen"/>
      <selection pane="bottomLeft" activeCell="S8" sqref="S8:U9"/>
    </sheetView>
  </sheetViews>
  <sheetFormatPr defaultColWidth="9" defaultRowHeight="30" customHeight="1" x14ac:dyDescent="0.3"/>
  <cols>
    <col min="1" max="1" width="6.83203125" style="61" customWidth="1"/>
    <col min="2" max="6" width="5.83203125" style="61" customWidth="1"/>
    <col min="7" max="7" width="11.5" style="61" customWidth="1"/>
    <col min="8" max="10" width="5.83203125" style="61" customWidth="1"/>
    <col min="11" max="11" width="9.58203125" style="61" customWidth="1"/>
    <col min="12" max="12" width="5.83203125" style="61" customWidth="1"/>
    <col min="13" max="13" width="7.58203125" style="61" customWidth="1"/>
    <col min="14" max="15" width="5.83203125" style="61" customWidth="1"/>
    <col min="16" max="16" width="8.08203125" style="61" customWidth="1"/>
    <col min="17" max="17" width="5.83203125" style="61" customWidth="1"/>
    <col min="18" max="18" width="1.83203125" style="61" customWidth="1"/>
    <col min="19" max="19" width="9.08203125" style="61" customWidth="1"/>
    <col min="20" max="20" width="10.5" style="34" customWidth="1"/>
    <col min="21" max="21" width="6.5" style="34" customWidth="1"/>
    <col min="22" max="22" width="4.83203125" style="61" hidden="1" customWidth="1"/>
    <col min="23" max="23" width="9" style="13"/>
    <col min="24" max="24" width="11.58203125" style="14" customWidth="1"/>
    <col min="25" max="25" width="9" style="14"/>
    <col min="26" max="26" width="8.08203125" style="13" customWidth="1"/>
    <col min="27" max="27" width="2.75" style="14" customWidth="1"/>
    <col min="28" max="28" width="5.83203125" style="14" customWidth="1"/>
    <col min="29" max="33" width="9" style="13"/>
    <col min="34" max="34" width="21.58203125" style="61" customWidth="1"/>
    <col min="35" max="16384" width="9" style="61"/>
  </cols>
  <sheetData>
    <row r="1" spans="1:36" ht="20.149999999999999" customHeight="1" x14ac:dyDescent="0.3">
      <c r="A1" s="108"/>
      <c r="B1" s="108"/>
      <c r="C1" s="108"/>
      <c r="D1" s="108"/>
      <c r="E1" s="108"/>
      <c r="F1" s="108"/>
      <c r="G1" s="108"/>
      <c r="H1" s="108"/>
      <c r="I1" s="108"/>
      <c r="J1" s="201"/>
      <c r="K1" s="108"/>
      <c r="L1" s="108"/>
      <c r="M1" s="108"/>
      <c r="N1" s="108"/>
      <c r="O1" s="108"/>
      <c r="P1" s="108"/>
      <c r="Q1" s="108"/>
      <c r="R1" s="108"/>
      <c r="T1" s="13"/>
      <c r="U1" s="13"/>
    </row>
    <row r="2" spans="1:36" ht="21.65" customHeight="1" x14ac:dyDescent="0.3">
      <c r="A2" s="301" t="s">
        <v>110</v>
      </c>
      <c r="B2" s="301"/>
      <c r="C2" s="301"/>
      <c r="D2" s="301"/>
      <c r="E2" s="302"/>
      <c r="F2" s="302"/>
      <c r="G2" s="302"/>
      <c r="H2" s="302"/>
      <c r="I2" s="302"/>
      <c r="J2" s="302"/>
      <c r="K2" s="303"/>
      <c r="L2" s="303"/>
      <c r="M2" s="303"/>
      <c r="N2" s="303"/>
      <c r="O2" s="303"/>
      <c r="P2" s="303"/>
      <c r="Q2" s="303"/>
      <c r="R2" s="108"/>
      <c r="S2" s="304" t="s">
        <v>131</v>
      </c>
      <c r="T2" s="305"/>
      <c r="U2" s="306"/>
      <c r="W2" s="96"/>
    </row>
    <row r="3" spans="1:36" ht="24.65" customHeight="1" x14ac:dyDescent="0.3">
      <c r="A3" s="307" t="s">
        <v>103</v>
      </c>
      <c r="B3" s="307"/>
      <c r="C3" s="307"/>
      <c r="D3" s="307"/>
      <c r="E3" s="307"/>
      <c r="F3" s="307"/>
      <c r="G3" s="307"/>
      <c r="H3" s="307"/>
      <c r="I3" s="307"/>
      <c r="J3" s="307"/>
      <c r="K3" s="307"/>
      <c r="L3" s="307"/>
      <c r="M3" s="307"/>
      <c r="N3" s="307"/>
      <c r="O3" s="307"/>
      <c r="P3" s="307"/>
      <c r="Q3" s="307"/>
      <c r="R3" s="110"/>
      <c r="S3" s="294" t="str">
        <f>IF($Y$16=TRUE,IF(COUNTIF(S15:S63,"&gt;0")&gt;0,"All-Day Activity checkbox cannot be marked if other time is tracked in rows.",""),IF((COUNTIFS(A15:A63,"",S15:S63,"&gt;0")&gt;0),"Time tracked exceeds your workday hours",IF((49-(COUNTIF($A$15:$A$63,"")+COUNTIF($O$15:$O$63,"LUNCH")))*15=S64,"",IF((49-(COUNTIF($A$15:$A$63,"")+COUNTIF($O$15:$O$63,"LUNCH")))*15&lt;S64,"Time tracked exceeds your workday hours.","You must track the entire time in each 15 minute-increment of your workday, excluding any lunch breaks."))))</f>
        <v>You must track the entire time in each 15 minute-increment of your workday, excluding any lunch breaks.</v>
      </c>
      <c r="T3" s="295"/>
      <c r="U3" s="296"/>
      <c r="W3" s="14">
        <f>IF(S3="",0,1)</f>
        <v>1</v>
      </c>
      <c r="X3" s="14" t="s">
        <v>90</v>
      </c>
    </row>
    <row r="4" spans="1:36" ht="12.65" customHeight="1" x14ac:dyDescent="0.3">
      <c r="A4" s="108"/>
      <c r="B4" s="108"/>
      <c r="C4" s="108"/>
      <c r="D4" s="108"/>
      <c r="E4" s="108"/>
      <c r="F4" s="108"/>
      <c r="G4" s="108"/>
      <c r="H4" s="108"/>
      <c r="I4" s="108"/>
      <c r="J4" s="201"/>
      <c r="K4" s="108"/>
      <c r="L4" s="108"/>
      <c r="M4" s="108"/>
      <c r="N4" s="108"/>
      <c r="O4" s="108"/>
      <c r="P4" s="108"/>
      <c r="Q4" s="108"/>
      <c r="R4" s="108"/>
      <c r="S4" s="308"/>
      <c r="T4" s="309"/>
      <c r="U4" s="310"/>
      <c r="W4" s="94"/>
      <c r="Y4" s="15" t="s">
        <v>9</v>
      </c>
    </row>
    <row r="5" spans="1:36" s="16" customFormat="1" ht="12.65" customHeight="1" x14ac:dyDescent="0.25">
      <c r="A5" s="288" t="s">
        <v>8</v>
      </c>
      <c r="B5" s="289"/>
      <c r="C5" s="290"/>
      <c r="D5" s="288" t="s">
        <v>79</v>
      </c>
      <c r="E5" s="289"/>
      <c r="F5" s="289"/>
      <c r="G5" s="290"/>
      <c r="H5" s="288" t="s">
        <v>80</v>
      </c>
      <c r="I5" s="289"/>
      <c r="J5" s="289"/>
      <c r="K5" s="290"/>
      <c r="L5" s="288" t="s">
        <v>101</v>
      </c>
      <c r="M5" s="289"/>
      <c r="N5" s="289"/>
      <c r="O5" s="290"/>
      <c r="P5" s="311" t="s">
        <v>81</v>
      </c>
      <c r="Q5" s="312"/>
      <c r="R5" s="111"/>
      <c r="S5" s="297"/>
      <c r="T5" s="298"/>
      <c r="U5" s="299"/>
      <c r="W5" s="95"/>
      <c r="X5" s="17"/>
      <c r="Y5" s="18" t="s">
        <v>10</v>
      </c>
      <c r="Z5" s="19"/>
      <c r="AA5" s="17"/>
      <c r="AB5" s="17"/>
      <c r="AC5" s="19"/>
      <c r="AD5" s="19"/>
      <c r="AE5" s="19"/>
      <c r="AF5" s="19"/>
      <c r="AG5" s="19"/>
    </row>
    <row r="6" spans="1:36" ht="14.15" customHeight="1" x14ac:dyDescent="0.3">
      <c r="A6" s="380">
        <f>Monday!A6+2</f>
        <v>2</v>
      </c>
      <c r="B6" s="381"/>
      <c r="C6" s="382"/>
      <c r="D6" s="383">
        <f>Monday!D6</f>
        <v>0</v>
      </c>
      <c r="E6" s="384"/>
      <c r="F6" s="384"/>
      <c r="G6" s="385"/>
      <c r="H6" s="383">
        <f>Monday!H6</f>
        <v>0</v>
      </c>
      <c r="I6" s="384"/>
      <c r="J6" s="384"/>
      <c r="K6" s="385"/>
      <c r="L6" s="383">
        <f>Monday!L6</f>
        <v>0</v>
      </c>
      <c r="M6" s="384"/>
      <c r="N6" s="384"/>
      <c r="O6" s="385"/>
      <c r="P6" s="383">
        <f>Monday!P6</f>
        <v>0</v>
      </c>
      <c r="Q6" s="385"/>
      <c r="R6" s="93"/>
      <c r="S6" s="294" t="str">
        <f>IF($AB$64&gt;0,"You must delete time tracked during your lunch break.","")</f>
        <v/>
      </c>
      <c r="T6" s="295"/>
      <c r="U6" s="296"/>
      <c r="W6" s="14">
        <f>IF(S6="",0,1)</f>
        <v>0</v>
      </c>
      <c r="X6" s="13"/>
    </row>
    <row r="7" spans="1:36" s="20" customFormat="1" ht="8.25" customHeight="1" x14ac:dyDescent="0.3">
      <c r="A7" s="121"/>
      <c r="B7" s="122"/>
      <c r="C7" s="122"/>
      <c r="D7" s="122"/>
      <c r="E7" s="123"/>
      <c r="F7" s="123"/>
      <c r="G7" s="123"/>
      <c r="H7" s="124"/>
      <c r="I7" s="125"/>
      <c r="J7" s="125"/>
      <c r="K7" s="125"/>
      <c r="L7" s="371">
        <f>Monday!L7</f>
        <v>0</v>
      </c>
      <c r="M7" s="371"/>
      <c r="N7" s="371"/>
      <c r="O7" s="371"/>
      <c r="P7" s="126"/>
      <c r="Q7" s="126"/>
      <c r="R7" s="126"/>
      <c r="S7" s="297"/>
      <c r="T7" s="298"/>
      <c r="U7" s="299"/>
      <c r="W7" s="22"/>
      <c r="X7" s="22"/>
      <c r="Y7" s="22"/>
      <c r="Z7" s="21"/>
      <c r="AA7" s="22"/>
      <c r="AB7" s="22"/>
      <c r="AC7" s="21"/>
      <c r="AD7" s="21"/>
      <c r="AE7" s="22"/>
      <c r="AF7" s="21"/>
      <c r="AG7" s="21"/>
    </row>
    <row r="8" spans="1:36" s="23" customFormat="1" ht="16.399999999999999" customHeight="1" x14ac:dyDescent="0.3">
      <c r="A8" s="127" t="s">
        <v>135</v>
      </c>
      <c r="B8" s="127"/>
      <c r="C8" s="127"/>
      <c r="D8" s="127"/>
      <c r="E8" s="127"/>
      <c r="F8" s="127"/>
      <c r="G8" s="127"/>
      <c r="H8" s="127"/>
      <c r="I8" s="127"/>
      <c r="J8" s="127"/>
      <c r="K8" s="127"/>
      <c r="L8" s="127"/>
      <c r="M8" s="127"/>
      <c r="N8" s="127"/>
      <c r="O8" s="127"/>
      <c r="P8" s="128"/>
      <c r="Q8" s="128"/>
      <c r="R8" s="128"/>
      <c r="S8" s="316" t="str">
        <f>IF(SUM(T15:T63)&gt;0,"Time tracked in rows with a red highlighted cell exceeds 15 minutes.","")</f>
        <v/>
      </c>
      <c r="T8" s="317"/>
      <c r="U8" s="318"/>
      <c r="W8" s="14">
        <f>IF(S8="",0,1)</f>
        <v>0</v>
      </c>
      <c r="X8" s="25"/>
      <c r="Y8" s="25"/>
      <c r="Z8" s="24"/>
      <c r="AA8" s="25"/>
      <c r="AB8" s="25"/>
      <c r="AC8" s="24"/>
      <c r="AD8" s="24"/>
      <c r="AE8" s="25"/>
      <c r="AF8" s="24"/>
      <c r="AG8" s="24"/>
    </row>
    <row r="9" spans="1:36" s="23" customFormat="1" ht="16.399999999999999" customHeight="1" x14ac:dyDescent="0.3">
      <c r="A9" s="127" t="s">
        <v>134</v>
      </c>
      <c r="B9" s="127"/>
      <c r="C9" s="127"/>
      <c r="D9" s="127"/>
      <c r="E9" s="127"/>
      <c r="F9" s="127"/>
      <c r="G9" s="127"/>
      <c r="H9" s="127"/>
      <c r="I9" s="127"/>
      <c r="J9" s="127"/>
      <c r="K9" s="127"/>
      <c r="L9" s="127"/>
      <c r="M9" s="127"/>
      <c r="N9" s="127"/>
      <c r="O9" s="127"/>
      <c r="P9" s="128"/>
      <c r="Q9" s="128"/>
      <c r="R9" s="128"/>
      <c r="S9" s="319"/>
      <c r="T9" s="320"/>
      <c r="U9" s="321"/>
      <c r="W9" s="25">
        <f>W3+W6+W8</f>
        <v>1</v>
      </c>
      <c r="X9" s="25"/>
      <c r="Y9" s="25"/>
      <c r="Z9" s="24"/>
      <c r="AA9" s="25"/>
      <c r="AB9" s="25"/>
      <c r="AC9" s="24"/>
      <c r="AD9" s="24"/>
      <c r="AE9" s="37" t="s">
        <v>17</v>
      </c>
      <c r="AF9" s="24"/>
      <c r="AG9" s="24"/>
    </row>
    <row r="10" spans="1:36" s="23" customFormat="1" ht="20.25" customHeight="1" thickBot="1" x14ac:dyDescent="0.35">
      <c r="A10" s="130"/>
      <c r="B10" s="108"/>
      <c r="C10" s="108"/>
      <c r="D10" s="108"/>
      <c r="E10" s="108"/>
      <c r="F10" s="131" t="str">
        <f>IF($Y$16=TRUE,IF($G$11="Select All-Day Activity if applicable","Note: You must select an item on the drop-down menu below.",""),"")</f>
        <v/>
      </c>
      <c r="G10" s="108"/>
      <c r="H10" s="108"/>
      <c r="I10" s="108"/>
      <c r="J10" s="201"/>
      <c r="K10" s="108"/>
      <c r="L10" s="108"/>
      <c r="M10" s="108"/>
      <c r="N10" s="108"/>
      <c r="O10" s="108"/>
      <c r="P10" s="132"/>
      <c r="Q10" s="133"/>
      <c r="R10" s="133"/>
      <c r="S10" s="103"/>
      <c r="T10" s="103"/>
      <c r="U10" s="103"/>
      <c r="W10" s="24"/>
      <c r="X10" s="25"/>
      <c r="Y10" s="25"/>
      <c r="Z10" s="24"/>
      <c r="AA10" s="25"/>
      <c r="AB10" s="25"/>
      <c r="AC10" s="24"/>
      <c r="AD10" s="24"/>
      <c r="AE10" s="37"/>
      <c r="AF10" s="24"/>
      <c r="AG10" s="24"/>
    </row>
    <row r="11" spans="1:36" ht="15" customHeight="1" x14ac:dyDescent="0.25">
      <c r="A11" s="322" t="s">
        <v>102</v>
      </c>
      <c r="B11" s="323"/>
      <c r="C11" s="323"/>
      <c r="D11" s="323"/>
      <c r="E11" s="323"/>
      <c r="F11" s="323"/>
      <c r="G11" s="386" t="s">
        <v>93</v>
      </c>
      <c r="H11" s="386"/>
      <c r="I11" s="195"/>
      <c r="J11" s="206"/>
      <c r="K11" s="62" t="s">
        <v>82</v>
      </c>
      <c r="L11" s="326">
        <v>0.33333333333333331</v>
      </c>
      <c r="M11" s="327"/>
      <c r="N11" s="328" t="s">
        <v>97</v>
      </c>
      <c r="O11" s="329"/>
      <c r="P11" s="64">
        <v>0.5</v>
      </c>
      <c r="Q11" s="330" t="s">
        <v>99</v>
      </c>
      <c r="R11" s="331"/>
      <c r="S11" s="332"/>
      <c r="T11" s="333"/>
      <c r="U11" s="334"/>
      <c r="V11" s="11"/>
      <c r="AE11" s="14"/>
    </row>
    <row r="12" spans="1:36" ht="14.9" customHeight="1" thickBot="1" x14ac:dyDescent="0.35">
      <c r="A12" s="324"/>
      <c r="B12" s="325"/>
      <c r="C12" s="325"/>
      <c r="D12" s="325"/>
      <c r="E12" s="325"/>
      <c r="F12" s="325"/>
      <c r="G12" s="387"/>
      <c r="H12" s="387"/>
      <c r="I12" s="196"/>
      <c r="J12" s="207"/>
      <c r="K12" s="63" t="s">
        <v>83</v>
      </c>
      <c r="L12" s="335">
        <v>0.70833333333333337</v>
      </c>
      <c r="M12" s="336"/>
      <c r="N12" s="337" t="s">
        <v>98</v>
      </c>
      <c r="O12" s="338"/>
      <c r="P12" s="65">
        <v>0.54166666666666663</v>
      </c>
      <c r="Q12" s="339">
        <f>S64/60</f>
        <v>0</v>
      </c>
      <c r="R12" s="340"/>
      <c r="S12" s="341"/>
      <c r="T12" s="333"/>
      <c r="U12" s="334"/>
      <c r="V12" s="12"/>
    </row>
    <row r="13" spans="1:36" ht="23.5" customHeight="1" x14ac:dyDescent="0.3">
      <c r="A13" s="348" t="s">
        <v>0</v>
      </c>
      <c r="B13" s="350" t="s">
        <v>16</v>
      </c>
      <c r="C13" s="351"/>
      <c r="D13" s="351"/>
      <c r="E13" s="351"/>
      <c r="F13" s="59"/>
      <c r="G13" s="352" t="s">
        <v>3</v>
      </c>
      <c r="H13" s="152" t="s">
        <v>94</v>
      </c>
      <c r="I13" s="350" t="s">
        <v>5</v>
      </c>
      <c r="J13" s="351"/>
      <c r="K13" s="351"/>
      <c r="L13" s="354"/>
      <c r="M13" s="352" t="s">
        <v>6</v>
      </c>
      <c r="N13" s="53" t="s">
        <v>92</v>
      </c>
      <c r="O13" s="356" t="s">
        <v>2</v>
      </c>
      <c r="P13" s="357"/>
      <c r="Q13" s="357"/>
      <c r="R13" s="99"/>
      <c r="S13" s="342" t="s">
        <v>12</v>
      </c>
      <c r="T13" s="333"/>
      <c r="U13" s="334"/>
      <c r="V13" s="49" t="s">
        <v>11</v>
      </c>
    </row>
    <row r="14" spans="1:36" ht="10.5" customHeight="1" x14ac:dyDescent="0.3">
      <c r="A14" s="349"/>
      <c r="B14" s="57" t="s">
        <v>132</v>
      </c>
      <c r="C14" s="57" t="s">
        <v>111</v>
      </c>
      <c r="D14" s="42" t="s">
        <v>133</v>
      </c>
      <c r="E14" s="42" t="s">
        <v>4</v>
      </c>
      <c r="F14" s="42" t="s">
        <v>112</v>
      </c>
      <c r="G14" s="353"/>
      <c r="H14" s="153"/>
      <c r="I14" s="41" t="s">
        <v>85</v>
      </c>
      <c r="J14" s="41" t="s">
        <v>167</v>
      </c>
      <c r="K14" s="42" t="s">
        <v>1</v>
      </c>
      <c r="L14" s="42" t="s">
        <v>86</v>
      </c>
      <c r="M14" s="355"/>
      <c r="N14" s="66"/>
      <c r="O14" s="358"/>
      <c r="P14" s="359"/>
      <c r="Q14" s="359"/>
      <c r="R14" s="100"/>
      <c r="S14" s="343"/>
      <c r="T14" s="13"/>
      <c r="U14" s="13"/>
      <c r="V14" s="50"/>
      <c r="Y14" s="14" t="s">
        <v>90</v>
      </c>
    </row>
    <row r="15" spans="1:36" ht="15" customHeight="1" x14ac:dyDescent="0.3">
      <c r="A15" s="148">
        <f>IF(L11=L12,"",L11)</f>
        <v>0.33333333333333331</v>
      </c>
      <c r="B15" s="26"/>
      <c r="C15" s="26"/>
      <c r="D15" s="26"/>
      <c r="E15" s="26"/>
      <c r="F15" s="26"/>
      <c r="G15" s="26"/>
      <c r="H15" s="26"/>
      <c r="I15" s="26"/>
      <c r="J15" s="26"/>
      <c r="K15" s="26"/>
      <c r="L15" s="26"/>
      <c r="M15" s="26"/>
      <c r="N15" s="26"/>
      <c r="O15" s="346" t="str">
        <f t="shared" ref="O15:O63" si="0">IF(A15&gt;$P$11-TIME(0,5,0),IF(A15&lt;$P$12,"LUNCH",""),"")</f>
        <v/>
      </c>
      <c r="P15" s="347"/>
      <c r="Q15" s="347"/>
      <c r="R15" s="98"/>
      <c r="S15" s="146">
        <f t="shared" ref="S15:S63" si="1">IF(SUM(B15:M15)&gt;15,15,SUM(B15:M15))</f>
        <v>0</v>
      </c>
      <c r="T15" s="14">
        <f t="shared" ref="T15:T63" si="2">IF(SUM(B15:M15)&gt;15,1,0)</f>
        <v>0</v>
      </c>
      <c r="U15" s="13"/>
      <c r="V15" s="51" t="str">
        <f t="shared" ref="V15:V63" si="3">IF(S15&lt;&gt;15,"ERROR","Y")</f>
        <v>ERROR</v>
      </c>
      <c r="W15" s="43"/>
      <c r="X15" s="14" t="b">
        <v>0</v>
      </c>
      <c r="Y15" s="14" t="b">
        <v>1</v>
      </c>
      <c r="Z15" s="14"/>
      <c r="AA15" s="14" t="e">
        <f>IF(#REF!&gt;0,IF(O15="","TRUE","FALSE"),"FALSE")</f>
        <v>#REF!</v>
      </c>
      <c r="AB15" s="14">
        <f>IF(O15="LUNCH",IF(S15&gt;0,1,0),0)</f>
        <v>0</v>
      </c>
      <c r="AH15" s="39"/>
    </row>
    <row r="16" spans="1:36" ht="15" customHeight="1" x14ac:dyDescent="0.3">
      <c r="A16" s="149">
        <f t="shared" ref="A16:A63" si="4">IF(A15&gt;$L$12-TIME(0,20,0),"",IF(A15="","",A15+TIME(0,15,0)))</f>
        <v>0.34375</v>
      </c>
      <c r="B16" s="26"/>
      <c r="C16" s="26"/>
      <c r="D16" s="27"/>
      <c r="E16" s="27"/>
      <c r="F16" s="26"/>
      <c r="G16" s="26"/>
      <c r="H16" s="26"/>
      <c r="I16" s="27"/>
      <c r="J16" s="27"/>
      <c r="K16" s="27"/>
      <c r="L16" s="27"/>
      <c r="M16" s="27"/>
      <c r="N16" s="27"/>
      <c r="O16" s="346" t="str">
        <f t="shared" si="0"/>
        <v/>
      </c>
      <c r="P16" s="347"/>
      <c r="Q16" s="347"/>
      <c r="R16" s="98"/>
      <c r="S16" s="146">
        <f t="shared" si="1"/>
        <v>0</v>
      </c>
      <c r="T16" s="14">
        <f t="shared" si="2"/>
        <v>0</v>
      </c>
      <c r="U16" s="13"/>
      <c r="V16" s="51" t="str">
        <f t="shared" si="3"/>
        <v>ERROR</v>
      </c>
      <c r="W16" s="44"/>
      <c r="X16" s="14" t="b">
        <v>0</v>
      </c>
      <c r="Y16" s="14" t="b">
        <v>0</v>
      </c>
      <c r="Z16" s="14" t="s">
        <v>20</v>
      </c>
      <c r="AA16" s="14" t="e">
        <f>IF(#REF!&gt;0,IF(O16="","TRUE","FALSE"),"FALSE")</f>
        <v>#REF!</v>
      </c>
      <c r="AB16" s="14">
        <f t="shared" ref="AB16:AB63" si="5">IF(O16="LUNCH",IF(S16&gt;0,1,0),0)</f>
        <v>0</v>
      </c>
      <c r="AH16" s="40" t="s">
        <v>18</v>
      </c>
      <c r="AI16" s="38"/>
      <c r="AJ16" s="38"/>
    </row>
    <row r="17" spans="1:36" ht="15" customHeight="1" x14ac:dyDescent="0.3">
      <c r="A17" s="149">
        <f t="shared" si="4"/>
        <v>0.35416666666666669</v>
      </c>
      <c r="B17" s="26"/>
      <c r="C17" s="26"/>
      <c r="D17" s="28"/>
      <c r="E17" s="28"/>
      <c r="F17" s="26"/>
      <c r="G17" s="26"/>
      <c r="H17" s="26"/>
      <c r="I17" s="28"/>
      <c r="J17" s="28"/>
      <c r="K17" s="28"/>
      <c r="L17" s="28"/>
      <c r="M17" s="28"/>
      <c r="N17" s="26"/>
      <c r="O17" s="346" t="str">
        <f t="shared" si="0"/>
        <v/>
      </c>
      <c r="P17" s="347"/>
      <c r="Q17" s="347"/>
      <c r="R17" s="98"/>
      <c r="S17" s="146">
        <f t="shared" si="1"/>
        <v>0</v>
      </c>
      <c r="T17" s="14">
        <f t="shared" si="2"/>
        <v>0</v>
      </c>
      <c r="U17" s="13"/>
      <c r="V17" s="51" t="str">
        <f t="shared" si="3"/>
        <v>ERROR</v>
      </c>
      <c r="W17" s="44"/>
      <c r="X17" s="14" t="b">
        <v>0</v>
      </c>
      <c r="Y17" s="96"/>
      <c r="Z17" s="14" t="s">
        <v>21</v>
      </c>
      <c r="AA17" s="14" t="e">
        <f>IF(#REF!&gt;0,IF(O17="","TRUE","FALSE"),"FALSE")</f>
        <v>#REF!</v>
      </c>
      <c r="AB17" s="14">
        <f t="shared" si="5"/>
        <v>0</v>
      </c>
      <c r="AH17" s="40" t="s">
        <v>19</v>
      </c>
      <c r="AI17" s="38"/>
      <c r="AJ17" s="38"/>
    </row>
    <row r="18" spans="1:36" ht="15" customHeight="1" x14ac:dyDescent="0.3">
      <c r="A18" s="149">
        <f t="shared" si="4"/>
        <v>0.36458333333333337</v>
      </c>
      <c r="B18" s="26"/>
      <c r="C18" s="26"/>
      <c r="D18" s="30"/>
      <c r="E18" s="28"/>
      <c r="F18" s="26"/>
      <c r="G18" s="26"/>
      <c r="H18" s="54"/>
      <c r="I18" s="30"/>
      <c r="J18" s="30"/>
      <c r="K18" s="30"/>
      <c r="L18" s="30"/>
      <c r="M18" s="30"/>
      <c r="N18" s="27"/>
      <c r="O18" s="346" t="str">
        <f t="shared" si="0"/>
        <v/>
      </c>
      <c r="P18" s="347"/>
      <c r="Q18" s="347"/>
      <c r="R18" s="98"/>
      <c r="S18" s="146">
        <f t="shared" si="1"/>
        <v>0</v>
      </c>
      <c r="T18" s="14">
        <f t="shared" si="2"/>
        <v>0</v>
      </c>
      <c r="U18" s="13"/>
      <c r="V18" s="51" t="str">
        <f t="shared" si="3"/>
        <v>ERROR</v>
      </c>
      <c r="W18" s="44"/>
      <c r="X18" s="14" t="b">
        <v>0</v>
      </c>
      <c r="Z18" s="14"/>
      <c r="AA18" s="14" t="e">
        <f>IF(#REF!&gt;0,IF(O18="","TRUE","FALSE"),"FALSE")</f>
        <v>#REF!</v>
      </c>
      <c r="AB18" s="14">
        <f t="shared" si="5"/>
        <v>0</v>
      </c>
      <c r="AH18" s="39"/>
    </row>
    <row r="19" spans="1:36" ht="15" customHeight="1" x14ac:dyDescent="0.3">
      <c r="A19" s="149">
        <f t="shared" si="4"/>
        <v>0.37500000000000006</v>
      </c>
      <c r="B19" s="26"/>
      <c r="C19" s="26"/>
      <c r="D19" s="30"/>
      <c r="E19" s="28"/>
      <c r="F19" s="26"/>
      <c r="G19" s="26"/>
      <c r="H19" s="54"/>
      <c r="I19" s="30"/>
      <c r="J19" s="30"/>
      <c r="K19" s="30"/>
      <c r="L19" s="30"/>
      <c r="M19" s="30"/>
      <c r="N19" s="26"/>
      <c r="O19" s="346" t="str">
        <f t="shared" si="0"/>
        <v/>
      </c>
      <c r="P19" s="347"/>
      <c r="Q19" s="347"/>
      <c r="R19" s="98"/>
      <c r="S19" s="146">
        <f t="shared" si="1"/>
        <v>0</v>
      </c>
      <c r="T19" s="14">
        <f t="shared" si="2"/>
        <v>0</v>
      </c>
      <c r="U19" s="13"/>
      <c r="V19" s="51" t="str">
        <f t="shared" si="3"/>
        <v>ERROR</v>
      </c>
      <c r="W19" s="44"/>
      <c r="X19" s="14" t="b">
        <v>0</v>
      </c>
      <c r="Y19" s="44"/>
      <c r="Z19" s="44"/>
      <c r="AA19" s="14" t="e">
        <f>IF(#REF!&gt;0,IF(O19="","TRUE","FALSE"),"FALSE")</f>
        <v>#REF!</v>
      </c>
      <c r="AB19" s="14">
        <f t="shared" si="5"/>
        <v>0</v>
      </c>
      <c r="AH19" s="39"/>
    </row>
    <row r="20" spans="1:36" ht="15" customHeight="1" x14ac:dyDescent="0.3">
      <c r="A20" s="149">
        <f t="shared" si="4"/>
        <v>0.38541666666666674</v>
      </c>
      <c r="B20" s="26"/>
      <c r="C20" s="26"/>
      <c r="D20" s="30"/>
      <c r="E20" s="28"/>
      <c r="F20" s="26"/>
      <c r="G20" s="26"/>
      <c r="H20" s="54"/>
      <c r="I20" s="30"/>
      <c r="J20" s="30"/>
      <c r="K20" s="30"/>
      <c r="L20" s="30"/>
      <c r="M20" s="30"/>
      <c r="N20" s="27"/>
      <c r="O20" s="346" t="str">
        <f t="shared" si="0"/>
        <v/>
      </c>
      <c r="P20" s="347"/>
      <c r="Q20" s="347"/>
      <c r="R20" s="98"/>
      <c r="S20" s="146">
        <f t="shared" si="1"/>
        <v>0</v>
      </c>
      <c r="T20" s="14">
        <f t="shared" si="2"/>
        <v>0</v>
      </c>
      <c r="U20" s="13"/>
      <c r="V20" s="51" t="str">
        <f t="shared" si="3"/>
        <v>ERROR</v>
      </c>
      <c r="W20" s="44"/>
      <c r="X20" s="14" t="b">
        <v>0</v>
      </c>
      <c r="Y20" s="44"/>
      <c r="Z20" s="44"/>
      <c r="AA20" s="14" t="e">
        <f>IF(#REF!&gt;0,IF(O20="","TRUE","FALSE"),"FALSE")</f>
        <v>#REF!</v>
      </c>
      <c r="AB20" s="14">
        <f t="shared" si="5"/>
        <v>0</v>
      </c>
      <c r="AH20" s="39"/>
    </row>
    <row r="21" spans="1:36" ht="15" customHeight="1" x14ac:dyDescent="0.3">
      <c r="A21" s="149">
        <f t="shared" si="4"/>
        <v>0.39583333333333343</v>
      </c>
      <c r="B21" s="26"/>
      <c r="C21" s="26"/>
      <c r="D21" s="30"/>
      <c r="E21" s="28"/>
      <c r="F21" s="26"/>
      <c r="G21" s="26"/>
      <c r="H21" s="54"/>
      <c r="I21" s="30"/>
      <c r="J21" s="30"/>
      <c r="K21" s="30"/>
      <c r="L21" s="30"/>
      <c r="M21" s="30"/>
      <c r="N21" s="26"/>
      <c r="O21" s="346" t="str">
        <f t="shared" si="0"/>
        <v/>
      </c>
      <c r="P21" s="347"/>
      <c r="Q21" s="347"/>
      <c r="R21" s="98"/>
      <c r="S21" s="146">
        <f t="shared" si="1"/>
        <v>0</v>
      </c>
      <c r="T21" s="14">
        <f t="shared" si="2"/>
        <v>0</v>
      </c>
      <c r="U21" s="13"/>
      <c r="V21" s="51" t="str">
        <f t="shared" si="3"/>
        <v>ERROR</v>
      </c>
      <c r="W21" s="44"/>
      <c r="X21" s="14" t="b">
        <v>0</v>
      </c>
      <c r="Y21" s="44" t="s">
        <v>90</v>
      </c>
      <c r="Z21" s="44"/>
      <c r="AA21" s="14" t="e">
        <f>IF(#REF!&gt;0,IF(O21="","TRUE","FALSE"),"FALSE")</f>
        <v>#REF!</v>
      </c>
      <c r="AB21" s="14">
        <f t="shared" si="5"/>
        <v>0</v>
      </c>
      <c r="AH21" s="39"/>
    </row>
    <row r="22" spans="1:36" ht="15" customHeight="1" x14ac:dyDescent="0.3">
      <c r="A22" s="149">
        <f t="shared" si="4"/>
        <v>0.40625000000000011</v>
      </c>
      <c r="B22" s="26"/>
      <c r="C22" s="26"/>
      <c r="D22" s="30"/>
      <c r="E22" s="28"/>
      <c r="F22" s="26"/>
      <c r="G22" s="26"/>
      <c r="H22" s="54"/>
      <c r="I22" s="30"/>
      <c r="J22" s="30"/>
      <c r="K22" s="30"/>
      <c r="L22" s="30"/>
      <c r="M22" s="30"/>
      <c r="N22" s="27"/>
      <c r="O22" s="346" t="str">
        <f t="shared" si="0"/>
        <v/>
      </c>
      <c r="P22" s="347"/>
      <c r="Q22" s="347"/>
      <c r="R22" s="98"/>
      <c r="S22" s="146">
        <f t="shared" si="1"/>
        <v>0</v>
      </c>
      <c r="T22" s="14">
        <f t="shared" si="2"/>
        <v>0</v>
      </c>
      <c r="U22" s="13"/>
      <c r="V22" s="51" t="str">
        <f t="shared" si="3"/>
        <v>ERROR</v>
      </c>
      <c r="W22" s="44"/>
      <c r="X22" s="14" t="b">
        <v>0</v>
      </c>
      <c r="Y22" s="44"/>
      <c r="Z22" s="44"/>
      <c r="AA22" s="14" t="e">
        <f>IF(#REF!&gt;0,IF(O22="","TRUE","FALSE"),"FALSE")</f>
        <v>#REF!</v>
      </c>
      <c r="AB22" s="14">
        <f t="shared" si="5"/>
        <v>0</v>
      </c>
    </row>
    <row r="23" spans="1:36" ht="15" customHeight="1" x14ac:dyDescent="0.3">
      <c r="A23" s="149">
        <f t="shared" si="4"/>
        <v>0.4166666666666668</v>
      </c>
      <c r="B23" s="26"/>
      <c r="C23" s="26"/>
      <c r="D23" s="30"/>
      <c r="E23" s="28"/>
      <c r="F23" s="26"/>
      <c r="G23" s="26"/>
      <c r="H23" s="54"/>
      <c r="I23" s="30"/>
      <c r="J23" s="30"/>
      <c r="K23" s="30"/>
      <c r="L23" s="30"/>
      <c r="M23" s="30"/>
      <c r="N23" s="26"/>
      <c r="O23" s="346" t="str">
        <f t="shared" si="0"/>
        <v/>
      </c>
      <c r="P23" s="347"/>
      <c r="Q23" s="347"/>
      <c r="R23" s="98"/>
      <c r="S23" s="146">
        <f t="shared" si="1"/>
        <v>0</v>
      </c>
      <c r="T23" s="14">
        <f t="shared" si="2"/>
        <v>0</v>
      </c>
      <c r="U23" s="13"/>
      <c r="V23" s="51" t="str">
        <f t="shared" si="3"/>
        <v>ERROR</v>
      </c>
      <c r="W23" s="44"/>
      <c r="X23" s="14" t="b">
        <v>0</v>
      </c>
      <c r="Y23" s="44"/>
      <c r="Z23" s="44"/>
      <c r="AA23" s="14" t="e">
        <f>IF(#REF!&gt;0,IF(O23="","TRUE","FALSE"),"FALSE")</f>
        <v>#REF!</v>
      </c>
      <c r="AB23" s="14">
        <f t="shared" si="5"/>
        <v>0</v>
      </c>
    </row>
    <row r="24" spans="1:36" ht="15" customHeight="1" x14ac:dyDescent="0.3">
      <c r="A24" s="149">
        <f t="shared" si="4"/>
        <v>0.42708333333333348</v>
      </c>
      <c r="B24" s="26"/>
      <c r="C24" s="26"/>
      <c r="D24" s="30"/>
      <c r="E24" s="28"/>
      <c r="F24" s="26"/>
      <c r="G24" s="26"/>
      <c r="H24" s="54"/>
      <c r="I24" s="30"/>
      <c r="J24" s="30"/>
      <c r="K24" s="30"/>
      <c r="L24" s="30"/>
      <c r="M24" s="30"/>
      <c r="N24" s="27"/>
      <c r="O24" s="346" t="str">
        <f t="shared" si="0"/>
        <v/>
      </c>
      <c r="P24" s="347"/>
      <c r="Q24" s="347"/>
      <c r="R24" s="98"/>
      <c r="S24" s="146">
        <f t="shared" si="1"/>
        <v>0</v>
      </c>
      <c r="T24" s="14">
        <f t="shared" si="2"/>
        <v>0</v>
      </c>
      <c r="U24" s="13"/>
      <c r="V24" s="51" t="str">
        <f t="shared" si="3"/>
        <v>ERROR</v>
      </c>
      <c r="W24" s="44"/>
      <c r="X24" s="14" t="b">
        <v>0</v>
      </c>
      <c r="Y24" s="44"/>
      <c r="Z24" s="44"/>
      <c r="AA24" s="14" t="e">
        <f>IF(#REF!&gt;0,IF(O24="","TRUE","FALSE"),"FALSE")</f>
        <v>#REF!</v>
      </c>
      <c r="AB24" s="14">
        <f t="shared" si="5"/>
        <v>0</v>
      </c>
    </row>
    <row r="25" spans="1:36" ht="15" customHeight="1" x14ac:dyDescent="0.3">
      <c r="A25" s="149">
        <f t="shared" si="4"/>
        <v>0.43750000000000017</v>
      </c>
      <c r="B25" s="26"/>
      <c r="C25" s="26"/>
      <c r="D25" s="30"/>
      <c r="E25" s="28"/>
      <c r="F25" s="26"/>
      <c r="G25" s="26"/>
      <c r="H25" s="54"/>
      <c r="I25" s="30"/>
      <c r="J25" s="30"/>
      <c r="K25" s="30"/>
      <c r="L25" s="30"/>
      <c r="M25" s="30"/>
      <c r="N25" s="26"/>
      <c r="O25" s="346" t="str">
        <f t="shared" si="0"/>
        <v/>
      </c>
      <c r="P25" s="347"/>
      <c r="Q25" s="347"/>
      <c r="R25" s="98"/>
      <c r="S25" s="146">
        <f t="shared" si="1"/>
        <v>0</v>
      </c>
      <c r="T25" s="14">
        <f t="shared" si="2"/>
        <v>0</v>
      </c>
      <c r="U25" s="13"/>
      <c r="V25" s="51" t="str">
        <f t="shared" si="3"/>
        <v>ERROR</v>
      </c>
      <c r="X25" s="14" t="b">
        <v>0</v>
      </c>
      <c r="AA25" s="14" t="e">
        <f>IF(#REF!&gt;0,IF(O25="","TRUE","FALSE"),"FALSE")</f>
        <v>#REF!</v>
      </c>
      <c r="AB25" s="14">
        <f t="shared" si="5"/>
        <v>0</v>
      </c>
    </row>
    <row r="26" spans="1:36" ht="15" customHeight="1" x14ac:dyDescent="0.3">
      <c r="A26" s="149">
        <f t="shared" si="4"/>
        <v>0.44791666666666685</v>
      </c>
      <c r="B26" s="26"/>
      <c r="C26" s="26"/>
      <c r="D26" s="30"/>
      <c r="E26" s="28"/>
      <c r="F26" s="26"/>
      <c r="G26" s="26"/>
      <c r="H26" s="54"/>
      <c r="I26" s="30"/>
      <c r="J26" s="30"/>
      <c r="K26" s="30"/>
      <c r="L26" s="30"/>
      <c r="M26" s="30"/>
      <c r="N26" s="27"/>
      <c r="O26" s="346" t="str">
        <f t="shared" si="0"/>
        <v/>
      </c>
      <c r="P26" s="347"/>
      <c r="Q26" s="347"/>
      <c r="R26" s="98"/>
      <c r="S26" s="146">
        <f t="shared" si="1"/>
        <v>0</v>
      </c>
      <c r="T26" s="14">
        <f t="shared" si="2"/>
        <v>0</v>
      </c>
      <c r="U26" s="13"/>
      <c r="V26" s="51" t="str">
        <f t="shared" si="3"/>
        <v>ERROR</v>
      </c>
      <c r="X26" s="14" t="b">
        <v>0</v>
      </c>
      <c r="AA26" s="14" t="e">
        <f>IF(#REF!&gt;0,IF(O26="","TRUE","FALSE"),"FALSE")</f>
        <v>#REF!</v>
      </c>
      <c r="AB26" s="14">
        <f t="shared" si="5"/>
        <v>0</v>
      </c>
    </row>
    <row r="27" spans="1:36" ht="15" customHeight="1" x14ac:dyDescent="0.3">
      <c r="A27" s="149">
        <f t="shared" si="4"/>
        <v>0.45833333333333354</v>
      </c>
      <c r="B27" s="26"/>
      <c r="C27" s="26"/>
      <c r="D27" s="30"/>
      <c r="E27" s="28"/>
      <c r="F27" s="26"/>
      <c r="G27" s="26"/>
      <c r="H27" s="54"/>
      <c r="I27" s="30"/>
      <c r="J27" s="30"/>
      <c r="K27" s="30"/>
      <c r="L27" s="30"/>
      <c r="M27" s="30"/>
      <c r="N27" s="26"/>
      <c r="O27" s="346" t="str">
        <f t="shared" si="0"/>
        <v/>
      </c>
      <c r="P27" s="347"/>
      <c r="Q27" s="347"/>
      <c r="R27" s="98"/>
      <c r="S27" s="146">
        <f t="shared" si="1"/>
        <v>0</v>
      </c>
      <c r="T27" s="14">
        <f t="shared" si="2"/>
        <v>0</v>
      </c>
      <c r="U27" s="13"/>
      <c r="V27" s="51" t="str">
        <f t="shared" si="3"/>
        <v>ERROR</v>
      </c>
      <c r="X27" s="14" t="b">
        <v>0</v>
      </c>
      <c r="AA27" s="14" t="e">
        <f>IF(#REF!&gt;0,IF(O27="","TRUE","FALSE"),"FALSE")</f>
        <v>#REF!</v>
      </c>
      <c r="AB27" s="14">
        <f t="shared" si="5"/>
        <v>0</v>
      </c>
    </row>
    <row r="28" spans="1:36" ht="15" customHeight="1" x14ac:dyDescent="0.3">
      <c r="A28" s="149">
        <f t="shared" si="4"/>
        <v>0.46875000000000022</v>
      </c>
      <c r="B28" s="26"/>
      <c r="C28" s="26"/>
      <c r="D28" s="30"/>
      <c r="E28" s="28"/>
      <c r="F28" s="26"/>
      <c r="G28" s="30"/>
      <c r="H28" s="30"/>
      <c r="I28" s="30"/>
      <c r="J28" s="30"/>
      <c r="K28" s="30"/>
      <c r="L28" s="30"/>
      <c r="M28" s="30"/>
      <c r="N28" s="27"/>
      <c r="O28" s="346" t="str">
        <f t="shared" si="0"/>
        <v/>
      </c>
      <c r="P28" s="347"/>
      <c r="Q28" s="347"/>
      <c r="R28" s="98"/>
      <c r="S28" s="146">
        <f t="shared" si="1"/>
        <v>0</v>
      </c>
      <c r="T28" s="14">
        <f t="shared" si="2"/>
        <v>0</v>
      </c>
      <c r="U28" s="13"/>
      <c r="V28" s="51" t="str">
        <f t="shared" si="3"/>
        <v>ERROR</v>
      </c>
      <c r="X28" s="14" t="b">
        <v>0</v>
      </c>
      <c r="AA28" s="14" t="e">
        <f>IF(#REF!&gt;0,IF(O28="","TRUE","FALSE"),"FALSE")</f>
        <v>#REF!</v>
      </c>
      <c r="AB28" s="14">
        <f t="shared" si="5"/>
        <v>0</v>
      </c>
    </row>
    <row r="29" spans="1:36" ht="15" customHeight="1" x14ac:dyDescent="0.3">
      <c r="A29" s="149">
        <f t="shared" si="4"/>
        <v>0.47916666666666691</v>
      </c>
      <c r="B29" s="26"/>
      <c r="C29" s="26"/>
      <c r="D29" s="30"/>
      <c r="E29" s="28"/>
      <c r="F29" s="26"/>
      <c r="G29" s="30"/>
      <c r="H29" s="30"/>
      <c r="I29" s="30"/>
      <c r="J29" s="30"/>
      <c r="K29" s="30"/>
      <c r="L29" s="30"/>
      <c r="M29" s="30"/>
      <c r="N29" s="26"/>
      <c r="O29" s="346" t="str">
        <f t="shared" si="0"/>
        <v/>
      </c>
      <c r="P29" s="347"/>
      <c r="Q29" s="347"/>
      <c r="R29" s="98"/>
      <c r="S29" s="146">
        <f t="shared" si="1"/>
        <v>0</v>
      </c>
      <c r="T29" s="14">
        <f t="shared" si="2"/>
        <v>0</v>
      </c>
      <c r="U29" s="13"/>
      <c r="V29" s="51" t="str">
        <f t="shared" si="3"/>
        <v>ERROR</v>
      </c>
      <c r="X29" s="14" t="b">
        <v>0</v>
      </c>
      <c r="AA29" s="14" t="e">
        <f>IF(#REF!&gt;0,IF(O29="","TRUE","FALSE"),"FALSE")</f>
        <v>#REF!</v>
      </c>
      <c r="AB29" s="14">
        <f t="shared" si="5"/>
        <v>0</v>
      </c>
    </row>
    <row r="30" spans="1:36" ht="15" customHeight="1" x14ac:dyDescent="0.3">
      <c r="A30" s="149">
        <f t="shared" si="4"/>
        <v>0.48958333333333359</v>
      </c>
      <c r="B30" s="30"/>
      <c r="C30" s="26"/>
      <c r="D30" s="30"/>
      <c r="E30" s="28"/>
      <c r="F30" s="26"/>
      <c r="G30" s="30"/>
      <c r="H30" s="30"/>
      <c r="I30" s="30"/>
      <c r="J30" s="30"/>
      <c r="K30" s="30"/>
      <c r="L30" s="30"/>
      <c r="M30" s="30"/>
      <c r="N30" s="27"/>
      <c r="O30" s="346" t="str">
        <f t="shared" si="0"/>
        <v/>
      </c>
      <c r="P30" s="347"/>
      <c r="Q30" s="347"/>
      <c r="R30" s="98"/>
      <c r="S30" s="146">
        <f t="shared" si="1"/>
        <v>0</v>
      </c>
      <c r="T30" s="14">
        <f t="shared" si="2"/>
        <v>0</v>
      </c>
      <c r="U30" s="13"/>
      <c r="V30" s="51" t="str">
        <f t="shared" si="3"/>
        <v>ERROR</v>
      </c>
      <c r="X30" s="14" t="b">
        <v>0</v>
      </c>
      <c r="AA30" s="14" t="e">
        <f>IF(#REF!&gt;0,IF(O30="","TRUE","FALSE"),"FALSE")</f>
        <v>#REF!</v>
      </c>
      <c r="AB30" s="14">
        <f t="shared" si="5"/>
        <v>0</v>
      </c>
    </row>
    <row r="31" spans="1:36" ht="15" customHeight="1" x14ac:dyDescent="0.3">
      <c r="A31" s="149">
        <f t="shared" si="4"/>
        <v>0.50000000000000022</v>
      </c>
      <c r="B31" s="30"/>
      <c r="C31" s="26"/>
      <c r="D31" s="30"/>
      <c r="E31" s="28"/>
      <c r="F31" s="26"/>
      <c r="G31" s="30"/>
      <c r="H31" s="30"/>
      <c r="I31" s="30"/>
      <c r="J31" s="30"/>
      <c r="K31" s="30"/>
      <c r="L31" s="30"/>
      <c r="M31" s="30"/>
      <c r="N31" s="26"/>
      <c r="O31" s="346" t="str">
        <f t="shared" si="0"/>
        <v>LUNCH</v>
      </c>
      <c r="P31" s="347"/>
      <c r="Q31" s="347"/>
      <c r="R31" s="98"/>
      <c r="S31" s="146">
        <f t="shared" si="1"/>
        <v>0</v>
      </c>
      <c r="T31" s="14">
        <f t="shared" si="2"/>
        <v>0</v>
      </c>
      <c r="U31" s="13"/>
      <c r="V31" s="51" t="str">
        <f t="shared" si="3"/>
        <v>ERROR</v>
      </c>
      <c r="X31" s="14" t="b">
        <v>0</v>
      </c>
      <c r="AA31" s="14" t="e">
        <f>IF(#REF!&gt;0,IF(O31="","TRUE","FALSE"),"FALSE")</f>
        <v>#REF!</v>
      </c>
      <c r="AB31" s="14">
        <f t="shared" si="5"/>
        <v>0</v>
      </c>
    </row>
    <row r="32" spans="1:36" ht="15" customHeight="1" x14ac:dyDescent="0.3">
      <c r="A32" s="149">
        <f t="shared" si="4"/>
        <v>0.51041666666666685</v>
      </c>
      <c r="B32" s="30"/>
      <c r="C32" s="26"/>
      <c r="D32" s="30"/>
      <c r="E32" s="28"/>
      <c r="F32" s="26"/>
      <c r="G32" s="30"/>
      <c r="H32" s="30"/>
      <c r="I32" s="30"/>
      <c r="J32" s="30"/>
      <c r="K32" s="30"/>
      <c r="L32" s="30"/>
      <c r="M32" s="30"/>
      <c r="N32" s="27"/>
      <c r="O32" s="346" t="str">
        <f t="shared" si="0"/>
        <v>LUNCH</v>
      </c>
      <c r="P32" s="347"/>
      <c r="Q32" s="347"/>
      <c r="R32" s="98"/>
      <c r="S32" s="146">
        <f t="shared" si="1"/>
        <v>0</v>
      </c>
      <c r="T32" s="14">
        <f t="shared" si="2"/>
        <v>0</v>
      </c>
      <c r="U32" s="13"/>
      <c r="V32" s="51" t="str">
        <f t="shared" si="3"/>
        <v>ERROR</v>
      </c>
      <c r="X32" s="14" t="b">
        <v>0</v>
      </c>
      <c r="AA32" s="14" t="e">
        <f>IF(#REF!&gt;0,IF(O32="","TRUE","FALSE"),"FALSE")</f>
        <v>#REF!</v>
      </c>
      <c r="AB32" s="14">
        <f t="shared" si="5"/>
        <v>0</v>
      </c>
    </row>
    <row r="33" spans="1:28" ht="15" customHeight="1" x14ac:dyDescent="0.3">
      <c r="A33" s="149">
        <f t="shared" si="4"/>
        <v>0.52083333333333348</v>
      </c>
      <c r="B33" s="29"/>
      <c r="C33" s="26"/>
      <c r="D33" s="29"/>
      <c r="E33" s="28"/>
      <c r="F33" s="26"/>
      <c r="G33" s="29"/>
      <c r="H33" s="29"/>
      <c r="I33" s="29"/>
      <c r="J33" s="29"/>
      <c r="K33" s="29"/>
      <c r="L33" s="29"/>
      <c r="M33" s="29"/>
      <c r="N33" s="26"/>
      <c r="O33" s="346" t="str">
        <f t="shared" si="0"/>
        <v>LUNCH</v>
      </c>
      <c r="P33" s="347"/>
      <c r="Q33" s="347"/>
      <c r="R33" s="98"/>
      <c r="S33" s="146">
        <f t="shared" si="1"/>
        <v>0</v>
      </c>
      <c r="T33" s="14">
        <f t="shared" si="2"/>
        <v>0</v>
      </c>
      <c r="U33" s="13"/>
      <c r="V33" s="51" t="str">
        <f t="shared" si="3"/>
        <v>ERROR</v>
      </c>
      <c r="X33" s="14" t="b">
        <v>0</v>
      </c>
      <c r="AA33" s="14" t="e">
        <f>IF(#REF!&gt;0,IF(O33="","TRUE","FALSE"),"FALSE")</f>
        <v>#REF!</v>
      </c>
      <c r="AB33" s="14">
        <f t="shared" si="5"/>
        <v>0</v>
      </c>
    </row>
    <row r="34" spans="1:28" ht="15" customHeight="1" x14ac:dyDescent="0.3">
      <c r="A34" s="149">
        <f t="shared" si="4"/>
        <v>0.53125000000000011</v>
      </c>
      <c r="B34" s="29"/>
      <c r="C34" s="26"/>
      <c r="D34" s="29"/>
      <c r="E34" s="28"/>
      <c r="F34" s="26"/>
      <c r="G34" s="29"/>
      <c r="H34" s="29"/>
      <c r="I34" s="29"/>
      <c r="J34" s="29"/>
      <c r="K34" s="29"/>
      <c r="L34" s="29"/>
      <c r="M34" s="29"/>
      <c r="N34" s="27"/>
      <c r="O34" s="346" t="str">
        <f t="shared" si="0"/>
        <v>LUNCH</v>
      </c>
      <c r="P34" s="347"/>
      <c r="Q34" s="347"/>
      <c r="R34" s="98"/>
      <c r="S34" s="146">
        <f t="shared" si="1"/>
        <v>0</v>
      </c>
      <c r="T34" s="14">
        <f t="shared" si="2"/>
        <v>0</v>
      </c>
      <c r="U34" s="13"/>
      <c r="V34" s="51" t="str">
        <f t="shared" si="3"/>
        <v>ERROR</v>
      </c>
      <c r="X34" s="14" t="b">
        <v>0</v>
      </c>
      <c r="AA34" s="14" t="e">
        <f>IF(#REF!&gt;0,IF(O34="","TRUE","FALSE"),"FALSE")</f>
        <v>#REF!</v>
      </c>
      <c r="AB34" s="14">
        <f t="shared" si="5"/>
        <v>0</v>
      </c>
    </row>
    <row r="35" spans="1:28" ht="15" customHeight="1" x14ac:dyDescent="0.3">
      <c r="A35" s="149">
        <f t="shared" si="4"/>
        <v>0.54166666666666674</v>
      </c>
      <c r="B35" s="29"/>
      <c r="C35" s="26"/>
      <c r="D35" s="29"/>
      <c r="E35" s="28"/>
      <c r="F35" s="26"/>
      <c r="G35" s="29"/>
      <c r="H35" s="29"/>
      <c r="I35" s="29"/>
      <c r="J35" s="29"/>
      <c r="K35" s="29"/>
      <c r="L35" s="29"/>
      <c r="M35" s="29"/>
      <c r="N35" s="26"/>
      <c r="O35" s="346" t="str">
        <f t="shared" si="0"/>
        <v/>
      </c>
      <c r="P35" s="347"/>
      <c r="Q35" s="347"/>
      <c r="R35" s="98"/>
      <c r="S35" s="146">
        <f t="shared" si="1"/>
        <v>0</v>
      </c>
      <c r="T35" s="14">
        <f t="shared" si="2"/>
        <v>0</v>
      </c>
      <c r="U35" s="13"/>
      <c r="V35" s="51" t="str">
        <f t="shared" si="3"/>
        <v>ERROR</v>
      </c>
      <c r="X35" s="14" t="b">
        <v>0</v>
      </c>
      <c r="AA35" s="14" t="e">
        <f>IF(#REF!&gt;0,IF(O35="","TRUE","FALSE"),"FALSE")</f>
        <v>#REF!</v>
      </c>
      <c r="AB35" s="14">
        <f t="shared" si="5"/>
        <v>0</v>
      </c>
    </row>
    <row r="36" spans="1:28" ht="15" customHeight="1" x14ac:dyDescent="0.3">
      <c r="A36" s="149">
        <f t="shared" si="4"/>
        <v>0.55208333333333337</v>
      </c>
      <c r="B36" s="29"/>
      <c r="C36" s="26"/>
      <c r="D36" s="29"/>
      <c r="E36" s="28"/>
      <c r="F36" s="26"/>
      <c r="G36" s="29"/>
      <c r="H36" s="29"/>
      <c r="I36" s="29"/>
      <c r="J36" s="29"/>
      <c r="K36" s="29"/>
      <c r="L36" s="29"/>
      <c r="M36" s="29"/>
      <c r="N36" s="27"/>
      <c r="O36" s="346" t="str">
        <f t="shared" si="0"/>
        <v/>
      </c>
      <c r="P36" s="347"/>
      <c r="Q36" s="347"/>
      <c r="R36" s="98"/>
      <c r="S36" s="146">
        <f t="shared" si="1"/>
        <v>0</v>
      </c>
      <c r="T36" s="14">
        <f t="shared" si="2"/>
        <v>0</v>
      </c>
      <c r="U36" s="13"/>
      <c r="V36" s="51" t="str">
        <f t="shared" si="3"/>
        <v>ERROR</v>
      </c>
      <c r="X36" s="14" t="b">
        <v>0</v>
      </c>
      <c r="AA36" s="14" t="e">
        <f>IF(#REF!&gt;0,IF(O36="","TRUE","FALSE"),"FALSE")</f>
        <v>#REF!</v>
      </c>
      <c r="AB36" s="14">
        <f t="shared" si="5"/>
        <v>0</v>
      </c>
    </row>
    <row r="37" spans="1:28" ht="15" customHeight="1" x14ac:dyDescent="0.3">
      <c r="A37" s="149">
        <f t="shared" si="4"/>
        <v>0.5625</v>
      </c>
      <c r="B37" s="29"/>
      <c r="C37" s="26"/>
      <c r="D37" s="29"/>
      <c r="E37" s="28"/>
      <c r="F37" s="26"/>
      <c r="G37" s="29"/>
      <c r="H37" s="29"/>
      <c r="I37" s="29"/>
      <c r="J37" s="29"/>
      <c r="K37" s="29"/>
      <c r="L37" s="29"/>
      <c r="M37" s="29"/>
      <c r="N37" s="26"/>
      <c r="O37" s="346" t="str">
        <f t="shared" si="0"/>
        <v/>
      </c>
      <c r="P37" s="347"/>
      <c r="Q37" s="347"/>
      <c r="R37" s="98"/>
      <c r="S37" s="146">
        <f t="shared" si="1"/>
        <v>0</v>
      </c>
      <c r="T37" s="14">
        <f t="shared" si="2"/>
        <v>0</v>
      </c>
      <c r="U37" s="13"/>
      <c r="V37" s="51" t="str">
        <f t="shared" si="3"/>
        <v>ERROR</v>
      </c>
      <c r="X37" s="14" t="b">
        <v>0</v>
      </c>
      <c r="AA37" s="14" t="e">
        <f>IF(#REF!&gt;0,IF(O37="","TRUE","FALSE"),"FALSE")</f>
        <v>#REF!</v>
      </c>
      <c r="AB37" s="14">
        <f t="shared" si="5"/>
        <v>0</v>
      </c>
    </row>
    <row r="38" spans="1:28" ht="15" customHeight="1" x14ac:dyDescent="0.3">
      <c r="A38" s="149">
        <f t="shared" si="4"/>
        <v>0.57291666666666663</v>
      </c>
      <c r="B38" s="29"/>
      <c r="C38" s="26"/>
      <c r="D38" s="29"/>
      <c r="E38" s="28"/>
      <c r="F38" s="26"/>
      <c r="G38" s="29"/>
      <c r="H38" s="29"/>
      <c r="I38" s="29"/>
      <c r="J38" s="29"/>
      <c r="K38" s="29"/>
      <c r="L38" s="29"/>
      <c r="M38" s="29"/>
      <c r="N38" s="27"/>
      <c r="O38" s="346" t="str">
        <f t="shared" si="0"/>
        <v/>
      </c>
      <c r="P38" s="347"/>
      <c r="Q38" s="347"/>
      <c r="R38" s="98"/>
      <c r="S38" s="146">
        <f t="shared" si="1"/>
        <v>0</v>
      </c>
      <c r="T38" s="14">
        <f t="shared" si="2"/>
        <v>0</v>
      </c>
      <c r="U38" s="13"/>
      <c r="V38" s="51" t="str">
        <f t="shared" si="3"/>
        <v>ERROR</v>
      </c>
      <c r="X38" s="14" t="b">
        <v>0</v>
      </c>
      <c r="AA38" s="14" t="e">
        <f>IF(#REF!&gt;0,IF(O38="","TRUE","FALSE"),"FALSE")</f>
        <v>#REF!</v>
      </c>
      <c r="AB38" s="14">
        <f t="shared" si="5"/>
        <v>0</v>
      </c>
    </row>
    <row r="39" spans="1:28" ht="15" customHeight="1" x14ac:dyDescent="0.3">
      <c r="A39" s="149">
        <f t="shared" si="4"/>
        <v>0.58333333333333326</v>
      </c>
      <c r="B39" s="29"/>
      <c r="C39" s="26"/>
      <c r="D39" s="29"/>
      <c r="E39" s="28"/>
      <c r="F39" s="26"/>
      <c r="G39" s="29"/>
      <c r="H39" s="29"/>
      <c r="I39" s="29"/>
      <c r="J39" s="29"/>
      <c r="K39" s="29"/>
      <c r="L39" s="29"/>
      <c r="M39" s="29"/>
      <c r="N39" s="26"/>
      <c r="O39" s="346" t="str">
        <f t="shared" si="0"/>
        <v/>
      </c>
      <c r="P39" s="347"/>
      <c r="Q39" s="347"/>
      <c r="R39" s="98"/>
      <c r="S39" s="146">
        <f t="shared" si="1"/>
        <v>0</v>
      </c>
      <c r="T39" s="14">
        <f t="shared" si="2"/>
        <v>0</v>
      </c>
      <c r="U39" s="13"/>
      <c r="V39" s="51" t="str">
        <f t="shared" si="3"/>
        <v>ERROR</v>
      </c>
      <c r="X39" s="14" t="b">
        <v>0</v>
      </c>
      <c r="AA39" s="14" t="e">
        <f>IF(#REF!&gt;0,IF(O39="","TRUE","FALSE"),"FALSE")</f>
        <v>#REF!</v>
      </c>
      <c r="AB39" s="14">
        <f t="shared" si="5"/>
        <v>0</v>
      </c>
    </row>
    <row r="40" spans="1:28" ht="15" customHeight="1" x14ac:dyDescent="0.3">
      <c r="A40" s="149">
        <f t="shared" si="4"/>
        <v>0.59374999999999989</v>
      </c>
      <c r="B40" s="29"/>
      <c r="C40" s="26"/>
      <c r="D40" s="29"/>
      <c r="E40" s="28"/>
      <c r="F40" s="26"/>
      <c r="G40" s="29"/>
      <c r="H40" s="29"/>
      <c r="I40" s="29"/>
      <c r="J40" s="29"/>
      <c r="K40" s="29"/>
      <c r="L40" s="29"/>
      <c r="M40" s="29"/>
      <c r="N40" s="27"/>
      <c r="O40" s="346" t="str">
        <f t="shared" si="0"/>
        <v/>
      </c>
      <c r="P40" s="347"/>
      <c r="Q40" s="347"/>
      <c r="R40" s="98"/>
      <c r="S40" s="146">
        <f t="shared" si="1"/>
        <v>0</v>
      </c>
      <c r="T40" s="14">
        <f t="shared" si="2"/>
        <v>0</v>
      </c>
      <c r="U40" s="13"/>
      <c r="V40" s="51" t="str">
        <f t="shared" si="3"/>
        <v>ERROR</v>
      </c>
      <c r="X40" s="14" t="b">
        <v>0</v>
      </c>
      <c r="Y40" s="96"/>
      <c r="AA40" s="14" t="e">
        <f>IF(#REF!&gt;0,IF(O40="","TRUE","FALSE"),"FALSE")</f>
        <v>#REF!</v>
      </c>
      <c r="AB40" s="14">
        <f t="shared" si="5"/>
        <v>0</v>
      </c>
    </row>
    <row r="41" spans="1:28" ht="15" customHeight="1" x14ac:dyDescent="0.3">
      <c r="A41" s="149">
        <f t="shared" si="4"/>
        <v>0.60416666666666652</v>
      </c>
      <c r="B41" s="29"/>
      <c r="C41" s="26"/>
      <c r="D41" s="29"/>
      <c r="E41" s="28"/>
      <c r="F41" s="26"/>
      <c r="G41" s="29"/>
      <c r="H41" s="29"/>
      <c r="I41" s="29"/>
      <c r="J41" s="29"/>
      <c r="K41" s="29"/>
      <c r="L41" s="29"/>
      <c r="M41" s="29"/>
      <c r="N41" s="26"/>
      <c r="O41" s="346" t="str">
        <f t="shared" si="0"/>
        <v/>
      </c>
      <c r="P41" s="347"/>
      <c r="Q41" s="347"/>
      <c r="R41" s="98"/>
      <c r="S41" s="146">
        <f t="shared" si="1"/>
        <v>0</v>
      </c>
      <c r="T41" s="14">
        <f t="shared" si="2"/>
        <v>0</v>
      </c>
      <c r="U41" s="13"/>
      <c r="V41" s="51" t="str">
        <f t="shared" si="3"/>
        <v>ERROR</v>
      </c>
      <c r="X41" s="14" t="b">
        <v>0</v>
      </c>
      <c r="Y41" s="96"/>
      <c r="AA41" s="14" t="e">
        <f>IF(#REF!&gt;0,IF(O41="","TRUE","FALSE"),"FALSE")</f>
        <v>#REF!</v>
      </c>
      <c r="AB41" s="14">
        <f t="shared" si="5"/>
        <v>0</v>
      </c>
    </row>
    <row r="42" spans="1:28" ht="15" customHeight="1" x14ac:dyDescent="0.3">
      <c r="A42" s="149">
        <f t="shared" si="4"/>
        <v>0.61458333333333315</v>
      </c>
      <c r="B42" s="29"/>
      <c r="C42" s="26"/>
      <c r="D42" s="29"/>
      <c r="E42" s="28"/>
      <c r="F42" s="26"/>
      <c r="G42" s="29"/>
      <c r="H42" s="29"/>
      <c r="I42" s="29"/>
      <c r="J42" s="29"/>
      <c r="K42" s="29"/>
      <c r="L42" s="29"/>
      <c r="M42" s="29"/>
      <c r="N42" s="27"/>
      <c r="O42" s="346" t="str">
        <f t="shared" si="0"/>
        <v/>
      </c>
      <c r="P42" s="347"/>
      <c r="Q42" s="347"/>
      <c r="R42" s="98"/>
      <c r="S42" s="146">
        <f t="shared" si="1"/>
        <v>0</v>
      </c>
      <c r="T42" s="14">
        <f t="shared" si="2"/>
        <v>0</v>
      </c>
      <c r="U42" s="13"/>
      <c r="V42" s="51" t="str">
        <f t="shared" si="3"/>
        <v>ERROR</v>
      </c>
      <c r="W42" s="44"/>
      <c r="X42" s="14" t="b">
        <v>0</v>
      </c>
      <c r="Y42" s="96"/>
      <c r="AA42" s="14" t="e">
        <f>IF(#REF!&gt;0,IF(O42="","TRUE","FALSE"),"FALSE")</f>
        <v>#REF!</v>
      </c>
      <c r="AB42" s="14">
        <f t="shared" si="5"/>
        <v>0</v>
      </c>
    </row>
    <row r="43" spans="1:28" ht="15" customHeight="1" x14ac:dyDescent="0.3">
      <c r="A43" s="149">
        <f t="shared" si="4"/>
        <v>0.62499999999999978</v>
      </c>
      <c r="B43" s="29"/>
      <c r="C43" s="26"/>
      <c r="D43" s="29"/>
      <c r="E43" s="28"/>
      <c r="F43" s="26"/>
      <c r="G43" s="29"/>
      <c r="H43" s="29"/>
      <c r="I43" s="29"/>
      <c r="J43" s="29"/>
      <c r="K43" s="29"/>
      <c r="L43" s="29"/>
      <c r="M43" s="29"/>
      <c r="N43" s="26"/>
      <c r="O43" s="346" t="str">
        <f t="shared" si="0"/>
        <v/>
      </c>
      <c r="P43" s="347"/>
      <c r="Q43" s="347"/>
      <c r="R43" s="98"/>
      <c r="S43" s="146">
        <f t="shared" si="1"/>
        <v>0</v>
      </c>
      <c r="T43" s="14">
        <f t="shared" si="2"/>
        <v>0</v>
      </c>
      <c r="U43" s="13"/>
      <c r="V43" s="51" t="str">
        <f t="shared" si="3"/>
        <v>ERROR</v>
      </c>
      <c r="W43" s="44"/>
      <c r="X43" s="14" t="b">
        <v>0</v>
      </c>
      <c r="Y43" s="96"/>
      <c r="AA43" s="14" t="e">
        <f>IF(#REF!&gt;0,IF(O43="","TRUE","FALSE"),"FALSE")</f>
        <v>#REF!</v>
      </c>
      <c r="AB43" s="14">
        <f t="shared" si="5"/>
        <v>0</v>
      </c>
    </row>
    <row r="44" spans="1:28" ht="15" customHeight="1" x14ac:dyDescent="0.3">
      <c r="A44" s="149">
        <f t="shared" si="4"/>
        <v>0.63541666666666641</v>
      </c>
      <c r="B44" s="29"/>
      <c r="C44" s="26"/>
      <c r="D44" s="29"/>
      <c r="E44" s="28"/>
      <c r="F44" s="26"/>
      <c r="G44" s="29"/>
      <c r="H44" s="29"/>
      <c r="I44" s="29"/>
      <c r="J44" s="29"/>
      <c r="K44" s="29"/>
      <c r="L44" s="29"/>
      <c r="M44" s="29"/>
      <c r="N44" s="27"/>
      <c r="O44" s="346" t="str">
        <f t="shared" si="0"/>
        <v/>
      </c>
      <c r="P44" s="347"/>
      <c r="Q44" s="347"/>
      <c r="R44" s="98"/>
      <c r="S44" s="146">
        <f t="shared" si="1"/>
        <v>0</v>
      </c>
      <c r="T44" s="14">
        <f t="shared" si="2"/>
        <v>0</v>
      </c>
      <c r="U44" s="13"/>
      <c r="V44" s="51" t="str">
        <f t="shared" si="3"/>
        <v>ERROR</v>
      </c>
      <c r="W44" s="44"/>
      <c r="X44" s="14" t="b">
        <v>0</v>
      </c>
      <c r="Y44" s="96"/>
      <c r="AA44" s="14" t="e">
        <f>IF(#REF!&gt;0,IF(O44="","TRUE","FALSE"),"FALSE")</f>
        <v>#REF!</v>
      </c>
      <c r="AB44" s="14">
        <f t="shared" si="5"/>
        <v>0</v>
      </c>
    </row>
    <row r="45" spans="1:28" ht="15" customHeight="1" x14ac:dyDescent="0.3">
      <c r="A45" s="149">
        <f t="shared" si="4"/>
        <v>0.64583333333333304</v>
      </c>
      <c r="B45" s="29"/>
      <c r="C45" s="26"/>
      <c r="D45" s="29"/>
      <c r="E45" s="28"/>
      <c r="F45" s="26"/>
      <c r="G45" s="29"/>
      <c r="H45" s="29"/>
      <c r="I45" s="29"/>
      <c r="J45" s="29"/>
      <c r="K45" s="29"/>
      <c r="L45" s="29"/>
      <c r="M45" s="29"/>
      <c r="N45" s="26"/>
      <c r="O45" s="346" t="str">
        <f t="shared" si="0"/>
        <v/>
      </c>
      <c r="P45" s="347"/>
      <c r="Q45" s="347"/>
      <c r="R45" s="98"/>
      <c r="S45" s="146">
        <f t="shared" si="1"/>
        <v>0</v>
      </c>
      <c r="T45" s="14">
        <f t="shared" si="2"/>
        <v>0</v>
      </c>
      <c r="U45" s="13"/>
      <c r="V45" s="51" t="str">
        <f t="shared" si="3"/>
        <v>ERROR</v>
      </c>
      <c r="W45" s="44"/>
      <c r="X45" s="14" t="b">
        <v>0</v>
      </c>
      <c r="Y45" s="96"/>
      <c r="AA45" s="14" t="e">
        <f>IF(#REF!&gt;0,IF(O45="","TRUE","FALSE"),"FALSE")</f>
        <v>#REF!</v>
      </c>
      <c r="AB45" s="14">
        <f t="shared" si="5"/>
        <v>0</v>
      </c>
    </row>
    <row r="46" spans="1:28" ht="15" customHeight="1" x14ac:dyDescent="0.3">
      <c r="A46" s="149">
        <f t="shared" si="4"/>
        <v>0.65624999999999967</v>
      </c>
      <c r="B46" s="29"/>
      <c r="C46" s="26"/>
      <c r="D46" s="29"/>
      <c r="E46" s="28"/>
      <c r="F46" s="26"/>
      <c r="G46" s="29"/>
      <c r="H46" s="29"/>
      <c r="I46" s="29"/>
      <c r="J46" s="29"/>
      <c r="K46" s="29"/>
      <c r="L46" s="29"/>
      <c r="M46" s="29"/>
      <c r="N46" s="27"/>
      <c r="O46" s="346" t="str">
        <f t="shared" si="0"/>
        <v/>
      </c>
      <c r="P46" s="347"/>
      <c r="Q46" s="347"/>
      <c r="R46" s="98"/>
      <c r="S46" s="146">
        <f t="shared" si="1"/>
        <v>0</v>
      </c>
      <c r="T46" s="14">
        <f t="shared" si="2"/>
        <v>0</v>
      </c>
      <c r="U46" s="13"/>
      <c r="V46" s="51" t="str">
        <f t="shared" si="3"/>
        <v>ERROR</v>
      </c>
      <c r="W46" s="44"/>
      <c r="X46" s="14" t="b">
        <v>0</v>
      </c>
      <c r="Y46" s="96"/>
      <c r="AA46" s="14" t="e">
        <f>IF(#REF!&gt;0,IF(O46="","TRUE","FALSE"),"FALSE")</f>
        <v>#REF!</v>
      </c>
      <c r="AB46" s="14">
        <f t="shared" si="5"/>
        <v>0</v>
      </c>
    </row>
    <row r="47" spans="1:28" ht="15" customHeight="1" x14ac:dyDescent="0.3">
      <c r="A47" s="149">
        <f t="shared" si="4"/>
        <v>0.6666666666666663</v>
      </c>
      <c r="B47" s="29"/>
      <c r="C47" s="26"/>
      <c r="D47" s="29"/>
      <c r="E47" s="28"/>
      <c r="F47" s="26"/>
      <c r="G47" s="29"/>
      <c r="H47" s="29"/>
      <c r="I47" s="29"/>
      <c r="J47" s="29"/>
      <c r="K47" s="29"/>
      <c r="L47" s="29"/>
      <c r="M47" s="29"/>
      <c r="N47" s="27"/>
      <c r="O47" s="346" t="str">
        <f t="shared" si="0"/>
        <v/>
      </c>
      <c r="P47" s="347"/>
      <c r="Q47" s="347"/>
      <c r="R47" s="98"/>
      <c r="S47" s="146">
        <f t="shared" si="1"/>
        <v>0</v>
      </c>
      <c r="T47" s="14">
        <f t="shared" si="2"/>
        <v>0</v>
      </c>
      <c r="U47" s="13"/>
      <c r="V47" s="51" t="str">
        <f t="shared" si="3"/>
        <v>ERROR</v>
      </c>
      <c r="W47" s="44"/>
      <c r="X47" s="14" t="b">
        <v>0</v>
      </c>
      <c r="Y47" s="96"/>
      <c r="AA47" s="14" t="e">
        <f>IF(#REF!&gt;0,IF(O47="","TRUE","FALSE"),"FALSE")</f>
        <v>#REF!</v>
      </c>
      <c r="AB47" s="14">
        <f t="shared" si="5"/>
        <v>0</v>
      </c>
    </row>
    <row r="48" spans="1:28" ht="15" customHeight="1" x14ac:dyDescent="0.3">
      <c r="A48" s="149">
        <f t="shared" si="4"/>
        <v>0.67708333333333293</v>
      </c>
      <c r="B48" s="29"/>
      <c r="C48" s="26"/>
      <c r="D48" s="29"/>
      <c r="E48" s="28"/>
      <c r="F48" s="26"/>
      <c r="G48" s="29"/>
      <c r="H48" s="29"/>
      <c r="I48" s="29"/>
      <c r="J48" s="29"/>
      <c r="K48" s="29"/>
      <c r="L48" s="29"/>
      <c r="M48" s="29"/>
      <c r="N48" s="26"/>
      <c r="O48" s="346" t="str">
        <f t="shared" si="0"/>
        <v/>
      </c>
      <c r="P48" s="347"/>
      <c r="Q48" s="347"/>
      <c r="R48" s="98"/>
      <c r="S48" s="146">
        <f t="shared" si="1"/>
        <v>0</v>
      </c>
      <c r="T48" s="14">
        <f t="shared" si="2"/>
        <v>0</v>
      </c>
      <c r="U48" s="13"/>
      <c r="V48" s="51" t="str">
        <f t="shared" si="3"/>
        <v>ERROR</v>
      </c>
      <c r="W48" s="44"/>
      <c r="X48" s="14" t="b">
        <v>0</v>
      </c>
      <c r="Y48" s="96"/>
      <c r="AA48" s="14" t="e">
        <f>IF(#REF!&gt;0,IF(O48="","TRUE","FALSE"),"FALSE")</f>
        <v>#REF!</v>
      </c>
      <c r="AB48" s="14">
        <f t="shared" si="5"/>
        <v>0</v>
      </c>
    </row>
    <row r="49" spans="1:28" ht="15" customHeight="1" x14ac:dyDescent="0.3">
      <c r="A49" s="149">
        <f t="shared" si="4"/>
        <v>0.68749999999999956</v>
      </c>
      <c r="B49" s="29"/>
      <c r="C49" s="26"/>
      <c r="D49" s="29"/>
      <c r="E49" s="28"/>
      <c r="F49" s="26"/>
      <c r="G49" s="29"/>
      <c r="H49" s="29"/>
      <c r="I49" s="29"/>
      <c r="J49" s="29"/>
      <c r="K49" s="29"/>
      <c r="L49" s="29"/>
      <c r="M49" s="29"/>
      <c r="N49" s="27"/>
      <c r="O49" s="346" t="str">
        <f t="shared" si="0"/>
        <v/>
      </c>
      <c r="P49" s="347"/>
      <c r="Q49" s="347"/>
      <c r="R49" s="98"/>
      <c r="S49" s="146">
        <f t="shared" si="1"/>
        <v>0</v>
      </c>
      <c r="T49" s="14">
        <f t="shared" si="2"/>
        <v>0</v>
      </c>
      <c r="U49" s="13"/>
      <c r="V49" s="51" t="str">
        <f t="shared" si="3"/>
        <v>ERROR</v>
      </c>
      <c r="W49" s="44"/>
      <c r="X49" s="14" t="b">
        <v>0</v>
      </c>
      <c r="Y49" s="96"/>
      <c r="AA49" s="14" t="e">
        <f>IF(#REF!&gt;0,IF(O49="","TRUE","FALSE"),"FALSE")</f>
        <v>#REF!</v>
      </c>
      <c r="AB49" s="14">
        <f t="shared" si="5"/>
        <v>0</v>
      </c>
    </row>
    <row r="50" spans="1:28" ht="15" customHeight="1" x14ac:dyDescent="0.3">
      <c r="A50" s="149">
        <f t="shared" si="4"/>
        <v>0.69791666666666619</v>
      </c>
      <c r="B50" s="29"/>
      <c r="C50" s="26"/>
      <c r="D50" s="29"/>
      <c r="E50" s="28"/>
      <c r="F50" s="26"/>
      <c r="G50" s="29"/>
      <c r="H50" s="29"/>
      <c r="I50" s="29"/>
      <c r="J50" s="29"/>
      <c r="K50" s="29"/>
      <c r="L50" s="29"/>
      <c r="M50" s="29"/>
      <c r="N50" s="26"/>
      <c r="O50" s="346" t="str">
        <f t="shared" si="0"/>
        <v/>
      </c>
      <c r="P50" s="347"/>
      <c r="Q50" s="347"/>
      <c r="R50" s="98"/>
      <c r="S50" s="146">
        <f t="shared" si="1"/>
        <v>0</v>
      </c>
      <c r="T50" s="14">
        <f t="shared" si="2"/>
        <v>0</v>
      </c>
      <c r="U50" s="13"/>
      <c r="V50" s="51" t="str">
        <f t="shared" si="3"/>
        <v>ERROR</v>
      </c>
      <c r="W50" s="44"/>
      <c r="X50" s="14" t="b">
        <v>0</v>
      </c>
      <c r="Y50" s="96"/>
      <c r="AA50" s="14" t="e">
        <f>IF(#REF!&gt;0,IF(O50="","TRUE","FALSE"),"FALSE")</f>
        <v>#REF!</v>
      </c>
      <c r="AB50" s="14">
        <f t="shared" si="5"/>
        <v>0</v>
      </c>
    </row>
    <row r="51" spans="1:28" ht="15" customHeight="1" x14ac:dyDescent="0.3">
      <c r="A51" s="149" t="str">
        <f t="shared" si="4"/>
        <v/>
      </c>
      <c r="B51" s="29"/>
      <c r="C51" s="26"/>
      <c r="D51" s="29"/>
      <c r="E51" s="28"/>
      <c r="F51" s="26"/>
      <c r="G51" s="29"/>
      <c r="H51" s="29"/>
      <c r="I51" s="29"/>
      <c r="J51" s="29"/>
      <c r="K51" s="29"/>
      <c r="L51" s="29"/>
      <c r="M51" s="29"/>
      <c r="N51" s="27"/>
      <c r="O51" s="346" t="str">
        <f t="shared" si="0"/>
        <v/>
      </c>
      <c r="P51" s="347"/>
      <c r="Q51" s="347"/>
      <c r="R51" s="98"/>
      <c r="S51" s="146">
        <f t="shared" si="1"/>
        <v>0</v>
      </c>
      <c r="T51" s="14">
        <f t="shared" si="2"/>
        <v>0</v>
      </c>
      <c r="U51" s="13"/>
      <c r="V51" s="51" t="str">
        <f t="shared" si="3"/>
        <v>ERROR</v>
      </c>
      <c r="W51" s="44"/>
      <c r="X51" s="14" t="b">
        <v>0</v>
      </c>
      <c r="Y51" s="96"/>
      <c r="AA51" s="14" t="e">
        <f>IF(#REF!&gt;0,IF(O51="","TRUE","FALSE"),"FALSE")</f>
        <v>#REF!</v>
      </c>
      <c r="AB51" s="14">
        <f t="shared" si="5"/>
        <v>0</v>
      </c>
    </row>
    <row r="52" spans="1:28" ht="15" customHeight="1" x14ac:dyDescent="0.3">
      <c r="A52" s="149" t="str">
        <f t="shared" si="4"/>
        <v/>
      </c>
      <c r="B52" s="29"/>
      <c r="C52" s="29"/>
      <c r="D52" s="29"/>
      <c r="E52" s="28"/>
      <c r="F52" s="26"/>
      <c r="G52" s="29"/>
      <c r="H52" s="29"/>
      <c r="I52" s="29"/>
      <c r="J52" s="29"/>
      <c r="K52" s="29"/>
      <c r="L52" s="29"/>
      <c r="M52" s="29"/>
      <c r="N52" s="26"/>
      <c r="O52" s="346" t="str">
        <f t="shared" si="0"/>
        <v/>
      </c>
      <c r="P52" s="347"/>
      <c r="Q52" s="347"/>
      <c r="R52" s="98"/>
      <c r="S52" s="146">
        <f t="shared" si="1"/>
        <v>0</v>
      </c>
      <c r="T52" s="14">
        <f t="shared" si="2"/>
        <v>0</v>
      </c>
      <c r="U52" s="13"/>
      <c r="V52" s="51" t="str">
        <f t="shared" si="3"/>
        <v>ERROR</v>
      </c>
      <c r="W52" s="44"/>
      <c r="X52" s="14" t="b">
        <v>0</v>
      </c>
      <c r="Y52" s="96"/>
      <c r="AA52" s="14" t="e">
        <f>IF(#REF!&gt;0,IF(O52="","TRUE","FALSE"),"FALSE")</f>
        <v>#REF!</v>
      </c>
      <c r="AB52" s="14">
        <f t="shared" si="5"/>
        <v>0</v>
      </c>
    </row>
    <row r="53" spans="1:28" ht="15" customHeight="1" x14ac:dyDescent="0.3">
      <c r="A53" s="149" t="str">
        <f t="shared" si="4"/>
        <v/>
      </c>
      <c r="B53" s="29"/>
      <c r="C53" s="29"/>
      <c r="D53" s="29"/>
      <c r="E53" s="28"/>
      <c r="F53" s="26"/>
      <c r="G53" s="29"/>
      <c r="H53" s="29"/>
      <c r="I53" s="29"/>
      <c r="J53" s="29"/>
      <c r="K53" s="29"/>
      <c r="L53" s="29"/>
      <c r="M53" s="29"/>
      <c r="N53" s="27"/>
      <c r="O53" s="346" t="str">
        <f t="shared" si="0"/>
        <v/>
      </c>
      <c r="P53" s="347"/>
      <c r="Q53" s="347"/>
      <c r="R53" s="98"/>
      <c r="S53" s="146">
        <f t="shared" si="1"/>
        <v>0</v>
      </c>
      <c r="T53" s="14">
        <f t="shared" si="2"/>
        <v>0</v>
      </c>
      <c r="U53" s="13"/>
      <c r="V53" s="51" t="str">
        <f t="shared" si="3"/>
        <v>ERROR</v>
      </c>
      <c r="W53" s="44"/>
      <c r="X53" s="14" t="b">
        <v>0</v>
      </c>
      <c r="Y53" s="96"/>
      <c r="AA53" s="14" t="e">
        <f>IF(#REF!&gt;0,IF(O53="","TRUE","FALSE"),"FALSE")</f>
        <v>#REF!</v>
      </c>
      <c r="AB53" s="14">
        <f t="shared" si="5"/>
        <v>0</v>
      </c>
    </row>
    <row r="54" spans="1:28" ht="15" customHeight="1" x14ac:dyDescent="0.3">
      <c r="A54" s="149" t="str">
        <f t="shared" si="4"/>
        <v/>
      </c>
      <c r="B54" s="29"/>
      <c r="C54" s="29"/>
      <c r="D54" s="29"/>
      <c r="E54" s="28"/>
      <c r="F54" s="26"/>
      <c r="G54" s="29"/>
      <c r="H54" s="29"/>
      <c r="I54" s="29"/>
      <c r="J54" s="29"/>
      <c r="K54" s="29"/>
      <c r="L54" s="29"/>
      <c r="M54" s="29"/>
      <c r="N54" s="26"/>
      <c r="O54" s="346" t="str">
        <f t="shared" si="0"/>
        <v/>
      </c>
      <c r="P54" s="347"/>
      <c r="Q54" s="347"/>
      <c r="R54" s="98"/>
      <c r="S54" s="146">
        <f t="shared" si="1"/>
        <v>0</v>
      </c>
      <c r="T54" s="14">
        <f t="shared" si="2"/>
        <v>0</v>
      </c>
      <c r="U54" s="13"/>
      <c r="V54" s="51" t="str">
        <f t="shared" si="3"/>
        <v>ERROR</v>
      </c>
      <c r="W54" s="44"/>
      <c r="X54" s="14" t="b">
        <v>0</v>
      </c>
      <c r="AA54" s="14" t="e">
        <f>IF(#REF!&gt;0,IF(O54="","TRUE","FALSE"),"FALSE")</f>
        <v>#REF!</v>
      </c>
      <c r="AB54" s="14">
        <f t="shared" si="5"/>
        <v>0</v>
      </c>
    </row>
    <row r="55" spans="1:28" ht="15" customHeight="1" x14ac:dyDescent="0.3">
      <c r="A55" s="149" t="str">
        <f t="shared" si="4"/>
        <v/>
      </c>
      <c r="B55" s="29"/>
      <c r="C55" s="29"/>
      <c r="D55" s="29"/>
      <c r="E55" s="28"/>
      <c r="F55" s="26"/>
      <c r="G55" s="29"/>
      <c r="H55" s="29"/>
      <c r="I55" s="29"/>
      <c r="J55" s="29"/>
      <c r="K55" s="29"/>
      <c r="L55" s="29"/>
      <c r="M55" s="29"/>
      <c r="N55" s="27"/>
      <c r="O55" s="346" t="str">
        <f t="shared" si="0"/>
        <v/>
      </c>
      <c r="P55" s="347"/>
      <c r="Q55" s="347"/>
      <c r="R55" s="98"/>
      <c r="S55" s="146">
        <f t="shared" si="1"/>
        <v>0</v>
      </c>
      <c r="T55" s="14">
        <f t="shared" si="2"/>
        <v>0</v>
      </c>
      <c r="U55" s="13"/>
      <c r="V55" s="51" t="str">
        <f t="shared" si="3"/>
        <v>ERROR</v>
      </c>
      <c r="W55" s="14"/>
      <c r="X55" s="14" t="b">
        <v>0</v>
      </c>
      <c r="AA55" s="14" t="e">
        <f>IF(#REF!&gt;0,IF(O55="","TRUE","FALSE"),"FALSE")</f>
        <v>#REF!</v>
      </c>
      <c r="AB55" s="14">
        <f t="shared" si="5"/>
        <v>0</v>
      </c>
    </row>
    <row r="56" spans="1:28" ht="15" customHeight="1" x14ac:dyDescent="0.3">
      <c r="A56" s="149" t="str">
        <f t="shared" si="4"/>
        <v/>
      </c>
      <c r="B56" s="29"/>
      <c r="C56" s="29"/>
      <c r="D56" s="29"/>
      <c r="E56" s="28"/>
      <c r="F56" s="29"/>
      <c r="G56" s="29"/>
      <c r="H56" s="29"/>
      <c r="I56" s="29"/>
      <c r="J56" s="29"/>
      <c r="K56" s="29"/>
      <c r="L56" s="29"/>
      <c r="M56" s="29"/>
      <c r="N56" s="26"/>
      <c r="O56" s="346" t="str">
        <f t="shared" si="0"/>
        <v/>
      </c>
      <c r="P56" s="347"/>
      <c r="Q56" s="347"/>
      <c r="R56" s="98"/>
      <c r="S56" s="146">
        <f t="shared" si="1"/>
        <v>0</v>
      </c>
      <c r="T56" s="14">
        <f t="shared" si="2"/>
        <v>0</v>
      </c>
      <c r="U56" s="13"/>
      <c r="V56" s="51" t="str">
        <f t="shared" si="3"/>
        <v>ERROR</v>
      </c>
      <c r="W56" s="14"/>
      <c r="X56" s="14" t="b">
        <v>0</v>
      </c>
      <c r="AA56" s="14" t="e">
        <f>IF(#REF!&gt;0,IF(O56="","TRUE","FALSE"),"FALSE")</f>
        <v>#REF!</v>
      </c>
      <c r="AB56" s="14">
        <f t="shared" si="5"/>
        <v>0</v>
      </c>
    </row>
    <row r="57" spans="1:28" ht="15" customHeight="1" x14ac:dyDescent="0.3">
      <c r="A57" s="149" t="str">
        <f t="shared" si="4"/>
        <v/>
      </c>
      <c r="B57" s="29"/>
      <c r="C57" s="29"/>
      <c r="D57" s="29"/>
      <c r="E57" s="28"/>
      <c r="F57" s="29"/>
      <c r="G57" s="29"/>
      <c r="H57" s="29"/>
      <c r="I57" s="29"/>
      <c r="J57" s="29"/>
      <c r="K57" s="29"/>
      <c r="L57" s="29"/>
      <c r="M57" s="29"/>
      <c r="N57" s="27"/>
      <c r="O57" s="346" t="str">
        <f t="shared" si="0"/>
        <v/>
      </c>
      <c r="P57" s="347"/>
      <c r="Q57" s="347"/>
      <c r="R57" s="98"/>
      <c r="S57" s="146">
        <f t="shared" si="1"/>
        <v>0</v>
      </c>
      <c r="T57" s="14">
        <f t="shared" si="2"/>
        <v>0</v>
      </c>
      <c r="U57" s="13"/>
      <c r="V57" s="51" t="str">
        <f t="shared" si="3"/>
        <v>ERROR</v>
      </c>
      <c r="W57" s="14"/>
      <c r="X57" s="14" t="b">
        <v>0</v>
      </c>
      <c r="AA57" s="14" t="e">
        <f>IF(#REF!&gt;0,IF(O57="","TRUE","FALSE"),"FALSE")</f>
        <v>#REF!</v>
      </c>
      <c r="AB57" s="14">
        <f t="shared" si="5"/>
        <v>0</v>
      </c>
    </row>
    <row r="58" spans="1:28" ht="15" customHeight="1" x14ac:dyDescent="0.3">
      <c r="A58" s="149" t="str">
        <f t="shared" si="4"/>
        <v/>
      </c>
      <c r="B58" s="29"/>
      <c r="C58" s="29"/>
      <c r="D58" s="29"/>
      <c r="E58" s="28"/>
      <c r="F58" s="29"/>
      <c r="G58" s="29"/>
      <c r="H58" s="29"/>
      <c r="I58" s="29"/>
      <c r="J58" s="29"/>
      <c r="K58" s="29"/>
      <c r="L58" s="29"/>
      <c r="M58" s="29"/>
      <c r="N58" s="26"/>
      <c r="O58" s="346" t="str">
        <f t="shared" si="0"/>
        <v/>
      </c>
      <c r="P58" s="347"/>
      <c r="Q58" s="347"/>
      <c r="R58" s="98"/>
      <c r="S58" s="146">
        <f t="shared" si="1"/>
        <v>0</v>
      </c>
      <c r="T58" s="14">
        <f t="shared" si="2"/>
        <v>0</v>
      </c>
      <c r="U58" s="13"/>
      <c r="V58" s="51" t="str">
        <f t="shared" si="3"/>
        <v>ERROR</v>
      </c>
      <c r="W58" s="14"/>
      <c r="X58" s="14" t="b">
        <v>0</v>
      </c>
      <c r="AA58" s="14" t="e">
        <f>IF(#REF!&gt;0,IF(O58="","TRUE","FALSE"),"FALSE")</f>
        <v>#REF!</v>
      </c>
      <c r="AB58" s="14">
        <f t="shared" si="5"/>
        <v>0</v>
      </c>
    </row>
    <row r="59" spans="1:28" ht="15" customHeight="1" x14ac:dyDescent="0.3">
      <c r="A59" s="149" t="str">
        <f t="shared" si="4"/>
        <v/>
      </c>
      <c r="B59" s="29"/>
      <c r="C59" s="29"/>
      <c r="D59" s="29"/>
      <c r="E59" s="28"/>
      <c r="F59" s="29"/>
      <c r="G59" s="29"/>
      <c r="H59" s="29"/>
      <c r="I59" s="29"/>
      <c r="J59" s="29"/>
      <c r="K59" s="29"/>
      <c r="L59" s="29"/>
      <c r="M59" s="29"/>
      <c r="N59" s="27"/>
      <c r="O59" s="346" t="str">
        <f t="shared" si="0"/>
        <v/>
      </c>
      <c r="P59" s="347"/>
      <c r="Q59" s="347"/>
      <c r="R59" s="98"/>
      <c r="S59" s="146">
        <f t="shared" si="1"/>
        <v>0</v>
      </c>
      <c r="T59" s="14">
        <f t="shared" si="2"/>
        <v>0</v>
      </c>
      <c r="U59" s="13"/>
      <c r="V59" s="51" t="str">
        <f t="shared" si="3"/>
        <v>ERROR</v>
      </c>
      <c r="W59" s="14"/>
      <c r="X59" s="14" t="b">
        <v>0</v>
      </c>
      <c r="AA59" s="14" t="e">
        <f>IF(#REF!&gt;0,IF(O59="","TRUE","FALSE"),"FALSE")</f>
        <v>#REF!</v>
      </c>
      <c r="AB59" s="14">
        <f t="shared" si="5"/>
        <v>0</v>
      </c>
    </row>
    <row r="60" spans="1:28" ht="15" customHeight="1" x14ac:dyDescent="0.3">
      <c r="A60" s="149" t="str">
        <f t="shared" si="4"/>
        <v/>
      </c>
      <c r="B60" s="29"/>
      <c r="C60" s="29"/>
      <c r="D60" s="29"/>
      <c r="E60" s="28"/>
      <c r="F60" s="29"/>
      <c r="G60" s="29"/>
      <c r="H60" s="29"/>
      <c r="I60" s="29"/>
      <c r="J60" s="29"/>
      <c r="K60" s="29"/>
      <c r="L60" s="29"/>
      <c r="M60" s="29"/>
      <c r="N60" s="26"/>
      <c r="O60" s="346" t="str">
        <f t="shared" si="0"/>
        <v/>
      </c>
      <c r="P60" s="347"/>
      <c r="Q60" s="347"/>
      <c r="R60" s="98"/>
      <c r="S60" s="146">
        <f t="shared" si="1"/>
        <v>0</v>
      </c>
      <c r="T60" s="14">
        <f t="shared" si="2"/>
        <v>0</v>
      </c>
      <c r="U60" s="13"/>
      <c r="V60" s="51" t="str">
        <f t="shared" si="3"/>
        <v>ERROR</v>
      </c>
      <c r="W60" s="14"/>
      <c r="X60" s="14" t="b">
        <v>0</v>
      </c>
      <c r="AA60" s="14" t="e">
        <f>IF(#REF!&gt;0,IF(O60="","TRUE","FALSE"),"FALSE")</f>
        <v>#REF!</v>
      </c>
      <c r="AB60" s="14">
        <f t="shared" si="5"/>
        <v>0</v>
      </c>
    </row>
    <row r="61" spans="1:28" ht="15" customHeight="1" x14ac:dyDescent="0.3">
      <c r="A61" s="149" t="str">
        <f t="shared" si="4"/>
        <v/>
      </c>
      <c r="B61" s="29"/>
      <c r="C61" s="29"/>
      <c r="D61" s="29"/>
      <c r="E61" s="28"/>
      <c r="F61" s="29"/>
      <c r="G61" s="29"/>
      <c r="H61" s="29"/>
      <c r="I61" s="29"/>
      <c r="J61" s="29"/>
      <c r="K61" s="29"/>
      <c r="L61" s="29"/>
      <c r="M61" s="29"/>
      <c r="N61" s="27"/>
      <c r="O61" s="346" t="str">
        <f t="shared" si="0"/>
        <v/>
      </c>
      <c r="P61" s="347"/>
      <c r="Q61" s="347"/>
      <c r="R61" s="98"/>
      <c r="S61" s="146">
        <f t="shared" si="1"/>
        <v>0</v>
      </c>
      <c r="T61" s="14">
        <f t="shared" si="2"/>
        <v>0</v>
      </c>
      <c r="U61" s="13"/>
      <c r="V61" s="51" t="str">
        <f t="shared" si="3"/>
        <v>ERROR</v>
      </c>
      <c r="W61" s="14"/>
      <c r="X61" s="14" t="b">
        <v>0</v>
      </c>
      <c r="AA61" s="14" t="e">
        <f>IF(#REF!&gt;0,IF(O61="","TRUE","FALSE"),"FALSE")</f>
        <v>#REF!</v>
      </c>
      <c r="AB61" s="14">
        <f t="shared" si="5"/>
        <v>0</v>
      </c>
    </row>
    <row r="62" spans="1:28" ht="15" customHeight="1" x14ac:dyDescent="0.3">
      <c r="A62" s="149" t="str">
        <f t="shared" si="4"/>
        <v/>
      </c>
      <c r="B62" s="29"/>
      <c r="C62" s="29"/>
      <c r="D62" s="29"/>
      <c r="E62" s="28"/>
      <c r="F62" s="29"/>
      <c r="G62" s="29"/>
      <c r="H62" s="29"/>
      <c r="I62" s="29"/>
      <c r="J62" s="29"/>
      <c r="K62" s="29"/>
      <c r="L62" s="29"/>
      <c r="M62" s="29"/>
      <c r="N62" s="26"/>
      <c r="O62" s="346" t="str">
        <f t="shared" si="0"/>
        <v/>
      </c>
      <c r="P62" s="347"/>
      <c r="Q62" s="347"/>
      <c r="R62" s="98"/>
      <c r="S62" s="146">
        <f t="shared" si="1"/>
        <v>0</v>
      </c>
      <c r="T62" s="14">
        <f t="shared" si="2"/>
        <v>0</v>
      </c>
      <c r="U62" s="13"/>
      <c r="V62" s="51" t="str">
        <f t="shared" si="3"/>
        <v>ERROR</v>
      </c>
      <c r="W62" s="14"/>
      <c r="X62" s="14" t="b">
        <v>0</v>
      </c>
      <c r="AA62" s="14" t="e">
        <f>IF(#REF!&gt;0,IF(O62="","TRUE","FALSE"),"FALSE")</f>
        <v>#REF!</v>
      </c>
      <c r="AB62" s="14">
        <f t="shared" si="5"/>
        <v>0</v>
      </c>
    </row>
    <row r="63" spans="1:28" ht="15" customHeight="1" x14ac:dyDescent="0.3">
      <c r="A63" s="149" t="str">
        <f t="shared" si="4"/>
        <v/>
      </c>
      <c r="B63" s="29"/>
      <c r="C63" s="29"/>
      <c r="D63" s="29"/>
      <c r="E63" s="28"/>
      <c r="F63" s="29"/>
      <c r="G63" s="29"/>
      <c r="H63" s="29"/>
      <c r="I63" s="29"/>
      <c r="J63" s="29"/>
      <c r="K63" s="29"/>
      <c r="L63" s="29"/>
      <c r="M63" s="29"/>
      <c r="N63" s="26"/>
      <c r="O63" s="346" t="str">
        <f t="shared" si="0"/>
        <v/>
      </c>
      <c r="P63" s="347"/>
      <c r="Q63" s="347"/>
      <c r="R63" s="98"/>
      <c r="S63" s="146">
        <f t="shared" si="1"/>
        <v>0</v>
      </c>
      <c r="T63" s="14">
        <f t="shared" si="2"/>
        <v>0</v>
      </c>
      <c r="U63" s="13"/>
      <c r="V63" s="51" t="str">
        <f t="shared" si="3"/>
        <v>ERROR</v>
      </c>
      <c r="W63" s="14"/>
      <c r="X63" s="14" t="b">
        <v>0</v>
      </c>
      <c r="AA63" s="14" t="e">
        <f>IF(#REF!&gt;0,IF(O63="","TRUE","FALSE"),"FALSE")</f>
        <v>#REF!</v>
      </c>
      <c r="AB63" s="14">
        <f t="shared" si="5"/>
        <v>0</v>
      </c>
    </row>
    <row r="64" spans="1:28" ht="36.75" customHeight="1" thickBot="1" x14ac:dyDescent="0.35">
      <c r="A64" s="150" t="s">
        <v>15</v>
      </c>
      <c r="B64" s="143">
        <f t="shared" ref="B64:F64" si="6">SUM(B15:B63)</f>
        <v>0</v>
      </c>
      <c r="C64" s="143">
        <f t="shared" si="6"/>
        <v>0</v>
      </c>
      <c r="D64" s="143">
        <f t="shared" si="6"/>
        <v>0</v>
      </c>
      <c r="E64" s="143">
        <f t="shared" si="6"/>
        <v>0</v>
      </c>
      <c r="F64" s="143">
        <f t="shared" si="6"/>
        <v>0</v>
      </c>
      <c r="G64" s="143">
        <f>IF($Y$16=TRUE,IF($G$11="All-Day Non IV-D Services",((49-(COUNTIFS($A$15:$A$63,"")+COUNTIFS($O$15:$O$63,"LUNCH")))*15),SUM(G15:G63)),SUM(G15:G63))</f>
        <v>0</v>
      </c>
      <c r="H64" s="143">
        <f>SUM(H15:H63)</f>
        <v>0</v>
      </c>
      <c r="I64" s="143">
        <f>IF($Y$16=TRUE,IF($G$11="All-Day PTO",((49-(COUNTIFS($A$15:$A$63,"")+COUNTIFS($O$15:$O$63,"LUNCH")))*15),SUM(I15:I63)),SUM(I15:I63))</f>
        <v>0</v>
      </c>
      <c r="J64" s="143">
        <f>IF($Y$16=TRUE,IF($G$11="All-Day ATO",((49-(COUNTIFS($A$15:$A$63,"")+COUNTIFS($O$15:$O$63,"LUNCH")))*15),SUM(J15:J63)),SUM(J15:J63))</f>
        <v>0</v>
      </c>
      <c r="K64" s="143">
        <f>IF($Y$16=TRUE,IF($G$11="All-Day Sick",((49-(COUNTIFS($A$15:$A$63,"")+COUNTIFS($O$15:$O$63,"LUNCH")))*15),SUM(K15:K63)),SUM(K15:K63))</f>
        <v>0</v>
      </c>
      <c r="L64" s="143">
        <f>IF($Y$16=TRUE,IF($G$11="All-Day VTO",((49-(COUNTIFS($A$15:$A$63,"")+COUNTIFS($O$15:$O$63,"LUNCH")))*15),SUM(L15:L63)),SUM(L15:L63))</f>
        <v>0</v>
      </c>
      <c r="M64" s="143">
        <f t="shared" ref="M64:N64" si="7">SUM(M15:M63)</f>
        <v>0</v>
      </c>
      <c r="N64" s="151">
        <f t="shared" si="7"/>
        <v>0</v>
      </c>
      <c r="O64" s="364"/>
      <c r="P64" s="365"/>
      <c r="Q64" s="365"/>
      <c r="R64" s="145"/>
      <c r="S64" s="147">
        <f>SUM(B64:P64)</f>
        <v>0</v>
      </c>
      <c r="T64" s="13"/>
      <c r="U64" s="13"/>
      <c r="V64" s="52"/>
      <c r="W64" s="14"/>
      <c r="X64" s="14">
        <f>COUNTIF(X15:X63,TRUE)</f>
        <v>0</v>
      </c>
      <c r="AB64" s="14">
        <f>SUBTOTAL(9,AB15:AB63)</f>
        <v>0</v>
      </c>
    </row>
    <row r="65" spans="1:34" ht="7.5" customHeight="1" x14ac:dyDescent="0.3">
      <c r="A65" s="108"/>
      <c r="B65" s="134">
        <f>SUMIF($X$15:$X$63,"TRUE",B15:B63)</f>
        <v>0</v>
      </c>
      <c r="C65" s="134">
        <f>SUMIF($X$15:$X$63,"TRUE",C15:C63)</f>
        <v>0</v>
      </c>
      <c r="D65" s="134">
        <f t="shared" ref="D65:M65" si="8">SUMIF($X$15:$X$63,"TRUE",D15:D63)</f>
        <v>0</v>
      </c>
      <c r="E65" s="134">
        <f t="shared" si="8"/>
        <v>0</v>
      </c>
      <c r="F65" s="134">
        <f t="shared" si="8"/>
        <v>0</v>
      </c>
      <c r="G65" s="134">
        <f>IF($Y$16=TRUE,IF($G$11="All-Day Non IV-D Services",$X$64*15,SUMIF($X$15:$X$63,"TRUE",G15:G63)),SUMIF($X$15:$X$63,"TRUE",G15:G63))</f>
        <v>0</v>
      </c>
      <c r="H65" s="134">
        <f t="shared" si="8"/>
        <v>0</v>
      </c>
      <c r="I65" s="134">
        <f>IF($Y$16=TRUE,IF($G$11="All-Day PTO",$X$64*15,SUMIF($X$15:$X$63,"TRUE",I15:I63)),SUMIF($X$15:$X$63,"TRUE",I15:I63))</f>
        <v>0</v>
      </c>
      <c r="J65" s="134"/>
      <c r="K65" s="134">
        <f>IF($Y$16=TRUE,IF($G$11="All-Day Sick",$X$64*15,SUMIF($X$15:$X$63,"TRUE",K15:K63)),SUMIF($X$15:$X$63,"TRUE",K15:K63))</f>
        <v>0</v>
      </c>
      <c r="L65" s="134">
        <f>IF($Y$16=TRUE,IF($G$11="All-Day VTO",$X$64*15,SUMIF($X$15:$X$63,"TRUE",L15:L63)),SUMIF($X$15:$X$63,"TRUE",L15:L63))</f>
        <v>0</v>
      </c>
      <c r="M65" s="134">
        <f t="shared" si="8"/>
        <v>0</v>
      </c>
      <c r="N65" s="135"/>
      <c r="O65" s="135"/>
      <c r="P65" s="135"/>
      <c r="Q65" s="112"/>
      <c r="R65" s="112"/>
      <c r="S65" s="112">
        <f>SUBTOTAL(9,A65:M65)</f>
        <v>0</v>
      </c>
      <c r="T65" s="13"/>
      <c r="U65" s="32"/>
      <c r="V65" s="21"/>
      <c r="W65" s="14"/>
    </row>
    <row r="66" spans="1:34" ht="7.5" customHeight="1" x14ac:dyDescent="0.3">
      <c r="A66" s="108"/>
      <c r="B66" s="134">
        <f>B64-B65</f>
        <v>0</v>
      </c>
      <c r="C66" s="134">
        <f>C64-C65</f>
        <v>0</v>
      </c>
      <c r="D66" s="134">
        <f t="shared" ref="D66:M66" si="9">D64-D65</f>
        <v>0</v>
      </c>
      <c r="E66" s="134">
        <f t="shared" si="9"/>
        <v>0</v>
      </c>
      <c r="F66" s="134">
        <f t="shared" si="9"/>
        <v>0</v>
      </c>
      <c r="G66" s="134">
        <f t="shared" si="9"/>
        <v>0</v>
      </c>
      <c r="H66" s="134">
        <f t="shared" si="9"/>
        <v>0</v>
      </c>
      <c r="I66" s="134">
        <f t="shared" si="9"/>
        <v>0</v>
      </c>
      <c r="J66" s="134"/>
      <c r="K66" s="134">
        <f t="shared" si="9"/>
        <v>0</v>
      </c>
      <c r="L66" s="134">
        <f t="shared" si="9"/>
        <v>0</v>
      </c>
      <c r="M66" s="134">
        <f t="shared" si="9"/>
        <v>0</v>
      </c>
      <c r="N66" s="137"/>
      <c r="O66" s="137"/>
      <c r="P66" s="137"/>
      <c r="Q66" s="112"/>
      <c r="R66" s="112"/>
      <c r="S66" s="112">
        <f>SUBTOTAL(9,A66:M66)</f>
        <v>0</v>
      </c>
      <c r="T66" s="13"/>
      <c r="U66" s="32"/>
      <c r="V66" s="21"/>
      <c r="W66" s="14"/>
    </row>
    <row r="67" spans="1:34" ht="19.399999999999999" customHeight="1" x14ac:dyDescent="0.3">
      <c r="A67" s="369" t="s">
        <v>90</v>
      </c>
      <c r="B67" s="392"/>
      <c r="C67" s="392"/>
      <c r="D67" s="392"/>
      <c r="E67" s="392"/>
      <c r="F67" s="392"/>
      <c r="G67" s="392"/>
      <c r="H67" s="392"/>
      <c r="I67" s="392"/>
      <c r="J67" s="392"/>
      <c r="K67" s="392"/>
      <c r="L67" s="392"/>
      <c r="M67" s="392"/>
      <c r="N67" s="392"/>
      <c r="O67" s="392"/>
      <c r="P67" s="392"/>
      <c r="Q67" s="392"/>
      <c r="R67" s="392"/>
      <c r="S67" s="392"/>
      <c r="T67" s="192"/>
      <c r="U67" s="101"/>
      <c r="V67" s="101"/>
      <c r="W67" s="14"/>
      <c r="Z67" s="14"/>
      <c r="AH67" s="13"/>
    </row>
    <row r="68" spans="1:34" ht="25.4" customHeight="1" x14ac:dyDescent="0.3">
      <c r="A68" s="189"/>
      <c r="B68" s="1"/>
      <c r="C68" s="1"/>
      <c r="D68" s="1"/>
      <c r="E68" s="1"/>
      <c r="F68" s="1"/>
      <c r="G68" s="1"/>
      <c r="H68" s="1"/>
      <c r="I68" s="1"/>
      <c r="J68" s="1"/>
      <c r="K68" s="71"/>
      <c r="L68" s="55"/>
      <c r="M68" s="33"/>
      <c r="N68" s="368"/>
      <c r="O68" s="368"/>
      <c r="P68" s="368"/>
      <c r="Q68" s="368"/>
      <c r="R68" s="33"/>
      <c r="S68" s="33"/>
      <c r="T68" s="58"/>
      <c r="U68" s="13"/>
      <c r="V68" s="13"/>
      <c r="W68" s="14"/>
      <c r="Z68" s="14"/>
      <c r="AH68" s="13"/>
    </row>
    <row r="69" spans="1:34" ht="17.149999999999999" customHeight="1" x14ac:dyDescent="0.3">
      <c r="A69" s="360"/>
      <c r="B69" s="361"/>
      <c r="C69" s="361"/>
      <c r="D69" s="361"/>
      <c r="E69" s="361"/>
      <c r="F69" s="361"/>
      <c r="G69" s="361"/>
      <c r="H69" s="361"/>
      <c r="I69" s="142"/>
      <c r="J69" s="204"/>
      <c r="K69" s="184"/>
      <c r="L69" s="139"/>
      <c r="M69" s="190"/>
      <c r="N69" s="362"/>
      <c r="O69" s="363"/>
      <c r="P69" s="363"/>
      <c r="Q69" s="363"/>
      <c r="R69" s="140"/>
      <c r="S69" s="360"/>
      <c r="T69" s="360"/>
      <c r="U69" s="13"/>
      <c r="V69" s="13"/>
      <c r="W69" s="14"/>
    </row>
    <row r="70" spans="1:34" ht="30" customHeight="1" x14ac:dyDescent="0.3">
      <c r="A70" s="369"/>
      <c r="B70" s="369"/>
      <c r="C70" s="369"/>
      <c r="D70" s="369"/>
      <c r="E70" s="369"/>
      <c r="F70" s="369"/>
      <c r="G70" s="369"/>
      <c r="H70" s="369"/>
      <c r="I70" s="369"/>
      <c r="J70" s="369"/>
      <c r="K70" s="369"/>
      <c r="L70" s="369"/>
      <c r="M70" s="369"/>
      <c r="N70" s="369"/>
      <c r="O70" s="369"/>
      <c r="P70" s="369"/>
      <c r="Q70" s="369"/>
      <c r="R70" s="369"/>
      <c r="S70" s="369"/>
      <c r="T70" s="191"/>
      <c r="U70" s="68"/>
      <c r="V70" s="68"/>
      <c r="W70" s="14"/>
    </row>
    <row r="71" spans="1:34" ht="25.4" customHeight="1" x14ac:dyDescent="0.3">
      <c r="A71" s="13" t="s">
        <v>90</v>
      </c>
      <c r="B71" s="71"/>
      <c r="C71" s="71"/>
      <c r="D71" s="71"/>
      <c r="E71" s="71"/>
      <c r="F71" s="71"/>
      <c r="G71" s="71"/>
      <c r="H71" s="71"/>
      <c r="I71" s="71"/>
      <c r="J71" s="71"/>
      <c r="K71" s="71"/>
      <c r="L71" s="55"/>
      <c r="M71" s="33"/>
      <c r="N71" s="368"/>
      <c r="O71" s="368"/>
      <c r="P71" s="368"/>
      <c r="Q71" s="368"/>
      <c r="R71" s="33"/>
      <c r="S71" s="33"/>
      <c r="T71" s="58"/>
      <c r="U71" s="13"/>
      <c r="V71" s="13"/>
      <c r="W71" s="14"/>
    </row>
    <row r="72" spans="1:34" ht="17.149999999999999" customHeight="1" x14ac:dyDescent="0.3">
      <c r="A72" s="362"/>
      <c r="B72" s="362"/>
      <c r="C72" s="362"/>
      <c r="D72" s="362"/>
      <c r="E72" s="362"/>
      <c r="F72" s="362"/>
      <c r="G72" s="362"/>
      <c r="H72" s="362"/>
      <c r="I72" s="142"/>
      <c r="J72" s="204"/>
      <c r="K72" s="184"/>
      <c r="L72" s="139"/>
      <c r="M72" s="190"/>
      <c r="N72" s="362"/>
      <c r="O72" s="363"/>
      <c r="P72" s="363"/>
      <c r="Q72" s="363"/>
      <c r="R72" s="91"/>
      <c r="S72" s="391"/>
      <c r="T72" s="391"/>
      <c r="U72" s="13"/>
      <c r="V72" s="13"/>
      <c r="W72" s="14"/>
    </row>
    <row r="73" spans="1:34" ht="30" customHeight="1" x14ac:dyDescent="0.3">
      <c r="A73" s="13"/>
      <c r="B73" s="33"/>
      <c r="C73" s="33"/>
      <c r="D73" s="33"/>
      <c r="E73" s="33"/>
      <c r="F73" s="33"/>
      <c r="G73" s="33"/>
      <c r="H73" s="33"/>
      <c r="I73" s="33"/>
      <c r="J73" s="205"/>
      <c r="K73" s="33" t="s">
        <v>90</v>
      </c>
      <c r="L73" s="33"/>
      <c r="M73" s="33"/>
      <c r="N73" s="33"/>
      <c r="O73" s="33"/>
      <c r="P73" s="33"/>
      <c r="Q73" s="13"/>
      <c r="R73" s="13"/>
      <c r="S73" s="13"/>
      <c r="T73" s="13"/>
      <c r="U73" s="13"/>
      <c r="V73" s="13"/>
      <c r="W73" s="14"/>
    </row>
    <row r="74" spans="1:34" ht="30" customHeight="1" x14ac:dyDescent="0.3">
      <c r="B74" s="31"/>
      <c r="C74" s="31"/>
      <c r="D74" s="31"/>
      <c r="E74" s="31"/>
      <c r="F74" s="31"/>
      <c r="G74" s="31"/>
      <c r="H74" s="31"/>
      <c r="I74" s="31"/>
      <c r="J74" s="31"/>
      <c r="K74" s="31"/>
      <c r="L74" s="31"/>
      <c r="M74" s="31"/>
      <c r="N74" s="31"/>
      <c r="O74" s="31"/>
      <c r="P74" s="31"/>
      <c r="Q74" s="13"/>
      <c r="R74" s="13"/>
      <c r="S74" s="13"/>
      <c r="T74" s="13"/>
      <c r="U74" s="13"/>
      <c r="V74" s="13"/>
      <c r="W74" s="14"/>
    </row>
    <row r="75" spans="1:34" ht="30" customHeight="1" x14ac:dyDescent="0.3">
      <c r="B75" s="31"/>
      <c r="C75" s="31"/>
      <c r="D75" s="31"/>
      <c r="E75" s="31"/>
      <c r="F75" s="31"/>
      <c r="G75" s="31"/>
      <c r="H75" s="31"/>
      <c r="I75" s="31"/>
      <c r="J75" s="31"/>
      <c r="K75" s="31"/>
      <c r="L75" s="31"/>
      <c r="M75" s="31"/>
      <c r="N75" s="31"/>
      <c r="O75" s="31"/>
      <c r="P75" s="31"/>
      <c r="Q75" s="13"/>
      <c r="R75" s="13"/>
      <c r="S75" s="13"/>
      <c r="T75" s="13"/>
      <c r="U75" s="13"/>
      <c r="V75" s="13"/>
      <c r="W75" s="14"/>
    </row>
    <row r="76" spans="1:34" ht="30" customHeight="1" x14ac:dyDescent="0.3">
      <c r="B76" s="31"/>
      <c r="C76" s="31"/>
      <c r="D76" s="31"/>
      <c r="E76" s="31"/>
      <c r="F76" s="31"/>
      <c r="G76" s="106"/>
      <c r="H76" s="31"/>
      <c r="I76" s="31"/>
      <c r="J76" s="31"/>
      <c r="K76" s="31"/>
      <c r="L76" s="31"/>
      <c r="M76" s="31"/>
      <c r="N76" s="31"/>
      <c r="O76" s="31"/>
      <c r="P76" s="31"/>
      <c r="Q76" s="13"/>
      <c r="R76" s="13"/>
      <c r="S76" s="13"/>
      <c r="T76" s="13"/>
      <c r="U76" s="13"/>
      <c r="V76" s="13"/>
      <c r="W76" s="14"/>
    </row>
    <row r="77" spans="1:34" ht="30" customHeight="1" x14ac:dyDescent="0.3">
      <c r="B77" s="31"/>
      <c r="C77" s="31"/>
      <c r="D77" s="31"/>
      <c r="E77" s="31"/>
      <c r="F77" s="31"/>
      <c r="G77" s="31"/>
      <c r="H77" s="31"/>
      <c r="I77" s="31"/>
      <c r="J77" s="31"/>
      <c r="K77" s="31"/>
      <c r="L77" s="31"/>
      <c r="M77" s="31"/>
      <c r="N77" s="31"/>
      <c r="O77" s="31"/>
      <c r="P77" s="31"/>
      <c r="Q77" s="13"/>
      <c r="R77" s="13"/>
      <c r="S77" s="13"/>
      <c r="T77" s="13"/>
      <c r="U77" s="13"/>
      <c r="V77" s="13"/>
      <c r="W77" s="14"/>
    </row>
    <row r="78" spans="1:34" ht="30" customHeight="1" x14ac:dyDescent="0.3">
      <c r="B78" s="31"/>
      <c r="C78" s="31"/>
      <c r="D78" s="31"/>
      <c r="E78" s="31"/>
      <c r="F78" s="31"/>
      <c r="G78" s="31"/>
      <c r="H78" s="31"/>
      <c r="I78" s="31"/>
      <c r="J78" s="31"/>
      <c r="K78" s="31"/>
      <c r="L78" s="31"/>
      <c r="M78" s="31"/>
      <c r="N78" s="31"/>
      <c r="O78" s="31"/>
      <c r="P78" s="31"/>
      <c r="Q78" s="13"/>
      <c r="R78" s="13"/>
      <c r="S78" s="13"/>
      <c r="T78" s="13"/>
      <c r="U78" s="13"/>
      <c r="V78" s="13"/>
      <c r="W78" s="14"/>
    </row>
    <row r="79" spans="1:34" ht="30" customHeight="1" x14ac:dyDescent="0.3">
      <c r="B79" s="31"/>
      <c r="C79" s="31"/>
      <c r="D79" s="31"/>
      <c r="E79" s="31"/>
      <c r="F79" s="31"/>
      <c r="G79" s="31"/>
      <c r="H79" s="31"/>
      <c r="I79" s="31"/>
      <c r="J79" s="31"/>
      <c r="K79" s="31"/>
      <c r="L79" s="31"/>
      <c r="M79" s="31"/>
      <c r="N79" s="31"/>
      <c r="O79" s="31"/>
      <c r="P79" s="31"/>
      <c r="Q79" s="13"/>
      <c r="R79" s="13"/>
      <c r="S79" s="13"/>
      <c r="T79" s="13"/>
      <c r="U79" s="13"/>
      <c r="V79" s="13"/>
      <c r="W79" s="14"/>
    </row>
    <row r="80" spans="1:34" ht="30" customHeight="1" x14ac:dyDescent="0.3">
      <c r="B80" s="31"/>
      <c r="C80" s="31"/>
      <c r="D80" s="31"/>
      <c r="E80" s="31"/>
      <c r="F80" s="31"/>
      <c r="G80" s="31"/>
      <c r="H80" s="31"/>
      <c r="I80" s="31"/>
      <c r="J80" s="31"/>
      <c r="K80" s="31"/>
      <c r="L80" s="31"/>
      <c r="M80" s="31"/>
      <c r="N80" s="31"/>
      <c r="O80" s="31"/>
      <c r="P80" s="31"/>
      <c r="Q80" s="13"/>
      <c r="R80" s="13"/>
      <c r="S80" s="13"/>
      <c r="T80" s="13"/>
      <c r="U80" s="13"/>
      <c r="V80" s="13"/>
      <c r="W80" s="14"/>
    </row>
    <row r="81" spans="2:25" ht="30" customHeight="1" x14ac:dyDescent="0.3">
      <c r="B81" s="31"/>
      <c r="C81" s="31"/>
      <c r="D81" s="31"/>
      <c r="E81" s="31"/>
      <c r="F81" s="31"/>
      <c r="G81" s="31"/>
      <c r="H81" s="31"/>
      <c r="I81" s="31"/>
      <c r="J81" s="31"/>
      <c r="K81" s="31"/>
      <c r="L81" s="31"/>
      <c r="M81" s="31"/>
      <c r="N81" s="31"/>
      <c r="O81" s="31"/>
      <c r="P81" s="31"/>
      <c r="Q81" s="13"/>
      <c r="R81" s="13"/>
      <c r="S81" s="13"/>
      <c r="T81" s="13"/>
      <c r="U81" s="13"/>
      <c r="V81" s="13"/>
      <c r="W81" s="14"/>
    </row>
    <row r="82" spans="2:25" ht="30" customHeight="1" x14ac:dyDescent="0.3">
      <c r="B82" s="31"/>
      <c r="C82" s="31"/>
      <c r="D82" s="31"/>
      <c r="E82" s="31"/>
      <c r="F82" s="31"/>
      <c r="G82" s="31"/>
      <c r="H82" s="31"/>
      <c r="I82" s="31"/>
      <c r="J82" s="31"/>
      <c r="K82" s="31"/>
      <c r="L82" s="31"/>
      <c r="M82" s="31"/>
      <c r="N82" s="31"/>
      <c r="O82" s="31"/>
      <c r="P82" s="31"/>
      <c r="Q82" s="13"/>
      <c r="R82" s="13"/>
      <c r="S82" s="13"/>
      <c r="T82" s="13"/>
      <c r="U82" s="13"/>
      <c r="V82" s="13"/>
      <c r="W82" s="14"/>
    </row>
    <row r="83" spans="2:25" ht="30" customHeight="1" x14ac:dyDescent="0.3">
      <c r="B83" s="31"/>
      <c r="C83" s="31"/>
      <c r="D83" s="31"/>
      <c r="E83" s="31"/>
      <c r="F83" s="31"/>
      <c r="G83" s="31"/>
      <c r="H83" s="31"/>
      <c r="I83" s="31"/>
      <c r="J83" s="31"/>
      <c r="K83" s="31"/>
      <c r="L83" s="31"/>
      <c r="M83" s="31"/>
      <c r="N83" s="31"/>
      <c r="O83" s="31"/>
      <c r="P83" s="31"/>
      <c r="Q83" s="13"/>
      <c r="R83" s="13"/>
      <c r="S83" s="13"/>
      <c r="T83" s="13"/>
      <c r="U83" s="13"/>
      <c r="V83" s="13"/>
      <c r="W83" s="14"/>
    </row>
    <row r="84" spans="2:25" ht="30" customHeight="1" x14ac:dyDescent="0.3">
      <c r="B84" s="31"/>
      <c r="C84" s="31"/>
      <c r="D84" s="31"/>
      <c r="E84" s="31"/>
      <c r="F84" s="31"/>
      <c r="G84" s="31"/>
      <c r="H84" s="31"/>
      <c r="I84" s="31"/>
      <c r="J84" s="31"/>
      <c r="K84" s="31"/>
      <c r="L84" s="31"/>
      <c r="M84" s="31"/>
      <c r="N84" s="31"/>
      <c r="O84" s="31"/>
      <c r="P84" s="31"/>
      <c r="Q84" s="13"/>
      <c r="R84" s="13"/>
      <c r="S84" s="13"/>
      <c r="T84" s="13"/>
      <c r="U84" s="13"/>
      <c r="V84" s="13"/>
      <c r="W84" s="14"/>
    </row>
    <row r="85" spans="2:25" ht="30" customHeight="1" x14ac:dyDescent="0.3">
      <c r="B85" s="31"/>
      <c r="C85" s="31"/>
      <c r="D85" s="31"/>
      <c r="E85" s="31"/>
      <c r="F85" s="31"/>
      <c r="G85" s="31"/>
      <c r="H85" s="31"/>
      <c r="I85" s="31"/>
      <c r="J85" s="31"/>
      <c r="K85" s="31"/>
      <c r="L85" s="31"/>
      <c r="M85" s="31"/>
      <c r="N85" s="31"/>
      <c r="O85" s="31"/>
      <c r="P85" s="31"/>
      <c r="Q85" s="13"/>
      <c r="R85" s="13"/>
      <c r="S85" s="13"/>
      <c r="T85" s="13"/>
      <c r="U85" s="13"/>
      <c r="V85" s="13"/>
      <c r="W85" s="14"/>
    </row>
    <row r="86" spans="2:25" ht="30" customHeight="1" x14ac:dyDescent="0.3">
      <c r="B86" s="31"/>
      <c r="C86" s="31"/>
      <c r="D86" s="31"/>
      <c r="E86" s="31"/>
      <c r="F86" s="31"/>
      <c r="G86" s="31"/>
      <c r="H86" s="31"/>
      <c r="I86" s="31"/>
      <c r="J86" s="31"/>
      <c r="K86" s="31"/>
      <c r="L86" s="31"/>
      <c r="M86" s="31"/>
      <c r="N86" s="31"/>
      <c r="O86" s="31"/>
      <c r="P86" s="31"/>
      <c r="Q86" s="13"/>
      <c r="R86" s="13"/>
      <c r="S86" s="13"/>
      <c r="T86" s="13"/>
      <c r="U86" s="13"/>
      <c r="V86" s="13"/>
      <c r="W86" s="14"/>
    </row>
    <row r="87" spans="2:25" ht="30" customHeight="1" x14ac:dyDescent="0.3">
      <c r="B87" s="31"/>
      <c r="C87" s="31"/>
      <c r="D87" s="31"/>
      <c r="E87" s="31"/>
      <c r="F87" s="31"/>
      <c r="G87" s="31"/>
      <c r="H87" s="31"/>
      <c r="I87" s="31"/>
      <c r="J87" s="31"/>
      <c r="K87" s="31"/>
      <c r="L87" s="31"/>
      <c r="M87" s="31"/>
      <c r="N87" s="31"/>
      <c r="O87" s="31"/>
      <c r="P87" s="31"/>
      <c r="Q87" s="13"/>
      <c r="R87" s="13"/>
      <c r="S87" s="13"/>
      <c r="T87" s="13"/>
      <c r="U87" s="13"/>
      <c r="V87" s="13"/>
      <c r="W87" s="14"/>
    </row>
    <row r="88" spans="2:25" ht="30" customHeight="1" x14ac:dyDescent="0.3">
      <c r="B88" s="31"/>
      <c r="C88" s="31"/>
      <c r="D88" s="31"/>
      <c r="E88" s="31"/>
      <c r="F88" s="31"/>
      <c r="G88" s="31"/>
      <c r="H88" s="31"/>
      <c r="I88" s="31"/>
      <c r="J88" s="31"/>
      <c r="K88" s="31"/>
      <c r="L88" s="31"/>
      <c r="M88" s="31"/>
      <c r="N88" s="31"/>
      <c r="O88" s="31"/>
      <c r="P88" s="31"/>
      <c r="Q88" s="13"/>
      <c r="R88" s="13"/>
      <c r="S88" s="13"/>
      <c r="T88" s="13"/>
      <c r="U88" s="13"/>
      <c r="V88" s="13"/>
      <c r="W88" s="14"/>
    </row>
    <row r="89" spans="2:25" ht="30" customHeight="1" x14ac:dyDescent="0.3">
      <c r="B89" s="31"/>
      <c r="C89" s="31"/>
      <c r="D89" s="31"/>
      <c r="E89" s="31"/>
      <c r="F89" s="31"/>
      <c r="G89" s="31"/>
      <c r="H89" s="31"/>
      <c r="I89" s="31"/>
      <c r="J89" s="31"/>
      <c r="K89" s="31"/>
      <c r="L89" s="31"/>
      <c r="M89" s="31"/>
      <c r="N89" s="31"/>
      <c r="O89" s="31"/>
      <c r="P89" s="31"/>
      <c r="Q89" s="13"/>
      <c r="R89" s="13"/>
      <c r="S89" s="13"/>
      <c r="T89" s="13"/>
      <c r="U89" s="13"/>
      <c r="V89" s="13"/>
      <c r="W89" s="14"/>
    </row>
    <row r="90" spans="2:25" ht="30" customHeight="1" x14ac:dyDescent="0.3">
      <c r="B90" s="31"/>
      <c r="C90" s="31"/>
      <c r="D90" s="31"/>
      <c r="E90" s="31"/>
      <c r="F90" s="31"/>
      <c r="G90" s="31"/>
      <c r="H90" s="31"/>
      <c r="I90" s="31"/>
      <c r="J90" s="31"/>
      <c r="K90" s="31"/>
      <c r="L90" s="31"/>
      <c r="M90" s="31"/>
      <c r="N90" s="31"/>
      <c r="O90" s="31"/>
      <c r="P90" s="31"/>
      <c r="Q90" s="13"/>
      <c r="R90" s="13"/>
      <c r="S90" s="13"/>
      <c r="T90" s="13"/>
      <c r="U90" s="13"/>
      <c r="V90" s="13"/>
      <c r="W90" s="47"/>
      <c r="X90" s="47"/>
      <c r="Y90" s="47"/>
    </row>
    <row r="91" spans="2:25" ht="30" customHeight="1" x14ac:dyDescent="0.3">
      <c r="B91" s="31"/>
      <c r="C91" s="31"/>
      <c r="D91" s="31"/>
      <c r="E91" s="31"/>
      <c r="F91" s="31"/>
      <c r="G91" s="31"/>
      <c r="H91" s="31"/>
      <c r="I91" s="31"/>
      <c r="J91" s="31"/>
      <c r="K91" s="31"/>
      <c r="L91" s="31"/>
      <c r="M91" s="31"/>
      <c r="N91" s="31"/>
      <c r="O91" s="31"/>
      <c r="P91" s="31"/>
      <c r="Q91" s="13"/>
      <c r="R91" s="13"/>
      <c r="S91" s="13"/>
      <c r="T91" s="13"/>
      <c r="U91" s="13"/>
      <c r="V91" s="13"/>
      <c r="W91" s="47"/>
      <c r="Y91" s="45" t="s">
        <v>22</v>
      </c>
    </row>
    <row r="92" spans="2:25" ht="30" customHeight="1" x14ac:dyDescent="0.3">
      <c r="B92" s="31"/>
      <c r="C92" s="31"/>
      <c r="D92" s="31"/>
      <c r="E92" s="31"/>
      <c r="F92" s="31"/>
      <c r="G92" s="31"/>
      <c r="H92" s="31"/>
      <c r="I92" s="31"/>
      <c r="J92" s="31"/>
      <c r="K92" s="31"/>
      <c r="L92" s="31"/>
      <c r="M92" s="31"/>
      <c r="N92" s="31"/>
      <c r="O92" s="31"/>
      <c r="P92" s="31"/>
      <c r="Q92" s="13"/>
      <c r="R92" s="13"/>
      <c r="S92" s="13"/>
      <c r="T92" s="13"/>
      <c r="U92" s="13"/>
      <c r="V92" s="13"/>
      <c r="W92" s="47"/>
      <c r="Y92" s="45" t="s">
        <v>23</v>
      </c>
    </row>
    <row r="93" spans="2:25" ht="30" customHeight="1" x14ac:dyDescent="0.3">
      <c r="B93" s="31"/>
      <c r="C93" s="31"/>
      <c r="D93" s="31"/>
      <c r="E93" s="31"/>
      <c r="F93" s="31"/>
      <c r="G93" s="31"/>
      <c r="H93" s="31"/>
      <c r="I93" s="31"/>
      <c r="J93" s="31"/>
      <c r="K93" s="31"/>
      <c r="L93" s="31"/>
      <c r="M93" s="31"/>
      <c r="N93" s="31"/>
      <c r="O93" s="31"/>
      <c r="P93" s="31"/>
      <c r="Q93" s="13"/>
      <c r="R93" s="13"/>
      <c r="S93" s="13"/>
      <c r="T93" s="13"/>
      <c r="U93" s="13"/>
      <c r="V93" s="13"/>
      <c r="W93" s="47"/>
      <c r="Y93" s="45" t="s">
        <v>24</v>
      </c>
    </row>
    <row r="94" spans="2:25" ht="30" customHeight="1" x14ac:dyDescent="0.3">
      <c r="B94" s="31"/>
      <c r="C94" s="31"/>
      <c r="D94" s="31"/>
      <c r="E94" s="31"/>
      <c r="F94" s="31"/>
      <c r="G94" s="31"/>
      <c r="H94" s="31"/>
      <c r="I94" s="31"/>
      <c r="J94" s="31"/>
      <c r="K94" s="31"/>
      <c r="L94" s="31"/>
      <c r="M94" s="31"/>
      <c r="N94" s="31"/>
      <c r="O94" s="31"/>
      <c r="P94" s="31"/>
      <c r="Q94" s="13"/>
      <c r="R94" s="13"/>
      <c r="S94" s="13"/>
      <c r="T94" s="13"/>
      <c r="U94" s="13"/>
      <c r="V94" s="13"/>
      <c r="W94" s="47"/>
      <c r="Y94" s="45" t="s">
        <v>25</v>
      </c>
    </row>
    <row r="95" spans="2:25" ht="30" customHeight="1" x14ac:dyDescent="0.3">
      <c r="B95" s="31"/>
      <c r="C95" s="31"/>
      <c r="D95" s="31"/>
      <c r="E95" s="31"/>
      <c r="F95" s="31"/>
      <c r="G95" s="31"/>
      <c r="H95" s="31"/>
      <c r="I95" s="31"/>
      <c r="J95" s="31"/>
      <c r="K95" s="31"/>
      <c r="L95" s="31"/>
      <c r="M95" s="31"/>
      <c r="N95" s="31"/>
      <c r="O95" s="31"/>
      <c r="P95" s="31"/>
      <c r="Q95" s="13"/>
      <c r="R95" s="13"/>
      <c r="S95" s="13"/>
      <c r="T95" s="13"/>
      <c r="U95" s="13"/>
      <c r="V95" s="13"/>
      <c r="W95" s="47"/>
      <c r="Y95" s="45" t="s">
        <v>26</v>
      </c>
    </row>
    <row r="96" spans="2:25" ht="30" customHeight="1" x14ac:dyDescent="0.3">
      <c r="Q96" s="13"/>
      <c r="R96" s="13"/>
      <c r="S96" s="13"/>
      <c r="T96" s="13"/>
      <c r="U96" s="13"/>
      <c r="V96" s="13"/>
      <c r="W96" s="47"/>
      <c r="Y96" s="45" t="s">
        <v>27</v>
      </c>
    </row>
    <row r="97" spans="17:25" ht="30" customHeight="1" x14ac:dyDescent="0.3">
      <c r="Q97" s="13"/>
      <c r="R97" s="13"/>
      <c r="S97" s="13"/>
      <c r="T97" s="13"/>
      <c r="U97" s="13"/>
      <c r="V97" s="13"/>
      <c r="W97" s="47"/>
      <c r="Y97" s="45" t="s">
        <v>28</v>
      </c>
    </row>
    <row r="98" spans="17:25" ht="30" customHeight="1" x14ac:dyDescent="0.3">
      <c r="Q98" s="13"/>
      <c r="R98" s="13"/>
      <c r="S98" s="13"/>
      <c r="T98" s="13"/>
      <c r="U98" s="13"/>
      <c r="V98" s="13"/>
      <c r="W98" s="47"/>
      <c r="Y98" s="45" t="s">
        <v>29</v>
      </c>
    </row>
    <row r="99" spans="17:25" ht="30" customHeight="1" x14ac:dyDescent="0.3">
      <c r="Q99" s="13"/>
      <c r="R99" s="13"/>
      <c r="S99" s="13"/>
      <c r="T99" s="13"/>
      <c r="U99" s="13"/>
      <c r="V99" s="13"/>
      <c r="W99" s="47"/>
      <c r="Y99" s="45" t="s">
        <v>30</v>
      </c>
    </row>
    <row r="100" spans="17:25" ht="30" customHeight="1" x14ac:dyDescent="0.3">
      <c r="Q100" s="13"/>
      <c r="R100" s="13"/>
      <c r="S100" s="13"/>
      <c r="T100" s="13"/>
      <c r="U100" s="13"/>
      <c r="V100" s="13"/>
      <c r="W100" s="47"/>
      <c r="Y100" s="45" t="s">
        <v>31</v>
      </c>
    </row>
    <row r="101" spans="17:25" ht="30" customHeight="1" x14ac:dyDescent="0.3">
      <c r="Q101" s="13"/>
      <c r="R101" s="13"/>
      <c r="S101" s="13"/>
      <c r="T101" s="13"/>
      <c r="U101" s="13"/>
      <c r="V101" s="13"/>
      <c r="W101" s="47"/>
      <c r="Y101" s="45" t="s">
        <v>32</v>
      </c>
    </row>
    <row r="102" spans="17:25" ht="30" customHeight="1" x14ac:dyDescent="0.3">
      <c r="Q102" s="13"/>
      <c r="R102" s="13"/>
      <c r="S102" s="13"/>
      <c r="T102" s="13"/>
      <c r="U102" s="13"/>
      <c r="V102" s="13"/>
      <c r="W102" s="47"/>
      <c r="Y102" s="45" t="s">
        <v>33</v>
      </c>
    </row>
    <row r="103" spans="17:25" ht="30" customHeight="1" x14ac:dyDescent="0.3">
      <c r="Q103" s="13"/>
      <c r="R103" s="13"/>
      <c r="S103" s="13"/>
      <c r="T103" s="13"/>
      <c r="U103" s="13"/>
      <c r="V103" s="13"/>
      <c r="W103" s="47"/>
      <c r="Y103" s="45" t="s">
        <v>34</v>
      </c>
    </row>
    <row r="104" spans="17:25" ht="30" customHeight="1" x14ac:dyDescent="0.3">
      <c r="Q104" s="13"/>
      <c r="R104" s="13"/>
      <c r="S104" s="13"/>
      <c r="T104" s="13"/>
      <c r="U104" s="13"/>
      <c r="V104" s="13"/>
      <c r="W104" s="47"/>
      <c r="Y104" s="45" t="s">
        <v>35</v>
      </c>
    </row>
    <row r="105" spans="17:25" ht="30" customHeight="1" x14ac:dyDescent="0.3">
      <c r="Q105" s="13"/>
      <c r="R105" s="13"/>
      <c r="S105" s="13"/>
      <c r="T105" s="13"/>
      <c r="U105" s="13"/>
      <c r="V105" s="13"/>
      <c r="W105" s="47"/>
      <c r="Y105" s="45" t="s">
        <v>36</v>
      </c>
    </row>
    <row r="106" spans="17:25" ht="30" customHeight="1" x14ac:dyDescent="0.3">
      <c r="Q106" s="13"/>
      <c r="R106" s="13"/>
      <c r="S106" s="13"/>
      <c r="T106" s="13"/>
      <c r="U106" s="13"/>
      <c r="V106" s="13"/>
      <c r="W106" s="47"/>
      <c r="Y106" s="45" t="s">
        <v>37</v>
      </c>
    </row>
    <row r="107" spans="17:25" ht="30" customHeight="1" x14ac:dyDescent="0.3">
      <c r="Q107" s="13"/>
      <c r="R107" s="13"/>
      <c r="S107" s="13"/>
      <c r="T107" s="13"/>
      <c r="U107" s="13"/>
      <c r="V107" s="13"/>
      <c r="W107" s="47"/>
      <c r="Y107" s="45" t="s">
        <v>38</v>
      </c>
    </row>
    <row r="108" spans="17:25" ht="30" customHeight="1" x14ac:dyDescent="0.3">
      <c r="Q108" s="13"/>
      <c r="R108" s="13"/>
      <c r="S108" s="13"/>
      <c r="T108" s="13"/>
      <c r="U108" s="13"/>
      <c r="V108" s="13"/>
      <c r="W108" s="47"/>
      <c r="Y108" s="45" t="s">
        <v>39</v>
      </c>
    </row>
    <row r="109" spans="17:25" ht="30" customHeight="1" x14ac:dyDescent="0.3">
      <c r="Q109" s="13"/>
      <c r="R109" s="13"/>
      <c r="S109" s="13"/>
      <c r="T109" s="13"/>
      <c r="U109" s="13"/>
      <c r="V109" s="13"/>
      <c r="W109" s="47"/>
      <c r="Y109" s="45" t="s">
        <v>40</v>
      </c>
    </row>
    <row r="110" spans="17:25" ht="30" customHeight="1" x14ac:dyDescent="0.3">
      <c r="Q110" s="13"/>
      <c r="R110" s="13"/>
      <c r="S110" s="13"/>
      <c r="T110" s="13"/>
      <c r="U110" s="13"/>
      <c r="V110" s="13"/>
      <c r="W110" s="47"/>
      <c r="Y110" s="45" t="s">
        <v>41</v>
      </c>
    </row>
    <row r="111" spans="17:25" ht="30" customHeight="1" x14ac:dyDescent="0.3">
      <c r="Q111" s="13"/>
      <c r="R111" s="13"/>
      <c r="S111" s="13"/>
      <c r="T111" s="13"/>
      <c r="U111" s="13"/>
      <c r="V111" s="13"/>
      <c r="W111" s="47"/>
      <c r="Y111" s="45" t="s">
        <v>42</v>
      </c>
    </row>
    <row r="112" spans="17:25" ht="30" customHeight="1" x14ac:dyDescent="0.3">
      <c r="Q112" s="13"/>
      <c r="R112" s="13"/>
      <c r="S112" s="13"/>
      <c r="T112" s="13"/>
      <c r="U112" s="13"/>
      <c r="V112" s="13"/>
      <c r="W112" s="47"/>
      <c r="Y112" s="45" t="s">
        <v>43</v>
      </c>
    </row>
    <row r="113" spans="6:25" ht="30" customHeight="1" x14ac:dyDescent="0.3">
      <c r="Q113" s="13"/>
      <c r="R113" s="13"/>
      <c r="S113" s="13"/>
      <c r="T113" s="13"/>
      <c r="U113" s="13"/>
      <c r="V113" s="13"/>
      <c r="W113" s="47"/>
      <c r="Y113" s="45" t="s">
        <v>44</v>
      </c>
    </row>
    <row r="114" spans="6:25" ht="30" customHeight="1" x14ac:dyDescent="0.3">
      <c r="Q114" s="13"/>
      <c r="R114" s="13"/>
      <c r="S114" s="13"/>
      <c r="T114" s="13"/>
      <c r="U114" s="13"/>
      <c r="V114" s="13"/>
      <c r="W114" s="47"/>
      <c r="Y114" s="46" t="s">
        <v>45</v>
      </c>
    </row>
    <row r="115" spans="6:25" ht="30" customHeight="1" x14ac:dyDescent="0.3">
      <c r="Q115" s="13"/>
      <c r="R115" s="13"/>
      <c r="S115" s="13"/>
      <c r="T115" s="13"/>
      <c r="U115" s="13"/>
      <c r="V115" s="13"/>
      <c r="W115" s="47"/>
      <c r="Y115" s="45" t="s">
        <v>46</v>
      </c>
    </row>
    <row r="116" spans="6:25" ht="30" customHeight="1" x14ac:dyDescent="0.3">
      <c r="Q116" s="13"/>
      <c r="R116" s="13"/>
      <c r="S116" s="13"/>
      <c r="T116" s="13"/>
      <c r="U116" s="13"/>
      <c r="V116" s="13"/>
      <c r="W116" s="47"/>
      <c r="Y116" s="45" t="s">
        <v>47</v>
      </c>
    </row>
    <row r="117" spans="6:25" ht="30" customHeight="1" x14ac:dyDescent="0.3">
      <c r="Q117" s="13"/>
      <c r="R117" s="13"/>
      <c r="S117" s="13"/>
      <c r="T117" s="13"/>
      <c r="U117" s="13"/>
      <c r="V117" s="13"/>
      <c r="W117" s="47"/>
      <c r="Y117" s="46" t="s">
        <v>48</v>
      </c>
    </row>
    <row r="118" spans="6:25" ht="30" customHeight="1" x14ac:dyDescent="0.3">
      <c r="Q118" s="13"/>
      <c r="R118" s="13"/>
      <c r="S118" s="13"/>
      <c r="T118" s="13"/>
      <c r="U118" s="13"/>
      <c r="V118" s="13"/>
      <c r="W118" s="47"/>
      <c r="Y118" s="46" t="s">
        <v>49</v>
      </c>
    </row>
    <row r="119" spans="6:25" ht="30" customHeight="1" x14ac:dyDescent="0.3">
      <c r="Q119" s="13"/>
      <c r="R119" s="13"/>
      <c r="S119" s="13"/>
      <c r="T119" s="13"/>
      <c r="U119" s="13"/>
      <c r="V119" s="13"/>
      <c r="W119" s="47"/>
      <c r="Y119" s="45" t="s">
        <v>50</v>
      </c>
    </row>
    <row r="120" spans="6:25" ht="30" customHeight="1" x14ac:dyDescent="0.3">
      <c r="Q120" s="13"/>
      <c r="R120" s="13"/>
      <c r="S120" s="13"/>
      <c r="T120" s="13"/>
      <c r="U120" s="13"/>
      <c r="V120" s="13"/>
      <c r="W120" s="47"/>
      <c r="Y120" s="46" t="s">
        <v>51</v>
      </c>
    </row>
    <row r="121" spans="6:25" ht="48.75" customHeight="1" x14ac:dyDescent="0.3">
      <c r="M121" s="198"/>
      <c r="N121" s="39"/>
      <c r="O121" s="39"/>
      <c r="P121" s="39"/>
      <c r="Q121" s="14"/>
      <c r="R121" s="14"/>
      <c r="S121" s="14"/>
      <c r="T121" s="14"/>
      <c r="U121" s="14"/>
      <c r="V121" s="13"/>
      <c r="W121" s="47"/>
      <c r="Y121" s="45" t="s">
        <v>52</v>
      </c>
    </row>
    <row r="122" spans="6:25" ht="24.75" customHeight="1" x14ac:dyDescent="0.3">
      <c r="F122" s="67" t="s">
        <v>90</v>
      </c>
      <c r="M122" s="39" t="s">
        <v>18</v>
      </c>
      <c r="N122" s="39"/>
      <c r="O122" s="39"/>
      <c r="P122" s="39"/>
      <c r="Q122" s="14"/>
      <c r="R122" s="14"/>
      <c r="S122" s="197" t="s">
        <v>93</v>
      </c>
      <c r="T122" s="197"/>
      <c r="U122" s="14"/>
      <c r="V122" s="13"/>
      <c r="W122" s="47"/>
      <c r="Y122" s="46" t="s">
        <v>53</v>
      </c>
    </row>
    <row r="123" spans="6:25" ht="24.75" customHeight="1" x14ac:dyDescent="0.3">
      <c r="F123" s="67" t="s">
        <v>90</v>
      </c>
      <c r="M123" s="39" t="s">
        <v>95</v>
      </c>
      <c r="N123" s="39"/>
      <c r="O123" s="39"/>
      <c r="P123" s="39"/>
      <c r="Q123" s="14"/>
      <c r="R123" s="14"/>
      <c r="S123" s="197" t="s">
        <v>91</v>
      </c>
      <c r="T123" s="197"/>
      <c r="U123" s="14"/>
      <c r="V123" s="13"/>
      <c r="W123" s="47"/>
      <c r="Y123" s="46" t="s">
        <v>54</v>
      </c>
    </row>
    <row r="124" spans="6:25" ht="27" customHeight="1" x14ac:dyDescent="0.3">
      <c r="F124" s="67" t="s">
        <v>90</v>
      </c>
      <c r="M124" s="39" t="s">
        <v>105</v>
      </c>
      <c r="N124" s="39"/>
      <c r="O124" s="39"/>
      <c r="P124" s="39"/>
      <c r="Q124" s="14"/>
      <c r="R124" s="14"/>
      <c r="S124" s="197" t="s">
        <v>87</v>
      </c>
      <c r="T124" s="197"/>
      <c r="U124" s="14"/>
      <c r="V124" s="13"/>
      <c r="W124" s="47"/>
      <c r="Y124" s="46" t="s">
        <v>55</v>
      </c>
    </row>
    <row r="125" spans="6:25" ht="33.75" customHeight="1" x14ac:dyDescent="0.3">
      <c r="F125" s="67" t="s">
        <v>90</v>
      </c>
      <c r="M125" s="39" t="s">
        <v>106</v>
      </c>
      <c r="N125" s="39"/>
      <c r="O125" s="39"/>
      <c r="P125" s="39"/>
      <c r="Q125" s="14"/>
      <c r="R125" s="14"/>
      <c r="S125" s="197" t="s">
        <v>168</v>
      </c>
      <c r="T125" s="197"/>
      <c r="U125" s="14"/>
      <c r="V125" s="13"/>
      <c r="W125" s="47"/>
      <c r="Y125" s="46" t="s">
        <v>56</v>
      </c>
    </row>
    <row r="126" spans="6:25" ht="29.25" customHeight="1" x14ac:dyDescent="0.3">
      <c r="F126" s="67" t="s">
        <v>90</v>
      </c>
      <c r="M126" s="39" t="s">
        <v>96</v>
      </c>
      <c r="N126" s="39"/>
      <c r="O126" s="39"/>
      <c r="P126" s="39"/>
      <c r="Q126" s="14"/>
      <c r="R126" s="14"/>
      <c r="S126" s="197" t="s">
        <v>88</v>
      </c>
      <c r="T126" s="197"/>
      <c r="U126" s="14"/>
      <c r="V126" s="13"/>
      <c r="W126" s="47"/>
      <c r="Y126" s="46" t="s">
        <v>57</v>
      </c>
    </row>
    <row r="127" spans="6:25" ht="38.25" customHeight="1" x14ac:dyDescent="0.3">
      <c r="F127" s="67" t="s">
        <v>90</v>
      </c>
      <c r="M127" s="39" t="s">
        <v>107</v>
      </c>
      <c r="N127" s="39"/>
      <c r="O127" s="39"/>
      <c r="P127" s="39"/>
      <c r="Q127" s="14"/>
      <c r="R127" s="14"/>
      <c r="S127" s="197" t="s">
        <v>89</v>
      </c>
      <c r="T127" s="14"/>
      <c r="U127" s="14"/>
      <c r="V127" s="13"/>
      <c r="W127" s="47"/>
      <c r="Y127" s="46" t="s">
        <v>58</v>
      </c>
    </row>
    <row r="128" spans="6:25" ht="31.5" customHeight="1" x14ac:dyDescent="0.3">
      <c r="F128" s="67" t="s">
        <v>90</v>
      </c>
      <c r="M128" s="39" t="s">
        <v>108</v>
      </c>
      <c r="N128" s="39"/>
      <c r="O128" s="39"/>
      <c r="P128" s="39"/>
      <c r="Q128" s="14"/>
      <c r="R128" s="14"/>
      <c r="S128" s="14" t="s">
        <v>176</v>
      </c>
      <c r="T128" s="14"/>
      <c r="U128" s="14"/>
      <c r="V128" s="13"/>
      <c r="W128" s="47"/>
      <c r="Y128" s="45" t="s">
        <v>59</v>
      </c>
    </row>
    <row r="129" spans="6:25" ht="44.25" customHeight="1" x14ac:dyDescent="0.3">
      <c r="F129" s="67" t="s">
        <v>90</v>
      </c>
      <c r="M129" s="39" t="s">
        <v>109</v>
      </c>
      <c r="N129" s="39"/>
      <c r="O129" s="39"/>
      <c r="P129" s="39"/>
      <c r="Q129" s="14"/>
      <c r="R129" s="14"/>
      <c r="S129" s="14"/>
      <c r="T129" s="14"/>
      <c r="U129" s="14"/>
      <c r="V129" s="13"/>
      <c r="W129" s="47"/>
      <c r="Y129" s="46" t="s">
        <v>60</v>
      </c>
    </row>
    <row r="130" spans="6:25" ht="31.5" customHeight="1" x14ac:dyDescent="0.3">
      <c r="M130" s="39" t="s">
        <v>104</v>
      </c>
      <c r="N130" s="39"/>
      <c r="O130" s="39"/>
      <c r="P130" s="39"/>
      <c r="Q130" s="14"/>
      <c r="R130" s="14"/>
      <c r="S130" s="14"/>
      <c r="T130" s="14"/>
      <c r="U130" s="14"/>
      <c r="V130" s="13"/>
      <c r="W130" s="47"/>
      <c r="Y130" s="45" t="s">
        <v>84</v>
      </c>
    </row>
    <row r="131" spans="6:25" ht="30" customHeight="1" x14ac:dyDescent="0.3">
      <c r="M131" s="39"/>
      <c r="N131" s="39"/>
      <c r="O131" s="39"/>
      <c r="P131" s="39"/>
      <c r="Q131" s="14"/>
      <c r="R131" s="14"/>
      <c r="S131" s="14"/>
      <c r="T131" s="14"/>
      <c r="U131" s="14"/>
      <c r="V131" s="13"/>
      <c r="W131" s="47"/>
      <c r="Y131" s="46" t="s">
        <v>61</v>
      </c>
    </row>
    <row r="132" spans="6:25" ht="30" customHeight="1" x14ac:dyDescent="0.3">
      <c r="M132" s="39"/>
      <c r="N132" s="39"/>
      <c r="O132" s="39"/>
      <c r="P132" s="39"/>
      <c r="Q132" s="14"/>
      <c r="R132" s="14"/>
      <c r="S132" s="14"/>
      <c r="T132" s="14"/>
      <c r="U132" s="14"/>
      <c r="V132" s="13"/>
      <c r="W132" s="47"/>
      <c r="Y132" s="45" t="s">
        <v>62</v>
      </c>
    </row>
    <row r="133" spans="6:25" ht="30" customHeight="1" x14ac:dyDescent="0.3">
      <c r="Q133" s="13"/>
      <c r="R133" s="13"/>
      <c r="S133" s="13"/>
      <c r="T133" s="13"/>
      <c r="U133" s="13"/>
      <c r="V133" s="13"/>
      <c r="W133" s="47"/>
      <c r="Y133" s="46" t="s">
        <v>63</v>
      </c>
    </row>
    <row r="134" spans="6:25" ht="30" customHeight="1" x14ac:dyDescent="0.3">
      <c r="Q134" s="13"/>
      <c r="R134" s="13"/>
      <c r="S134" s="13"/>
      <c r="T134" s="13"/>
      <c r="U134" s="13"/>
      <c r="V134" s="13"/>
      <c r="W134" s="47"/>
      <c r="Y134" s="46" t="s">
        <v>64</v>
      </c>
    </row>
    <row r="135" spans="6:25" ht="30" customHeight="1" x14ac:dyDescent="0.3">
      <c r="Q135" s="13"/>
      <c r="R135" s="13"/>
      <c r="S135" s="13"/>
      <c r="T135" s="13"/>
      <c r="U135" s="13"/>
      <c r="V135" s="13"/>
      <c r="W135" s="47"/>
      <c r="Y135" s="45" t="s">
        <v>65</v>
      </c>
    </row>
    <row r="136" spans="6:25" ht="30" customHeight="1" x14ac:dyDescent="0.3">
      <c r="Q136" s="13"/>
      <c r="R136" s="13"/>
      <c r="S136" s="13"/>
      <c r="T136" s="13"/>
      <c r="U136" s="13"/>
      <c r="V136" s="13"/>
      <c r="W136" s="47"/>
      <c r="Y136" s="45" t="s">
        <v>66</v>
      </c>
    </row>
    <row r="137" spans="6:25" ht="30" customHeight="1" x14ac:dyDescent="0.3">
      <c r="Q137" s="13"/>
      <c r="R137" s="13"/>
      <c r="S137" s="13"/>
      <c r="T137" s="13"/>
      <c r="U137" s="13"/>
      <c r="V137" s="13"/>
      <c r="W137" s="47"/>
      <c r="Y137" s="46" t="s">
        <v>67</v>
      </c>
    </row>
    <row r="138" spans="6:25" ht="30" customHeight="1" x14ac:dyDescent="0.3">
      <c r="Q138" s="13"/>
      <c r="R138" s="13"/>
      <c r="S138" s="13"/>
      <c r="T138" s="13"/>
      <c r="U138" s="13"/>
      <c r="V138" s="13"/>
      <c r="W138" s="47"/>
      <c r="Y138" s="46" t="s">
        <v>68</v>
      </c>
    </row>
    <row r="139" spans="6:25" ht="30" customHeight="1" x14ac:dyDescent="0.3">
      <c r="Q139" s="13"/>
      <c r="R139" s="13"/>
      <c r="S139" s="13"/>
      <c r="T139" s="13"/>
      <c r="U139" s="13"/>
      <c r="V139" s="13"/>
      <c r="W139" s="47"/>
      <c r="Y139" s="46" t="s">
        <v>69</v>
      </c>
    </row>
    <row r="140" spans="6:25" ht="30" customHeight="1" x14ac:dyDescent="0.3">
      <c r="Q140" s="13"/>
      <c r="R140" s="13"/>
      <c r="S140" s="13"/>
      <c r="T140" s="13"/>
      <c r="U140" s="13"/>
      <c r="V140" s="13"/>
      <c r="W140" s="47"/>
      <c r="Y140" s="45" t="s">
        <v>70</v>
      </c>
    </row>
    <row r="141" spans="6:25" ht="30" customHeight="1" x14ac:dyDescent="0.3">
      <c r="Q141" s="13"/>
      <c r="R141" s="13"/>
      <c r="S141" s="13"/>
      <c r="T141" s="13"/>
      <c r="U141" s="13"/>
      <c r="V141" s="13"/>
      <c r="W141" s="47"/>
      <c r="Y141" s="45" t="s">
        <v>71</v>
      </c>
    </row>
    <row r="142" spans="6:25" ht="30" customHeight="1" x14ac:dyDescent="0.3">
      <c r="Q142" s="13"/>
      <c r="R142" s="13"/>
      <c r="S142" s="13"/>
      <c r="T142" s="13"/>
      <c r="U142" s="13"/>
      <c r="V142" s="13"/>
      <c r="W142" s="47"/>
      <c r="Y142" s="46" t="s">
        <v>72</v>
      </c>
    </row>
    <row r="143" spans="6:25" ht="30" customHeight="1" x14ac:dyDescent="0.3">
      <c r="Q143" s="13"/>
      <c r="R143" s="13"/>
      <c r="S143" s="13"/>
      <c r="T143" s="13"/>
      <c r="U143" s="13"/>
      <c r="V143" s="13"/>
      <c r="W143" s="47"/>
      <c r="Y143" s="45" t="s">
        <v>73</v>
      </c>
    </row>
    <row r="144" spans="6:25" ht="30" customHeight="1" x14ac:dyDescent="0.3">
      <c r="Q144" s="13"/>
      <c r="R144" s="13"/>
      <c r="S144" s="13"/>
      <c r="T144" s="13"/>
      <c r="U144" s="13"/>
      <c r="V144" s="13"/>
      <c r="W144" s="47"/>
      <c r="Y144" s="46" t="s">
        <v>74</v>
      </c>
    </row>
    <row r="145" spans="17:25" ht="30" customHeight="1" x14ac:dyDescent="0.3">
      <c r="Q145" s="13"/>
      <c r="R145" s="13"/>
      <c r="S145" s="13"/>
      <c r="T145" s="13"/>
      <c r="U145" s="13"/>
      <c r="V145" s="13"/>
      <c r="W145" s="47"/>
      <c r="Y145" s="46" t="s">
        <v>75</v>
      </c>
    </row>
    <row r="146" spans="17:25" ht="30" customHeight="1" x14ac:dyDescent="0.3">
      <c r="Q146" s="13"/>
      <c r="R146" s="13"/>
      <c r="S146" s="13"/>
      <c r="T146" s="13"/>
      <c r="U146" s="13"/>
      <c r="V146" s="13"/>
      <c r="W146" s="47"/>
      <c r="Y146" s="46" t="s">
        <v>76</v>
      </c>
    </row>
    <row r="147" spans="17:25" ht="30" customHeight="1" x14ac:dyDescent="0.3">
      <c r="Q147" s="13"/>
      <c r="R147" s="13"/>
      <c r="S147" s="13"/>
      <c r="T147" s="13"/>
      <c r="U147" s="13"/>
      <c r="V147" s="13"/>
      <c r="W147" s="47"/>
      <c r="Y147" s="46" t="s">
        <v>77</v>
      </c>
    </row>
    <row r="148" spans="17:25" ht="30" customHeight="1" x14ac:dyDescent="0.3">
      <c r="Q148" s="13"/>
      <c r="R148" s="13"/>
      <c r="S148" s="13"/>
      <c r="T148" s="13"/>
      <c r="U148" s="13"/>
      <c r="V148" s="13"/>
      <c r="W148" s="47"/>
      <c r="Y148" s="46" t="s">
        <v>78</v>
      </c>
    </row>
    <row r="149" spans="17:25" ht="30" customHeight="1" x14ac:dyDescent="0.3">
      <c r="Q149" s="13"/>
      <c r="R149" s="13"/>
      <c r="S149" s="13"/>
      <c r="T149" s="13"/>
      <c r="U149" s="13"/>
      <c r="V149" s="13"/>
      <c r="W149" s="14"/>
    </row>
    <row r="150" spans="17:25" ht="30" customHeight="1" x14ac:dyDescent="0.3">
      <c r="Q150" s="13"/>
      <c r="R150" s="13"/>
      <c r="S150" s="13"/>
      <c r="T150" s="13"/>
      <c r="U150" s="13"/>
      <c r="V150" s="13"/>
      <c r="W150" s="14"/>
    </row>
    <row r="151" spans="17:25" ht="30" customHeight="1" x14ac:dyDescent="0.3">
      <c r="Q151" s="13"/>
      <c r="R151" s="13"/>
      <c r="S151" s="13"/>
      <c r="T151" s="13"/>
      <c r="U151" s="13"/>
      <c r="V151" s="13"/>
      <c r="W151" s="14"/>
    </row>
    <row r="152" spans="17:25" ht="30" customHeight="1" x14ac:dyDescent="0.3">
      <c r="Q152" s="13"/>
      <c r="R152" s="13"/>
      <c r="S152" s="13"/>
      <c r="T152" s="13"/>
      <c r="U152" s="13"/>
      <c r="V152" s="13"/>
      <c r="W152" s="14"/>
    </row>
    <row r="153" spans="17:25" ht="30" customHeight="1" x14ac:dyDescent="0.3">
      <c r="Q153" s="13"/>
      <c r="R153" s="13"/>
      <c r="S153" s="13"/>
      <c r="T153" s="13"/>
      <c r="U153" s="13"/>
      <c r="V153" s="13"/>
      <c r="W153" s="14"/>
    </row>
    <row r="154" spans="17:25" ht="30" customHeight="1" x14ac:dyDescent="0.3">
      <c r="Q154" s="13"/>
      <c r="R154" s="13"/>
      <c r="S154" s="13"/>
      <c r="T154" s="13"/>
      <c r="U154" s="13"/>
      <c r="V154" s="13"/>
      <c r="W154" s="14"/>
    </row>
    <row r="155" spans="17:25" ht="30" customHeight="1" x14ac:dyDescent="0.3">
      <c r="Q155" s="13"/>
      <c r="R155" s="13"/>
      <c r="S155" s="13"/>
      <c r="T155" s="13"/>
      <c r="U155" s="13"/>
      <c r="V155" s="13"/>
      <c r="W155" s="14"/>
    </row>
    <row r="156" spans="17:25" ht="30" customHeight="1" x14ac:dyDescent="0.3">
      <c r="Q156" s="13"/>
      <c r="R156" s="13"/>
      <c r="S156" s="13"/>
      <c r="T156" s="13"/>
      <c r="U156" s="13"/>
      <c r="V156" s="13"/>
      <c r="W156" s="14"/>
    </row>
    <row r="157" spans="17:25" ht="30" customHeight="1" x14ac:dyDescent="0.3">
      <c r="Q157" s="13"/>
      <c r="R157" s="13"/>
      <c r="S157" s="13"/>
      <c r="T157" s="13"/>
      <c r="U157" s="13"/>
      <c r="V157" s="13"/>
      <c r="W157" s="14"/>
    </row>
    <row r="158" spans="17:25" ht="30" customHeight="1" x14ac:dyDescent="0.3">
      <c r="Q158" s="13"/>
      <c r="R158" s="13"/>
      <c r="S158" s="13"/>
      <c r="T158" s="13"/>
      <c r="U158" s="13"/>
      <c r="V158" s="13"/>
      <c r="W158" s="14"/>
    </row>
    <row r="159" spans="17:25" ht="30" customHeight="1" x14ac:dyDescent="0.3">
      <c r="Q159" s="13"/>
      <c r="R159" s="13"/>
      <c r="S159" s="13"/>
      <c r="T159" s="13"/>
      <c r="U159" s="13"/>
      <c r="V159" s="13"/>
      <c r="W159" s="14"/>
    </row>
    <row r="160" spans="17:25" ht="30" customHeight="1" x14ac:dyDescent="0.3">
      <c r="Q160" s="13"/>
      <c r="R160" s="13"/>
      <c r="S160" s="13"/>
      <c r="T160" s="13"/>
      <c r="U160" s="13"/>
      <c r="V160" s="13"/>
      <c r="W160" s="14"/>
    </row>
    <row r="161" spans="17:23" ht="30" customHeight="1" x14ac:dyDescent="0.3">
      <c r="Q161" s="13"/>
      <c r="R161" s="13"/>
      <c r="S161" s="13"/>
      <c r="T161" s="13"/>
      <c r="U161" s="13"/>
      <c r="V161" s="13"/>
      <c r="W161" s="14"/>
    </row>
    <row r="162" spans="17:23" ht="30" customHeight="1" x14ac:dyDescent="0.3">
      <c r="Q162" s="13"/>
      <c r="R162" s="13"/>
      <c r="S162" s="13"/>
      <c r="T162" s="13"/>
      <c r="U162" s="13"/>
      <c r="V162" s="13"/>
      <c r="W162" s="14"/>
    </row>
    <row r="163" spans="17:23" ht="30" customHeight="1" x14ac:dyDescent="0.3">
      <c r="Q163" s="13"/>
      <c r="R163" s="13"/>
      <c r="S163" s="13"/>
      <c r="T163" s="13"/>
      <c r="U163" s="13"/>
      <c r="V163" s="13"/>
      <c r="W163" s="14"/>
    </row>
    <row r="164" spans="17:23" ht="30" customHeight="1" x14ac:dyDescent="0.3">
      <c r="Q164" s="13"/>
      <c r="R164" s="13"/>
      <c r="S164" s="13"/>
      <c r="T164" s="13"/>
      <c r="U164" s="13"/>
      <c r="V164" s="13"/>
      <c r="W164" s="14"/>
    </row>
    <row r="165" spans="17:23" ht="30" customHeight="1" x14ac:dyDescent="0.3">
      <c r="Q165" s="13"/>
      <c r="R165" s="13"/>
      <c r="S165" s="13"/>
      <c r="T165" s="13"/>
      <c r="U165" s="13"/>
      <c r="V165" s="13"/>
      <c r="W165" s="14"/>
    </row>
    <row r="166" spans="17:23" ht="30" customHeight="1" x14ac:dyDescent="0.3">
      <c r="Q166" s="13"/>
      <c r="R166" s="13"/>
      <c r="S166" s="13"/>
      <c r="T166" s="13"/>
      <c r="U166" s="13"/>
      <c r="V166" s="13"/>
      <c r="W166" s="14"/>
    </row>
    <row r="167" spans="17:23" ht="30" customHeight="1" x14ac:dyDescent="0.3">
      <c r="Q167" s="13"/>
      <c r="R167" s="13"/>
      <c r="S167" s="13"/>
      <c r="T167" s="13"/>
      <c r="U167" s="13"/>
      <c r="V167" s="13"/>
      <c r="W167" s="14"/>
    </row>
    <row r="168" spans="17:23" ht="30" customHeight="1" x14ac:dyDescent="0.3">
      <c r="Q168" s="13"/>
      <c r="R168" s="13"/>
      <c r="S168" s="13"/>
      <c r="T168" s="13"/>
      <c r="U168" s="13"/>
      <c r="V168" s="13"/>
      <c r="W168" s="14"/>
    </row>
    <row r="169" spans="17:23" ht="30" customHeight="1" x14ac:dyDescent="0.3">
      <c r="Q169" s="13"/>
      <c r="R169" s="13"/>
      <c r="S169" s="13"/>
      <c r="T169" s="13"/>
      <c r="U169" s="13"/>
      <c r="V169" s="13"/>
      <c r="W169" s="14"/>
    </row>
    <row r="170" spans="17:23" ht="30" customHeight="1" x14ac:dyDescent="0.3">
      <c r="Q170" s="13"/>
      <c r="R170" s="13"/>
      <c r="S170" s="13"/>
      <c r="T170" s="13"/>
      <c r="U170" s="13"/>
      <c r="V170" s="13"/>
      <c r="W170" s="14"/>
    </row>
    <row r="171" spans="17:23" ht="30" customHeight="1" x14ac:dyDescent="0.3">
      <c r="Q171" s="13"/>
      <c r="R171" s="13"/>
      <c r="S171" s="13"/>
      <c r="T171" s="13"/>
      <c r="U171" s="13"/>
      <c r="V171" s="13"/>
      <c r="W171" s="14"/>
    </row>
    <row r="172" spans="17:23" ht="30" customHeight="1" x14ac:dyDescent="0.3">
      <c r="Q172" s="13"/>
      <c r="R172" s="13"/>
      <c r="S172" s="13"/>
      <c r="T172" s="13"/>
      <c r="U172" s="13"/>
      <c r="V172" s="13"/>
      <c r="W172" s="14"/>
    </row>
    <row r="173" spans="17:23" ht="30" customHeight="1" x14ac:dyDescent="0.3">
      <c r="Q173" s="13"/>
      <c r="R173" s="13"/>
      <c r="S173" s="13"/>
      <c r="T173" s="13"/>
      <c r="U173" s="13"/>
      <c r="V173" s="13"/>
      <c r="W173" s="14"/>
    </row>
    <row r="174" spans="17:23" ht="30" customHeight="1" x14ac:dyDescent="0.3">
      <c r="Q174" s="13"/>
      <c r="R174" s="13"/>
      <c r="S174" s="13"/>
      <c r="T174" s="13"/>
      <c r="U174" s="13"/>
      <c r="V174" s="13"/>
      <c r="W174" s="14"/>
    </row>
    <row r="175" spans="17:23" ht="30" customHeight="1" x14ac:dyDescent="0.3">
      <c r="Q175" s="13"/>
      <c r="R175" s="13"/>
      <c r="S175" s="13"/>
      <c r="T175" s="13"/>
      <c r="U175" s="13"/>
      <c r="V175" s="13"/>
      <c r="W175" s="14"/>
    </row>
    <row r="176" spans="17:23" ht="30" customHeight="1" x14ac:dyDescent="0.3">
      <c r="Q176" s="13"/>
      <c r="R176" s="13"/>
      <c r="S176" s="13"/>
      <c r="T176" s="13"/>
      <c r="U176" s="13"/>
      <c r="V176" s="13"/>
      <c r="W176" s="14"/>
    </row>
    <row r="177" spans="17:23" ht="30" customHeight="1" x14ac:dyDescent="0.3">
      <c r="Q177" s="13"/>
      <c r="R177" s="13"/>
      <c r="S177" s="13"/>
      <c r="T177" s="13"/>
      <c r="U177" s="13"/>
      <c r="V177" s="13"/>
      <c r="W177" s="14"/>
    </row>
    <row r="178" spans="17:23" ht="30" customHeight="1" x14ac:dyDescent="0.3">
      <c r="Q178" s="13"/>
      <c r="R178" s="13"/>
      <c r="S178" s="13"/>
      <c r="T178" s="13"/>
      <c r="U178" s="13"/>
      <c r="V178" s="13"/>
      <c r="W178" s="14"/>
    </row>
    <row r="179" spans="17:23" ht="30" customHeight="1" x14ac:dyDescent="0.3">
      <c r="Q179" s="13"/>
      <c r="R179" s="13"/>
      <c r="S179" s="13"/>
      <c r="T179" s="13"/>
      <c r="U179" s="13"/>
      <c r="V179" s="13"/>
      <c r="W179" s="14"/>
    </row>
    <row r="180" spans="17:23" ht="30" customHeight="1" x14ac:dyDescent="0.3">
      <c r="Q180" s="13"/>
      <c r="R180" s="13"/>
      <c r="S180" s="13"/>
      <c r="T180" s="13"/>
      <c r="U180" s="13"/>
      <c r="V180" s="13"/>
      <c r="W180" s="14"/>
    </row>
    <row r="181" spans="17:23" ht="30" customHeight="1" x14ac:dyDescent="0.3">
      <c r="Q181" s="13"/>
      <c r="R181" s="13"/>
      <c r="S181" s="13"/>
      <c r="T181" s="13"/>
      <c r="U181" s="13"/>
      <c r="V181" s="13"/>
      <c r="W181" s="14"/>
    </row>
    <row r="182" spans="17:23" ht="30" customHeight="1" x14ac:dyDescent="0.3">
      <c r="Q182" s="13"/>
      <c r="R182" s="13"/>
      <c r="S182" s="13"/>
      <c r="T182" s="13"/>
      <c r="U182" s="13"/>
      <c r="V182" s="13"/>
      <c r="W182" s="14"/>
    </row>
    <row r="183" spans="17:23" ht="30" customHeight="1" x14ac:dyDescent="0.3">
      <c r="Q183" s="13"/>
      <c r="R183" s="13"/>
      <c r="S183" s="13"/>
      <c r="T183" s="13"/>
      <c r="U183" s="13"/>
      <c r="V183" s="13"/>
      <c r="W183" s="14"/>
    </row>
    <row r="184" spans="17:23" ht="30" customHeight="1" x14ac:dyDescent="0.3">
      <c r="Q184" s="13"/>
      <c r="R184" s="13"/>
      <c r="S184" s="13"/>
      <c r="T184" s="13"/>
      <c r="U184" s="13"/>
      <c r="V184" s="13"/>
      <c r="W184" s="14"/>
    </row>
    <row r="185" spans="17:23" ht="30" customHeight="1" x14ac:dyDescent="0.3">
      <c r="Q185" s="13"/>
      <c r="R185" s="13"/>
      <c r="S185" s="13"/>
      <c r="T185" s="13"/>
      <c r="U185" s="13"/>
      <c r="V185" s="13"/>
      <c r="W185" s="14"/>
    </row>
    <row r="186" spans="17:23" ht="30" customHeight="1" x14ac:dyDescent="0.3">
      <c r="Q186" s="13"/>
      <c r="R186" s="13"/>
      <c r="S186" s="13"/>
      <c r="T186" s="13"/>
      <c r="U186" s="13"/>
      <c r="V186" s="13"/>
      <c r="W186" s="14"/>
    </row>
    <row r="187" spans="17:23" ht="30" customHeight="1" x14ac:dyDescent="0.3">
      <c r="Q187" s="13"/>
      <c r="R187" s="13"/>
      <c r="S187" s="13"/>
      <c r="T187" s="13"/>
      <c r="U187" s="13"/>
      <c r="V187" s="13"/>
      <c r="W187" s="14"/>
    </row>
    <row r="188" spans="17:23" ht="30" customHeight="1" x14ac:dyDescent="0.3">
      <c r="Q188" s="13"/>
      <c r="R188" s="13"/>
      <c r="S188" s="13"/>
      <c r="T188" s="13"/>
      <c r="U188" s="13"/>
      <c r="V188" s="13"/>
      <c r="W188" s="14"/>
    </row>
    <row r="189" spans="17:23" ht="30" customHeight="1" x14ac:dyDescent="0.3">
      <c r="Q189" s="13"/>
      <c r="R189" s="13"/>
      <c r="S189" s="13"/>
      <c r="T189" s="13"/>
      <c r="U189" s="13"/>
      <c r="V189" s="13"/>
      <c r="W189" s="14"/>
    </row>
    <row r="190" spans="17:23" ht="30" customHeight="1" x14ac:dyDescent="0.3">
      <c r="Q190" s="13"/>
      <c r="R190" s="13"/>
      <c r="S190" s="13"/>
      <c r="T190" s="13"/>
      <c r="U190" s="13"/>
      <c r="V190" s="13"/>
      <c r="W190" s="14"/>
    </row>
    <row r="191" spans="17:23" ht="30" customHeight="1" x14ac:dyDescent="0.3">
      <c r="Q191" s="13"/>
      <c r="R191" s="13"/>
      <c r="S191" s="13"/>
      <c r="T191" s="13"/>
      <c r="U191" s="13"/>
      <c r="V191" s="13"/>
      <c r="W191" s="14"/>
    </row>
    <row r="192" spans="17:23" ht="30" customHeight="1" x14ac:dyDescent="0.3">
      <c r="Q192" s="13"/>
      <c r="R192" s="13"/>
      <c r="S192" s="13"/>
      <c r="T192" s="13"/>
      <c r="U192" s="13"/>
      <c r="V192" s="13"/>
      <c r="W192" s="14"/>
    </row>
    <row r="193" spans="17:23" ht="30" customHeight="1" x14ac:dyDescent="0.3">
      <c r="Q193" s="13"/>
      <c r="R193" s="13"/>
      <c r="S193" s="13"/>
      <c r="T193" s="13"/>
      <c r="U193" s="13"/>
      <c r="V193" s="13"/>
      <c r="W193" s="14"/>
    </row>
    <row r="194" spans="17:23" ht="30" customHeight="1" x14ac:dyDescent="0.3">
      <c r="Q194" s="13"/>
      <c r="R194" s="13"/>
      <c r="S194" s="13"/>
      <c r="T194" s="13"/>
      <c r="U194" s="13"/>
      <c r="V194" s="13"/>
      <c r="W194" s="14"/>
    </row>
    <row r="195" spans="17:23" ht="30" customHeight="1" x14ac:dyDescent="0.3">
      <c r="Q195" s="13"/>
      <c r="R195" s="13"/>
      <c r="S195" s="13"/>
      <c r="T195" s="13"/>
      <c r="U195" s="13"/>
      <c r="V195" s="13"/>
      <c r="W195" s="14"/>
    </row>
    <row r="196" spans="17:23" ht="30" customHeight="1" x14ac:dyDescent="0.3">
      <c r="Q196" s="13"/>
      <c r="R196" s="13"/>
      <c r="S196" s="13"/>
      <c r="T196" s="13"/>
      <c r="U196" s="13"/>
      <c r="V196" s="13"/>
      <c r="W196" s="14"/>
    </row>
    <row r="197" spans="17:23" ht="30" customHeight="1" x14ac:dyDescent="0.3">
      <c r="Q197" s="13"/>
      <c r="R197" s="13"/>
      <c r="S197" s="13"/>
      <c r="T197" s="13"/>
      <c r="U197" s="13"/>
      <c r="V197" s="13"/>
      <c r="W197" s="14"/>
    </row>
    <row r="198" spans="17:23" ht="30" customHeight="1" x14ac:dyDescent="0.3">
      <c r="Q198" s="13"/>
      <c r="R198" s="13"/>
      <c r="S198" s="13"/>
      <c r="T198" s="13"/>
      <c r="U198" s="13"/>
      <c r="V198" s="13"/>
      <c r="W198" s="14"/>
    </row>
    <row r="199" spans="17:23" ht="30" customHeight="1" x14ac:dyDescent="0.3">
      <c r="Q199" s="13"/>
      <c r="R199" s="13"/>
      <c r="S199" s="13"/>
      <c r="T199" s="13"/>
      <c r="U199" s="13"/>
      <c r="V199" s="13"/>
      <c r="W199" s="14"/>
    </row>
    <row r="200" spans="17:23" ht="30" customHeight="1" x14ac:dyDescent="0.3">
      <c r="Q200" s="13"/>
      <c r="R200" s="13"/>
      <c r="S200" s="13"/>
      <c r="T200" s="13"/>
      <c r="U200" s="13"/>
      <c r="V200" s="13"/>
      <c r="W200" s="14"/>
    </row>
    <row r="201" spans="17:23" ht="30" customHeight="1" x14ac:dyDescent="0.3">
      <c r="Q201" s="13"/>
      <c r="R201" s="13"/>
      <c r="S201" s="13"/>
      <c r="T201" s="13"/>
      <c r="U201" s="13"/>
      <c r="V201" s="13"/>
      <c r="W201" s="14"/>
    </row>
    <row r="202" spans="17:23" ht="30" customHeight="1" x14ac:dyDescent="0.3">
      <c r="Q202" s="13"/>
      <c r="R202" s="13"/>
      <c r="S202" s="13"/>
      <c r="T202" s="13"/>
      <c r="U202" s="13"/>
      <c r="V202" s="13"/>
      <c r="W202" s="14"/>
    </row>
    <row r="203" spans="17:23" ht="30" customHeight="1" x14ac:dyDescent="0.3">
      <c r="Q203" s="13"/>
      <c r="R203" s="13"/>
      <c r="S203" s="13"/>
      <c r="T203" s="13"/>
      <c r="U203" s="13"/>
      <c r="V203" s="13"/>
      <c r="W203" s="14"/>
    </row>
    <row r="204" spans="17:23" ht="30" customHeight="1" x14ac:dyDescent="0.3">
      <c r="Q204" s="13"/>
      <c r="R204" s="13"/>
      <c r="S204" s="13"/>
      <c r="T204" s="13"/>
      <c r="U204" s="13"/>
      <c r="V204" s="13"/>
      <c r="W204" s="14"/>
    </row>
    <row r="205" spans="17:23" ht="30" customHeight="1" x14ac:dyDescent="0.3">
      <c r="Q205" s="13"/>
      <c r="R205" s="13"/>
      <c r="S205" s="13"/>
      <c r="T205" s="13"/>
      <c r="U205" s="13"/>
      <c r="V205" s="13"/>
      <c r="W205" s="14"/>
    </row>
    <row r="206" spans="17:23" ht="30" customHeight="1" x14ac:dyDescent="0.3">
      <c r="Q206" s="13"/>
      <c r="R206" s="13"/>
      <c r="S206" s="13"/>
      <c r="T206" s="13"/>
      <c r="U206" s="13"/>
      <c r="V206" s="13"/>
      <c r="W206" s="14"/>
    </row>
    <row r="207" spans="17:23" ht="30" customHeight="1" x14ac:dyDescent="0.3">
      <c r="Q207" s="13"/>
      <c r="R207" s="13"/>
      <c r="S207" s="13"/>
      <c r="T207" s="13"/>
      <c r="U207" s="13"/>
      <c r="V207" s="13"/>
      <c r="W207" s="14"/>
    </row>
    <row r="208" spans="17:23" ht="30" customHeight="1" x14ac:dyDescent="0.3">
      <c r="Q208" s="13"/>
      <c r="R208" s="13"/>
      <c r="S208" s="13"/>
      <c r="T208" s="13"/>
      <c r="U208" s="13"/>
      <c r="V208" s="13"/>
      <c r="W208" s="14"/>
    </row>
    <row r="209" spans="17:23" ht="30" customHeight="1" x14ac:dyDescent="0.3">
      <c r="Q209" s="13"/>
      <c r="R209" s="13"/>
      <c r="S209" s="13"/>
      <c r="T209" s="13"/>
      <c r="U209" s="13"/>
      <c r="V209" s="13"/>
      <c r="W209" s="14"/>
    </row>
    <row r="210" spans="17:23" ht="30" customHeight="1" x14ac:dyDescent="0.3">
      <c r="Q210" s="13"/>
      <c r="R210" s="13"/>
      <c r="S210" s="13"/>
      <c r="T210" s="13"/>
      <c r="U210" s="13"/>
      <c r="V210" s="13"/>
      <c r="W210" s="14"/>
    </row>
    <row r="211" spans="17:23" ht="30" customHeight="1" x14ac:dyDescent="0.3">
      <c r="Q211" s="13"/>
      <c r="R211" s="13"/>
      <c r="S211" s="13"/>
      <c r="T211" s="13"/>
      <c r="U211" s="13"/>
      <c r="V211" s="13"/>
      <c r="W211" s="14"/>
    </row>
    <row r="212" spans="17:23" ht="30" customHeight="1" x14ac:dyDescent="0.3">
      <c r="Q212" s="13"/>
      <c r="R212" s="13"/>
      <c r="S212" s="13"/>
      <c r="T212" s="13"/>
      <c r="U212" s="13"/>
      <c r="V212" s="13"/>
      <c r="W212" s="14"/>
    </row>
    <row r="213" spans="17:23" ht="30" customHeight="1" x14ac:dyDescent="0.3">
      <c r="Q213" s="13"/>
      <c r="R213" s="13"/>
      <c r="S213" s="13"/>
      <c r="T213" s="13"/>
      <c r="U213" s="13"/>
      <c r="V213" s="13"/>
      <c r="W213" s="14"/>
    </row>
    <row r="214" spans="17:23" ht="30" customHeight="1" x14ac:dyDescent="0.3">
      <c r="Q214" s="13"/>
      <c r="R214" s="13"/>
      <c r="S214" s="13"/>
      <c r="T214" s="13"/>
      <c r="U214" s="13"/>
      <c r="V214" s="13"/>
      <c r="W214" s="14"/>
    </row>
    <row r="215" spans="17:23" ht="30" customHeight="1" x14ac:dyDescent="0.3">
      <c r="Q215" s="13"/>
      <c r="R215" s="13"/>
      <c r="S215" s="13"/>
      <c r="T215" s="13"/>
      <c r="U215" s="13"/>
      <c r="V215" s="13"/>
      <c r="W215" s="14"/>
    </row>
    <row r="216" spans="17:23" ht="30" customHeight="1" x14ac:dyDescent="0.3">
      <c r="Q216" s="13"/>
      <c r="R216" s="13"/>
      <c r="S216" s="13"/>
      <c r="T216" s="13"/>
      <c r="U216" s="13"/>
      <c r="V216" s="13"/>
      <c r="W216" s="14"/>
    </row>
    <row r="217" spans="17:23" ht="30" customHeight="1" x14ac:dyDescent="0.3">
      <c r="Q217" s="13"/>
      <c r="R217" s="13"/>
      <c r="S217" s="13"/>
      <c r="T217" s="13"/>
      <c r="U217" s="13"/>
      <c r="V217" s="13"/>
      <c r="W217" s="14"/>
    </row>
    <row r="218" spans="17:23" ht="30" customHeight="1" x14ac:dyDescent="0.3">
      <c r="Q218" s="13"/>
      <c r="R218" s="13"/>
      <c r="S218" s="13"/>
      <c r="T218" s="13"/>
      <c r="U218" s="13"/>
      <c r="V218" s="13"/>
      <c r="W218" s="14"/>
    </row>
    <row r="219" spans="17:23" ht="30" customHeight="1" x14ac:dyDescent="0.3">
      <c r="Q219" s="13"/>
      <c r="R219" s="13"/>
      <c r="S219" s="13"/>
      <c r="T219" s="13"/>
      <c r="U219" s="13"/>
      <c r="V219" s="13"/>
      <c r="W219" s="14"/>
    </row>
    <row r="220" spans="17:23" ht="30" customHeight="1" x14ac:dyDescent="0.3">
      <c r="Q220" s="13"/>
      <c r="R220" s="13"/>
      <c r="S220" s="13"/>
      <c r="T220" s="13"/>
      <c r="U220" s="13"/>
      <c r="V220" s="13"/>
      <c r="W220" s="14"/>
    </row>
    <row r="221" spans="17:23" ht="30" customHeight="1" x14ac:dyDescent="0.3">
      <c r="Q221" s="13"/>
      <c r="R221" s="13"/>
      <c r="S221" s="13"/>
      <c r="T221" s="13"/>
      <c r="U221" s="13"/>
      <c r="V221" s="13"/>
      <c r="W221" s="14"/>
    </row>
    <row r="222" spans="17:23" ht="30" customHeight="1" x14ac:dyDescent="0.3">
      <c r="Q222" s="13"/>
      <c r="R222" s="13"/>
      <c r="S222" s="13"/>
      <c r="T222" s="13"/>
      <c r="U222" s="13"/>
      <c r="V222" s="13"/>
      <c r="W222" s="14"/>
    </row>
    <row r="223" spans="17:23" ht="30" customHeight="1" x14ac:dyDescent="0.3">
      <c r="Q223" s="13"/>
      <c r="R223" s="13"/>
      <c r="S223" s="13"/>
      <c r="T223" s="13"/>
      <c r="U223" s="13"/>
      <c r="V223" s="13"/>
      <c r="W223" s="14"/>
    </row>
    <row r="224" spans="17:23" ht="30" customHeight="1" x14ac:dyDescent="0.3">
      <c r="Q224" s="13"/>
      <c r="R224" s="13"/>
      <c r="S224" s="13"/>
      <c r="T224" s="13"/>
      <c r="U224" s="13"/>
      <c r="V224" s="13"/>
      <c r="W224" s="14"/>
    </row>
    <row r="225" spans="17:23" ht="30" customHeight="1" x14ac:dyDescent="0.3">
      <c r="Q225" s="13"/>
      <c r="R225" s="13"/>
      <c r="S225" s="13"/>
      <c r="T225" s="13"/>
      <c r="U225" s="13"/>
      <c r="V225" s="13"/>
      <c r="W225" s="14"/>
    </row>
    <row r="226" spans="17:23" ht="30" customHeight="1" x14ac:dyDescent="0.3">
      <c r="Q226" s="13"/>
      <c r="R226" s="13"/>
      <c r="S226" s="13"/>
      <c r="T226" s="13"/>
      <c r="U226" s="13"/>
      <c r="V226" s="13"/>
      <c r="W226" s="14"/>
    </row>
    <row r="227" spans="17:23" ht="30" customHeight="1" x14ac:dyDescent="0.3">
      <c r="Q227" s="13"/>
      <c r="R227" s="13"/>
      <c r="S227" s="13"/>
      <c r="T227" s="13"/>
      <c r="U227" s="13"/>
      <c r="V227" s="13"/>
      <c r="W227" s="14"/>
    </row>
    <row r="228" spans="17:23" ht="30" customHeight="1" x14ac:dyDescent="0.3">
      <c r="Q228" s="13"/>
      <c r="R228" s="13"/>
      <c r="S228" s="13"/>
      <c r="T228" s="13"/>
      <c r="U228" s="13"/>
      <c r="V228" s="13"/>
      <c r="W228" s="14"/>
    </row>
    <row r="229" spans="17:23" ht="30" customHeight="1" x14ac:dyDescent="0.3">
      <c r="Q229" s="13"/>
      <c r="R229" s="13"/>
      <c r="S229" s="13"/>
      <c r="T229" s="13"/>
      <c r="U229" s="13"/>
      <c r="V229" s="13"/>
      <c r="W229" s="14"/>
    </row>
    <row r="230" spans="17:23" ht="30" customHeight="1" x14ac:dyDescent="0.3">
      <c r="Q230" s="13"/>
      <c r="R230" s="13"/>
      <c r="S230" s="13"/>
      <c r="T230" s="13"/>
      <c r="U230" s="13"/>
      <c r="V230" s="13"/>
      <c r="W230" s="14"/>
    </row>
    <row r="231" spans="17:23" ht="30" customHeight="1" x14ac:dyDescent="0.3">
      <c r="Q231" s="13"/>
      <c r="R231" s="13"/>
      <c r="S231" s="13"/>
      <c r="T231" s="13"/>
      <c r="U231" s="13"/>
      <c r="V231" s="13"/>
      <c r="W231" s="14"/>
    </row>
    <row r="232" spans="17:23" ht="30" customHeight="1" x14ac:dyDescent="0.3">
      <c r="Q232" s="13"/>
      <c r="R232" s="13"/>
      <c r="S232" s="13"/>
      <c r="T232" s="13"/>
      <c r="U232" s="13"/>
      <c r="V232" s="13"/>
      <c r="W232" s="14"/>
    </row>
    <row r="233" spans="17:23" ht="30" customHeight="1" x14ac:dyDescent="0.3">
      <c r="Q233" s="13"/>
      <c r="R233" s="13"/>
      <c r="S233" s="13"/>
      <c r="T233" s="13"/>
      <c r="U233" s="13"/>
      <c r="V233" s="13"/>
      <c r="W233" s="14"/>
    </row>
    <row r="234" spans="17:23" ht="30" customHeight="1" x14ac:dyDescent="0.3">
      <c r="Q234" s="13"/>
      <c r="R234" s="13"/>
      <c r="S234" s="13"/>
      <c r="T234" s="13"/>
      <c r="U234" s="13"/>
      <c r="V234" s="13"/>
      <c r="W234" s="14"/>
    </row>
    <row r="235" spans="17:23" ht="30" customHeight="1" x14ac:dyDescent="0.3">
      <c r="Q235" s="13"/>
      <c r="R235" s="13"/>
      <c r="S235" s="13"/>
      <c r="T235" s="13"/>
      <c r="U235" s="13"/>
      <c r="V235" s="13"/>
      <c r="W235" s="14"/>
    </row>
    <row r="236" spans="17:23" ht="30" customHeight="1" x14ac:dyDescent="0.3">
      <c r="Q236" s="13"/>
      <c r="R236" s="13"/>
      <c r="S236" s="13"/>
      <c r="T236" s="13"/>
      <c r="U236" s="13"/>
      <c r="V236" s="13"/>
      <c r="W236" s="14"/>
    </row>
    <row r="237" spans="17:23" ht="30" customHeight="1" x14ac:dyDescent="0.3">
      <c r="Q237" s="13"/>
      <c r="R237" s="13"/>
      <c r="S237" s="13"/>
      <c r="T237" s="13"/>
      <c r="U237" s="13"/>
      <c r="V237" s="13"/>
      <c r="W237" s="14"/>
    </row>
    <row r="238" spans="17:23" ht="30" customHeight="1" x14ac:dyDescent="0.3">
      <c r="Q238" s="13"/>
      <c r="R238" s="13"/>
      <c r="S238" s="13"/>
      <c r="T238" s="13"/>
      <c r="U238" s="13"/>
      <c r="V238" s="13"/>
      <c r="W238" s="14"/>
    </row>
    <row r="239" spans="17:23" ht="30" customHeight="1" x14ac:dyDescent="0.3">
      <c r="Q239" s="13"/>
      <c r="R239" s="13"/>
      <c r="S239" s="13"/>
      <c r="T239" s="13"/>
      <c r="U239" s="13"/>
      <c r="V239" s="13"/>
      <c r="W239" s="14"/>
    </row>
    <row r="240" spans="17:23" ht="30" customHeight="1" x14ac:dyDescent="0.3">
      <c r="Q240" s="13"/>
      <c r="R240" s="13"/>
      <c r="S240" s="13"/>
      <c r="T240" s="13"/>
      <c r="U240" s="13"/>
      <c r="V240" s="13"/>
      <c r="W240" s="14"/>
    </row>
    <row r="241" spans="17:23" ht="30" customHeight="1" x14ac:dyDescent="0.3">
      <c r="Q241" s="13"/>
      <c r="R241" s="13"/>
      <c r="S241" s="13"/>
      <c r="T241" s="13"/>
      <c r="U241" s="13"/>
      <c r="V241" s="13"/>
      <c r="W241" s="14"/>
    </row>
    <row r="242" spans="17:23" ht="30" customHeight="1" x14ac:dyDescent="0.3">
      <c r="Q242" s="13"/>
      <c r="R242" s="13"/>
      <c r="S242" s="13"/>
      <c r="T242" s="13"/>
      <c r="U242" s="13"/>
      <c r="V242" s="13"/>
      <c r="W242" s="14"/>
    </row>
    <row r="243" spans="17:23" ht="30" customHeight="1" x14ac:dyDescent="0.3">
      <c r="Q243" s="13"/>
      <c r="R243" s="13"/>
      <c r="S243" s="13"/>
      <c r="T243" s="13"/>
      <c r="U243" s="13"/>
      <c r="V243" s="13"/>
      <c r="W243" s="14"/>
    </row>
    <row r="244" spans="17:23" ht="30" customHeight="1" x14ac:dyDescent="0.3">
      <c r="Q244" s="13"/>
      <c r="R244" s="13"/>
      <c r="S244" s="13"/>
      <c r="T244" s="13"/>
      <c r="U244" s="13"/>
      <c r="V244" s="13"/>
      <c r="W244" s="14"/>
    </row>
    <row r="245" spans="17:23" ht="30" customHeight="1" x14ac:dyDescent="0.3">
      <c r="Q245" s="13"/>
      <c r="R245" s="13"/>
      <c r="S245" s="13"/>
      <c r="T245" s="13"/>
      <c r="U245" s="13"/>
      <c r="V245" s="13"/>
      <c r="W245" s="14"/>
    </row>
    <row r="246" spans="17:23" ht="30" customHeight="1" x14ac:dyDescent="0.3">
      <c r="Q246" s="13"/>
      <c r="R246" s="13"/>
      <c r="S246" s="13"/>
      <c r="T246" s="13"/>
      <c r="U246" s="13"/>
      <c r="V246" s="13"/>
      <c r="W246" s="14"/>
    </row>
    <row r="247" spans="17:23" ht="30" customHeight="1" x14ac:dyDescent="0.3">
      <c r="Q247" s="13"/>
      <c r="R247" s="13"/>
      <c r="S247" s="13"/>
      <c r="T247" s="13"/>
      <c r="U247" s="13"/>
      <c r="V247" s="13"/>
      <c r="W247" s="14"/>
    </row>
    <row r="248" spans="17:23" ht="30" customHeight="1" x14ac:dyDescent="0.3">
      <c r="Q248" s="13"/>
      <c r="R248" s="13"/>
      <c r="S248" s="13"/>
      <c r="T248" s="13"/>
      <c r="U248" s="13"/>
      <c r="V248" s="13"/>
      <c r="W248" s="14"/>
    </row>
    <row r="249" spans="17:23" ht="30" customHeight="1" x14ac:dyDescent="0.3">
      <c r="Q249" s="13"/>
      <c r="R249" s="13"/>
      <c r="S249" s="13"/>
      <c r="T249" s="13"/>
      <c r="U249" s="13"/>
      <c r="V249" s="13"/>
      <c r="W249" s="14"/>
    </row>
    <row r="250" spans="17:23" ht="30" customHeight="1" x14ac:dyDescent="0.3">
      <c r="Q250" s="13"/>
      <c r="R250" s="13"/>
      <c r="S250" s="13"/>
      <c r="T250" s="13"/>
      <c r="U250" s="13"/>
      <c r="V250" s="13"/>
      <c r="W250" s="14"/>
    </row>
    <row r="251" spans="17:23" ht="30" customHeight="1" x14ac:dyDescent="0.3">
      <c r="Q251" s="13"/>
      <c r="R251" s="13"/>
      <c r="S251" s="13"/>
      <c r="T251" s="13"/>
      <c r="U251" s="13"/>
      <c r="V251" s="13"/>
      <c r="W251" s="14"/>
    </row>
    <row r="252" spans="17:23" ht="30" customHeight="1" x14ac:dyDescent="0.3">
      <c r="Q252" s="13"/>
      <c r="R252" s="13"/>
      <c r="S252" s="13"/>
      <c r="T252" s="13"/>
      <c r="U252" s="13"/>
      <c r="V252" s="13"/>
      <c r="W252" s="14"/>
    </row>
    <row r="253" spans="17:23" ht="30" customHeight="1" x14ac:dyDescent="0.3">
      <c r="Q253" s="13"/>
      <c r="R253" s="13"/>
      <c r="S253" s="13"/>
      <c r="T253" s="13"/>
      <c r="U253" s="13"/>
      <c r="V253" s="13"/>
      <c r="W253" s="14"/>
    </row>
    <row r="254" spans="17:23" ht="30" customHeight="1" x14ac:dyDescent="0.3">
      <c r="Q254" s="13"/>
      <c r="R254" s="13"/>
      <c r="S254" s="13"/>
      <c r="T254" s="13"/>
      <c r="U254" s="13"/>
      <c r="V254" s="13"/>
      <c r="W254" s="14"/>
    </row>
    <row r="255" spans="17:23" ht="30" customHeight="1" x14ac:dyDescent="0.3">
      <c r="Q255" s="13"/>
      <c r="R255" s="13"/>
      <c r="S255" s="13"/>
      <c r="T255" s="13"/>
      <c r="U255" s="13"/>
      <c r="V255" s="13"/>
      <c r="W255" s="14"/>
    </row>
    <row r="256" spans="17:23" ht="30" customHeight="1" x14ac:dyDescent="0.3">
      <c r="Q256" s="13"/>
      <c r="R256" s="13"/>
      <c r="S256" s="13"/>
      <c r="T256" s="13"/>
      <c r="U256" s="13"/>
      <c r="V256" s="13"/>
      <c r="W256" s="14"/>
    </row>
    <row r="257" spans="17:23" ht="30" customHeight="1" x14ac:dyDescent="0.3">
      <c r="Q257" s="13"/>
      <c r="R257" s="13"/>
      <c r="S257" s="13"/>
      <c r="T257" s="13"/>
      <c r="U257" s="13"/>
      <c r="V257" s="13"/>
      <c r="W257" s="14"/>
    </row>
    <row r="258" spans="17:23" ht="30" customHeight="1" x14ac:dyDescent="0.3">
      <c r="Q258" s="13"/>
      <c r="R258" s="13"/>
      <c r="S258" s="13"/>
      <c r="T258" s="13"/>
      <c r="U258" s="13"/>
      <c r="V258" s="13"/>
      <c r="W258" s="14"/>
    </row>
    <row r="259" spans="17:23" ht="30" customHeight="1" x14ac:dyDescent="0.3">
      <c r="Q259" s="13"/>
      <c r="R259" s="13"/>
      <c r="S259" s="13"/>
      <c r="T259" s="13"/>
      <c r="U259" s="13"/>
      <c r="V259" s="13"/>
      <c r="W259" s="14"/>
    </row>
    <row r="260" spans="17:23" ht="30" customHeight="1" x14ac:dyDescent="0.3">
      <c r="Q260" s="13"/>
      <c r="R260" s="13"/>
      <c r="S260" s="13"/>
      <c r="T260" s="13"/>
      <c r="U260" s="13"/>
      <c r="V260" s="13"/>
      <c r="W260" s="14"/>
    </row>
    <row r="261" spans="17:23" ht="30" customHeight="1" x14ac:dyDescent="0.3">
      <c r="Q261" s="13"/>
      <c r="R261" s="13"/>
      <c r="S261" s="13"/>
      <c r="T261" s="13"/>
      <c r="U261" s="13"/>
      <c r="V261" s="13"/>
      <c r="W261" s="14"/>
    </row>
    <row r="262" spans="17:23" ht="30" customHeight="1" x14ac:dyDescent="0.3">
      <c r="Q262" s="13"/>
      <c r="R262" s="13"/>
      <c r="S262" s="13"/>
      <c r="T262" s="13"/>
      <c r="U262" s="13"/>
      <c r="V262" s="13"/>
      <c r="W262" s="14"/>
    </row>
    <row r="263" spans="17:23" ht="30" customHeight="1" x14ac:dyDescent="0.3">
      <c r="Q263" s="13"/>
      <c r="R263" s="13"/>
      <c r="S263" s="13"/>
      <c r="T263" s="13"/>
      <c r="U263" s="13"/>
      <c r="V263" s="13"/>
      <c r="W263" s="14"/>
    </row>
    <row r="264" spans="17:23" ht="30" customHeight="1" x14ac:dyDescent="0.3">
      <c r="Q264" s="13"/>
      <c r="R264" s="13"/>
      <c r="S264" s="13"/>
      <c r="T264" s="13"/>
      <c r="U264" s="13"/>
      <c r="V264" s="13"/>
      <c r="W264" s="14"/>
    </row>
    <row r="265" spans="17:23" ht="30" customHeight="1" x14ac:dyDescent="0.3">
      <c r="Q265" s="13"/>
      <c r="R265" s="13"/>
      <c r="S265" s="13"/>
      <c r="T265" s="13"/>
      <c r="U265" s="13"/>
      <c r="V265" s="13"/>
      <c r="W265" s="14"/>
    </row>
    <row r="266" spans="17:23" ht="30" customHeight="1" x14ac:dyDescent="0.3">
      <c r="Q266" s="13"/>
      <c r="R266" s="13"/>
      <c r="S266" s="13"/>
      <c r="T266" s="13"/>
      <c r="U266" s="13"/>
      <c r="V266" s="13"/>
      <c r="W266" s="14"/>
    </row>
    <row r="267" spans="17:23" ht="30" customHeight="1" x14ac:dyDescent="0.3">
      <c r="Q267" s="13"/>
      <c r="R267" s="13"/>
      <c r="S267" s="13"/>
      <c r="T267" s="13"/>
      <c r="U267" s="13"/>
      <c r="V267" s="13"/>
      <c r="W267" s="14"/>
    </row>
    <row r="268" spans="17:23" ht="30" customHeight="1" x14ac:dyDescent="0.3">
      <c r="Q268" s="13"/>
      <c r="R268" s="13"/>
      <c r="S268" s="13"/>
      <c r="T268" s="13"/>
      <c r="U268" s="13"/>
      <c r="V268" s="13"/>
      <c r="W268" s="14"/>
    </row>
    <row r="269" spans="17:23" ht="30" customHeight="1" x14ac:dyDescent="0.3">
      <c r="Q269" s="13"/>
      <c r="R269" s="13"/>
      <c r="S269" s="13"/>
      <c r="T269" s="13"/>
      <c r="U269" s="13"/>
      <c r="V269" s="13"/>
    </row>
    <row r="270" spans="17:23" ht="30" customHeight="1" x14ac:dyDescent="0.3">
      <c r="Q270" s="13"/>
      <c r="R270" s="13"/>
      <c r="S270" s="13"/>
      <c r="T270" s="13"/>
      <c r="U270" s="13"/>
      <c r="V270" s="13"/>
    </row>
    <row r="271" spans="17:23" ht="30" customHeight="1" x14ac:dyDescent="0.3">
      <c r="Q271" s="13"/>
      <c r="R271" s="13"/>
      <c r="S271" s="13"/>
      <c r="T271" s="13"/>
      <c r="U271" s="13"/>
      <c r="V271" s="13"/>
    </row>
    <row r="272" spans="17:23" ht="30" customHeight="1" x14ac:dyDescent="0.3">
      <c r="Q272" s="13"/>
      <c r="R272" s="13"/>
      <c r="S272" s="13"/>
      <c r="T272" s="13"/>
      <c r="U272" s="13"/>
      <c r="V272" s="13"/>
    </row>
    <row r="273" spans="17:22" ht="30" customHeight="1" x14ac:dyDescent="0.3">
      <c r="Q273" s="13"/>
      <c r="R273" s="13"/>
      <c r="S273" s="13"/>
      <c r="T273" s="13"/>
      <c r="U273" s="13"/>
      <c r="V273" s="13"/>
    </row>
    <row r="274" spans="17:22" ht="30" customHeight="1" x14ac:dyDescent="0.3">
      <c r="Q274" s="13"/>
      <c r="R274" s="13"/>
      <c r="S274" s="13"/>
      <c r="T274" s="13"/>
      <c r="U274" s="13"/>
      <c r="V274" s="13"/>
    </row>
    <row r="275" spans="17:22" ht="30" customHeight="1" x14ac:dyDescent="0.3">
      <c r="Q275" s="13"/>
      <c r="R275" s="13"/>
      <c r="S275" s="13"/>
      <c r="T275" s="13"/>
      <c r="U275" s="13"/>
      <c r="V275" s="13"/>
    </row>
    <row r="276" spans="17:22" ht="30" customHeight="1" x14ac:dyDescent="0.3">
      <c r="Q276" s="13"/>
      <c r="R276" s="13"/>
      <c r="S276" s="13"/>
      <c r="T276" s="13"/>
      <c r="U276" s="13"/>
      <c r="V276" s="13"/>
    </row>
    <row r="277" spans="17:22" ht="30" customHeight="1" x14ac:dyDescent="0.3">
      <c r="Q277" s="13"/>
      <c r="R277" s="13"/>
      <c r="S277" s="13"/>
      <c r="T277" s="13"/>
      <c r="U277" s="13"/>
      <c r="V277" s="13"/>
    </row>
    <row r="278" spans="17:22" ht="30" customHeight="1" x14ac:dyDescent="0.3">
      <c r="Q278" s="13"/>
      <c r="R278" s="13"/>
      <c r="S278" s="13"/>
      <c r="T278" s="13"/>
      <c r="U278" s="13"/>
      <c r="V278" s="13"/>
    </row>
    <row r="279" spans="17:22" ht="30" customHeight="1" x14ac:dyDescent="0.3">
      <c r="Q279" s="13"/>
      <c r="R279" s="13"/>
      <c r="S279" s="13"/>
      <c r="T279" s="13"/>
      <c r="U279" s="13"/>
      <c r="V279" s="13"/>
    </row>
    <row r="280" spans="17:22" ht="30" customHeight="1" x14ac:dyDescent="0.3">
      <c r="Q280" s="13"/>
      <c r="R280" s="13"/>
      <c r="S280" s="13"/>
      <c r="T280" s="13"/>
      <c r="U280" s="13"/>
      <c r="V280" s="13"/>
    </row>
  </sheetData>
  <sheetProtection algorithmName="SHA-512" hashValue="uRUqLky0IJG4HA/9OZqVQ1ArruaNAZ9wXZNwV/ZA5iiNxZBOehRo8eb32dm4DFulCUPqmiTHY/atI5YijqMClw==" saltValue="OJn8/jRpfv1NKFFOsA+tCw==" spinCount="100000" sheet="1" objects="1" scenarios="1"/>
  <autoFilter ref="A15:A280" xr:uid="{00000000-0009-0000-0000-000002000000}">
    <filterColumn colId="0" hiddenButton="1">
      <filters blank="1"/>
    </filterColumn>
  </autoFilter>
  <dataConsolidate/>
  <mergeCells count="93">
    <mergeCell ref="A70:S70"/>
    <mergeCell ref="N71:Q71"/>
    <mergeCell ref="A72:H72"/>
    <mergeCell ref="N72:Q72"/>
    <mergeCell ref="S72:T72"/>
    <mergeCell ref="A69:H69"/>
    <mergeCell ref="N69:Q69"/>
    <mergeCell ref="S69:T69"/>
    <mergeCell ref="O56:Q56"/>
    <mergeCell ref="O57:Q57"/>
    <mergeCell ref="O58:Q58"/>
    <mergeCell ref="O59:Q59"/>
    <mergeCell ref="O60:Q60"/>
    <mergeCell ref="O61:Q61"/>
    <mergeCell ref="O62:Q62"/>
    <mergeCell ref="O63:Q63"/>
    <mergeCell ref="O64:Q64"/>
    <mergeCell ref="A67:S67"/>
    <mergeCell ref="N68:Q68"/>
    <mergeCell ref="O55:Q55"/>
    <mergeCell ref="O44:Q44"/>
    <mergeCell ref="O45:Q45"/>
    <mergeCell ref="O46:Q46"/>
    <mergeCell ref="O47:Q47"/>
    <mergeCell ref="O48:Q48"/>
    <mergeCell ref="O49:Q49"/>
    <mergeCell ref="O50:Q50"/>
    <mergeCell ref="O51:Q51"/>
    <mergeCell ref="O52:Q52"/>
    <mergeCell ref="O53:Q53"/>
    <mergeCell ref="O54:Q54"/>
    <mergeCell ref="O43:Q43"/>
    <mergeCell ref="O32:Q32"/>
    <mergeCell ref="O33:Q33"/>
    <mergeCell ref="O34:Q34"/>
    <mergeCell ref="O35:Q35"/>
    <mergeCell ref="O36:Q36"/>
    <mergeCell ref="O37:Q37"/>
    <mergeCell ref="O38:Q38"/>
    <mergeCell ref="O39:Q39"/>
    <mergeCell ref="O40:Q40"/>
    <mergeCell ref="O41:Q41"/>
    <mergeCell ref="O42:Q42"/>
    <mergeCell ref="O31:Q31"/>
    <mergeCell ref="O20:Q20"/>
    <mergeCell ref="O21:Q21"/>
    <mergeCell ref="O22:Q22"/>
    <mergeCell ref="O23:Q23"/>
    <mergeCell ref="O24:Q24"/>
    <mergeCell ref="O25:Q25"/>
    <mergeCell ref="O26:Q26"/>
    <mergeCell ref="O27:Q27"/>
    <mergeCell ref="O28:Q28"/>
    <mergeCell ref="O29:Q29"/>
    <mergeCell ref="O30:Q30"/>
    <mergeCell ref="O19:Q19"/>
    <mergeCell ref="A13:A14"/>
    <mergeCell ref="B13:E13"/>
    <mergeCell ref="G13:G14"/>
    <mergeCell ref="I13:L13"/>
    <mergeCell ref="M13:M14"/>
    <mergeCell ref="O13:Q14"/>
    <mergeCell ref="O15:Q15"/>
    <mergeCell ref="O16:Q16"/>
    <mergeCell ref="O17:Q17"/>
    <mergeCell ref="O18:Q18"/>
    <mergeCell ref="S8:U9"/>
    <mergeCell ref="A11:F12"/>
    <mergeCell ref="L11:M11"/>
    <mergeCell ref="N11:O11"/>
    <mergeCell ref="Q11:S11"/>
    <mergeCell ref="T11:U13"/>
    <mergeCell ref="L12:M12"/>
    <mergeCell ref="N12:O12"/>
    <mergeCell ref="Q12:S12"/>
    <mergeCell ref="S13:S14"/>
    <mergeCell ref="G11:H12"/>
    <mergeCell ref="S6:U7"/>
    <mergeCell ref="L7:O7"/>
    <mergeCell ref="A2:Q2"/>
    <mergeCell ref="S2:U2"/>
    <mergeCell ref="A3:Q3"/>
    <mergeCell ref="S3:U5"/>
    <mergeCell ref="A5:C5"/>
    <mergeCell ref="D5:G5"/>
    <mergeCell ref="H5:K5"/>
    <mergeCell ref="L5:O5"/>
    <mergeCell ref="P5:Q5"/>
    <mergeCell ref="A6:C6"/>
    <mergeCell ref="D6:G6"/>
    <mergeCell ref="H6:K6"/>
    <mergeCell ref="L6:O6"/>
    <mergeCell ref="P6:Q6"/>
  </mergeCells>
  <conditionalFormatting sqref="O16:O25 O28:O63">
    <cfRule type="expression" dxfId="347" priority="11">
      <formula>$AA16="TRUE"</formula>
    </cfRule>
  </conditionalFormatting>
  <conditionalFormatting sqref="O15">
    <cfRule type="expression" dxfId="346" priority="14">
      <formula>$AA15="TRUE"</formula>
    </cfRule>
  </conditionalFormatting>
  <conditionalFormatting sqref="O27">
    <cfRule type="expression" dxfId="345" priority="13">
      <formula>$AA27="TRUE"</formula>
    </cfRule>
  </conditionalFormatting>
  <conditionalFormatting sqref="O26">
    <cfRule type="expression" dxfId="344" priority="12">
      <formula>$AA26="TRUE"</formula>
    </cfRule>
  </conditionalFormatting>
  <conditionalFormatting sqref="L7:O7">
    <cfRule type="expression" dxfId="343" priority="8">
      <formula>OR($L$6=0,$L$6="",$L$6="Child Support Commissioner",$L$6="Attorney",$L$6="Clerk",$L$6="Courtroom Bailiff",$L$6="Court Reporter",$L$6="Court Interpreter",$L$6="Judicial Secretary",$L$6="Manager/Supervisor")</formula>
    </cfRule>
    <cfRule type="expression" dxfId="342" priority="9">
      <formula>$L$6="Other (please specify below)"</formula>
    </cfRule>
  </conditionalFormatting>
  <conditionalFormatting sqref="A17:S17">
    <cfRule type="expression" dxfId="341" priority="29">
      <formula>$X$17=TRUE</formula>
    </cfRule>
  </conditionalFormatting>
  <conditionalFormatting sqref="A63:S63">
    <cfRule type="expression" dxfId="340" priority="28">
      <formula>$X$63=TRUE</formula>
    </cfRule>
  </conditionalFormatting>
  <conditionalFormatting sqref="A62:S62">
    <cfRule type="expression" dxfId="339" priority="20">
      <formula>$X$62=TRUE</formula>
    </cfRule>
  </conditionalFormatting>
  <conditionalFormatting sqref="A61:S61">
    <cfRule type="expression" dxfId="338" priority="22">
      <formula>$X$61=TRUE</formula>
    </cfRule>
  </conditionalFormatting>
  <conditionalFormatting sqref="A60:S60">
    <cfRule type="expression" dxfId="337" priority="26">
      <formula>$X$60=TRUE</formula>
    </cfRule>
  </conditionalFormatting>
  <conditionalFormatting sqref="A59:S59">
    <cfRule type="expression" dxfId="336" priority="25">
      <formula>$X$59=TRUE</formula>
    </cfRule>
  </conditionalFormatting>
  <conditionalFormatting sqref="A58:S58">
    <cfRule type="expression" dxfId="335" priority="23">
      <formula>$X$58=TRUE</formula>
    </cfRule>
  </conditionalFormatting>
  <conditionalFormatting sqref="A57:S57">
    <cfRule type="expression" dxfId="334" priority="15">
      <formula>$X$57=TRUE</formula>
    </cfRule>
  </conditionalFormatting>
  <conditionalFormatting sqref="A56:S56">
    <cfRule type="expression" dxfId="333" priority="16">
      <formula>$X$56=TRUE</formula>
    </cfRule>
  </conditionalFormatting>
  <conditionalFormatting sqref="A55:S55">
    <cfRule type="expression" dxfId="332" priority="17">
      <formula>$X$55=TRUE</formula>
    </cfRule>
  </conditionalFormatting>
  <conditionalFormatting sqref="A54:S54">
    <cfRule type="expression" dxfId="331" priority="18">
      <formula>$X$54=TRUE</formula>
    </cfRule>
  </conditionalFormatting>
  <conditionalFormatting sqref="A53:S53">
    <cfRule type="expression" dxfId="330" priority="19">
      <formula>$X$53=TRUE</formula>
    </cfRule>
  </conditionalFormatting>
  <conditionalFormatting sqref="A52:S52">
    <cfRule type="expression" dxfId="329" priority="24">
      <formula>$X$52=TRUE</formula>
    </cfRule>
  </conditionalFormatting>
  <conditionalFormatting sqref="A51:S51">
    <cfRule type="expression" dxfId="328" priority="38">
      <formula>$X$51=TRUE</formula>
    </cfRule>
  </conditionalFormatting>
  <conditionalFormatting sqref="A50:S50">
    <cfRule type="expression" dxfId="327" priority="27">
      <formula>$X$50=TRUE</formula>
    </cfRule>
  </conditionalFormatting>
  <conditionalFormatting sqref="A49:S49">
    <cfRule type="expression" dxfId="326" priority="30">
      <formula>$X$49=TRUE</formula>
    </cfRule>
  </conditionalFormatting>
  <conditionalFormatting sqref="A48:S48">
    <cfRule type="expression" dxfId="325" priority="31">
      <formula>$X$48=TRUE</formula>
    </cfRule>
  </conditionalFormatting>
  <conditionalFormatting sqref="A47:S47">
    <cfRule type="expression" dxfId="324" priority="32">
      <formula>$X$47=TRUE</formula>
    </cfRule>
  </conditionalFormatting>
  <conditionalFormatting sqref="A46:S46">
    <cfRule type="expression" dxfId="323" priority="33">
      <formula>$X$46=TRUE</formula>
    </cfRule>
  </conditionalFormatting>
  <conditionalFormatting sqref="A45:S45">
    <cfRule type="expression" dxfId="322" priority="34">
      <formula>$X$45=TRUE</formula>
    </cfRule>
  </conditionalFormatting>
  <conditionalFormatting sqref="A44:S44">
    <cfRule type="expression" dxfId="321" priority="35">
      <formula>$X$44=TRUE</formula>
    </cfRule>
  </conditionalFormatting>
  <conditionalFormatting sqref="A43:S43">
    <cfRule type="expression" dxfId="320" priority="36">
      <formula>$X$43=TRUE</formula>
    </cfRule>
  </conditionalFormatting>
  <conditionalFormatting sqref="A42:S42">
    <cfRule type="expression" dxfId="319" priority="37">
      <formula>$X$42=TRUE</formula>
    </cfRule>
  </conditionalFormatting>
  <conditionalFormatting sqref="A41:S41">
    <cfRule type="expression" dxfId="318" priority="44">
      <formula>$X$41=TRUE</formula>
    </cfRule>
  </conditionalFormatting>
  <conditionalFormatting sqref="A40:S40">
    <cfRule type="expression" dxfId="317" priority="46">
      <formula>$X$40=TRUE</formula>
    </cfRule>
  </conditionalFormatting>
  <conditionalFormatting sqref="A39:S39">
    <cfRule type="expression" dxfId="316" priority="45">
      <formula>$X$39=TRUE</formula>
    </cfRule>
  </conditionalFormatting>
  <conditionalFormatting sqref="A32:S32">
    <cfRule type="expression" dxfId="315" priority="56">
      <formula>$X$32=TRUE</formula>
    </cfRule>
  </conditionalFormatting>
  <conditionalFormatting sqref="A33:S33">
    <cfRule type="expression" dxfId="314" priority="57">
      <formula>$X$33=TRUE</formula>
    </cfRule>
  </conditionalFormatting>
  <conditionalFormatting sqref="A34:S34">
    <cfRule type="expression" dxfId="313" priority="59">
      <formula>$X$34=TRUE</formula>
    </cfRule>
  </conditionalFormatting>
  <conditionalFormatting sqref="A36:S36">
    <cfRule type="expression" dxfId="312" priority="61">
      <formula>$X$36=TRUE</formula>
    </cfRule>
  </conditionalFormatting>
  <conditionalFormatting sqref="A37:S37">
    <cfRule type="expression" dxfId="311" priority="58">
      <formula>$X$37=TRUE</formula>
    </cfRule>
  </conditionalFormatting>
  <conditionalFormatting sqref="A38:S38">
    <cfRule type="expression" dxfId="310" priority="62">
      <formula>$X$38=TRUE</formula>
    </cfRule>
  </conditionalFormatting>
  <conditionalFormatting sqref="A16:S16">
    <cfRule type="expression" dxfId="309" priority="21">
      <formula>$X$16=TRUE</formula>
    </cfRule>
  </conditionalFormatting>
  <conditionalFormatting sqref="A35:S35">
    <cfRule type="expression" dxfId="308" priority="63">
      <formula>$X$35=TRUE</formula>
    </cfRule>
  </conditionalFormatting>
  <conditionalFormatting sqref="A15:S15">
    <cfRule type="expression" dxfId="307" priority="39">
      <formula>$X$15=TRUE</formula>
    </cfRule>
  </conditionalFormatting>
  <conditionalFormatting sqref="A18:S18">
    <cfRule type="expression" dxfId="306" priority="47">
      <formula>$X$18=TRUE</formula>
    </cfRule>
  </conditionalFormatting>
  <conditionalFormatting sqref="A19:S19">
    <cfRule type="expression" dxfId="305" priority="52">
      <formula>$X$19=TRUE</formula>
    </cfRule>
  </conditionalFormatting>
  <conditionalFormatting sqref="A22:S22">
    <cfRule type="expression" dxfId="304" priority="50">
      <formula>$X$22=TRUE</formula>
    </cfRule>
  </conditionalFormatting>
  <conditionalFormatting sqref="A23:S23">
    <cfRule type="expression" dxfId="303" priority="53">
      <formula>$X$23=TRUE</formula>
    </cfRule>
  </conditionalFormatting>
  <conditionalFormatting sqref="A24:S24">
    <cfRule type="expression" dxfId="302" priority="54">
      <formula>$X$24=TRUE</formula>
    </cfRule>
  </conditionalFormatting>
  <conditionalFormatting sqref="A25:S25">
    <cfRule type="expression" dxfId="301" priority="55">
      <formula>$X$25=TRUE</formula>
    </cfRule>
  </conditionalFormatting>
  <conditionalFormatting sqref="A26:S26">
    <cfRule type="expression" dxfId="300" priority="43">
      <formula>$X$26=TRUE</formula>
    </cfRule>
  </conditionalFormatting>
  <conditionalFormatting sqref="A27:S27">
    <cfRule type="expression" dxfId="299" priority="42">
      <formula>$X$27=TRUE</formula>
    </cfRule>
  </conditionalFormatting>
  <conditionalFormatting sqref="A28:S28">
    <cfRule type="expression" dxfId="298" priority="51">
      <formula>$X$28=TRUE</formula>
    </cfRule>
  </conditionalFormatting>
  <conditionalFormatting sqref="A30:S30">
    <cfRule type="expression" dxfId="297" priority="60">
      <formula>$X$30=TRUE</formula>
    </cfRule>
  </conditionalFormatting>
  <conditionalFormatting sqref="A31:S31">
    <cfRule type="expression" dxfId="296" priority="40">
      <formula>$X$31=TRUE</formula>
    </cfRule>
  </conditionalFormatting>
  <conditionalFormatting sqref="A29:S29">
    <cfRule type="expression" dxfId="295" priority="41">
      <formula>$X$29=TRUE</formula>
    </cfRule>
  </conditionalFormatting>
  <conditionalFormatting sqref="S15:S63">
    <cfRule type="expression" dxfId="294" priority="10">
      <formula>SUM(B15:M15)&gt;15</formula>
    </cfRule>
  </conditionalFormatting>
  <conditionalFormatting sqref="A20:S20">
    <cfRule type="expression" dxfId="293" priority="48">
      <formula>$X$20=TRUE</formula>
    </cfRule>
  </conditionalFormatting>
  <conditionalFormatting sqref="A21:S21">
    <cfRule type="expression" dxfId="292" priority="49">
      <formula>$X$21=TRUE</formula>
    </cfRule>
  </conditionalFormatting>
  <conditionalFormatting sqref="A15:S63">
    <cfRule type="expression" dxfId="291" priority="64">
      <formula>$O15="LUNCH"</formula>
    </cfRule>
  </conditionalFormatting>
  <conditionalFormatting sqref="G15:G64">
    <cfRule type="expression" dxfId="290" priority="7">
      <formula>AND($Y$16=TRUE,$G$11="All-Day Non IV-D Services")</formula>
    </cfRule>
  </conditionalFormatting>
  <conditionalFormatting sqref="I15:I64">
    <cfRule type="expression" dxfId="289" priority="6">
      <formula>AND($Y$16=TRUE,$G$11="All-Day PTO")</formula>
    </cfRule>
  </conditionalFormatting>
  <conditionalFormatting sqref="K15:K64">
    <cfRule type="expression" dxfId="288" priority="5">
      <formula>AND($Y$16=TRUE,$G$11="All-Day Sick")</formula>
    </cfRule>
  </conditionalFormatting>
  <conditionalFormatting sqref="L15:L64">
    <cfRule type="expression" dxfId="287" priority="4">
      <formula>AND($Y$16=TRUE,$G$11="All-Day VTO")</formula>
    </cfRule>
  </conditionalFormatting>
  <conditionalFormatting sqref="J15:J64">
    <cfRule type="expression" dxfId="286" priority="1">
      <formula>AND($Y$16=TRUE,$G$11="All-Day ATO")</formula>
    </cfRule>
  </conditionalFormatting>
  <dataValidations count="31">
    <dataValidation allowBlank="1" showErrorMessage="1" errorTitle="Error" error="Please Enter a Date Between July 2019 - June 2020" prompt="ENTER first date of reporting period." sqref="A6:C6" xr:uid="{2E3B6CC7-6B3A-4B4F-802A-E4708CFB5153}"/>
    <dataValidation allowBlank="1" showErrorMessage="1" prompt="Select your work type from the drop-down list." sqref="P6:Q6" xr:uid="{08E09A96-9FBA-4588-ADDD-BA431F445273}"/>
    <dataValidation allowBlank="1" showInputMessage="1" showErrorMessage="1" prompt="General court administrative duties that cannot be directly attributed to any one program, such as attending a meeting regarding courthouse security." sqref="H13:H14" xr:uid="{A5870CDE-E7DC-41D0-B62F-056167EFE851}"/>
    <dataValidation type="whole" allowBlank="1" showInputMessage="1" showErrorMessage="1" errorTitle="Error" error="Please enter a number between 1-15." sqref="B15:H63 K15:M63 I16:J63" xr:uid="{731A8D33-C142-49D5-B21E-68280B321A8E}">
      <formula1>1</formula1>
      <formula2>15</formula2>
    </dataValidation>
    <dataValidation allowBlank="1" showErrorMessage="1" prompt="Select your JOB CLASSIFCATION from the drop-down list." sqref="L6:O6" xr:uid="{D4BA04F8-F84C-482A-A989-3F58C2020D74}"/>
    <dataValidation allowBlank="1" showInputMessage="1" showErrorMessage="1" prompt="ENTER start time." sqref="L11" xr:uid="{BD17AB6D-8681-4CC6-8C95-7B6C832AE922}"/>
    <dataValidation allowBlank="1" showInputMessage="1" showErrorMessage="1" prompt="Only include paid break time (i.e. 15-minute breaks); do not include your lunch break if you are not paid for this time." sqref="M13" xr:uid="{A2ABFEA8-A575-43C5-8625-F415B5757D24}"/>
    <dataValidation allowBlank="1" showInputMessage="1" showErrorMessage="1" prompt="Unpaid time off, such as work furlough." sqref="L14" xr:uid="{ECAC8D56-8F16-4E57-9B7B-912D857810EF}"/>
    <dataValidation allowBlank="1" showInputMessage="1" showErrorMessage="1" prompt="Personal or family sick leave." sqref="K14" xr:uid="{A26F705B-4C68-4E84-AD39-468F85C6F194}"/>
    <dataValidation allowBlank="1" showInputMessage="1" showErrorMessage="1" prompt="Time off paid by the court, such as vacation, personal or floating holiday, jury duty, military leave, etc." sqref="I14" xr:uid="{B240F1D8-6C55-4EBB-BBE4-8040D75938BC}"/>
    <dataValidation allowBlank="1" showInputMessage="1" showErrorMessage="1" prompt="All other self-help assistance with non-IV-D issues, such as: Family Law (custody, visitation, divorce, etc.); Restraining Orders; Small Claims info; Civil name-change; Landlord-Tenant, etc." sqref="G13" xr:uid="{98EF0B73-D1DA-4F78-9F48-F3DEBD754070}"/>
    <dataValidation allowBlank="1" showInputMessage="1" showErrorMessage="1" prompt="Training related to IV-D issues, such as the annual AB 1058 conference." sqref="F14" xr:uid="{F0F56B92-29A4-432C-9922-6E3F94ED7FC2}"/>
    <dataValidation allowBlank="1" showInputMessage="1" showErrorMessage="1" prompt="Administrative work related to IV-D issues, such as tracking time." sqref="E14" xr:uid="{673B36FF-9342-489A-BE97-B574090FEC78}"/>
    <dataValidation allowBlank="1" showInputMessage="1" showErrorMessage="1" prompt="Work done before and after a hearing and other work connected to a IV-D case related to child support, spousal support, parentage, health insurance or license release." sqref="D14" xr:uid="{9287DEB3-DD6E-4660-B4EF-D003EB8F9D37}"/>
    <dataValidation allowBlank="1" showInputMessage="1" showErrorMessage="1" prompt="Work performed during a hearing in a IV-D case related to child support, spousal support, parentage, health insurance or license release." sqref="B14:C14" xr:uid="{D4889C9B-8145-482E-9E6C-B2F773E23124}"/>
    <dataValidation allowBlank="1" showErrorMessage="1" prompt="Select your COUNTY from the drop-down list." sqref="H6:K6" xr:uid="{736390C7-3BF1-4962-A249-58BB12A85A86}"/>
    <dataValidation allowBlank="1" showErrorMessage="1" prompt="ENTER time spent on overtime. Overtime needs prior approval from AB 1058 program manager.  " sqref="N13" xr:uid="{EA1227C8-8EAF-46F5-867B-E95428CCF063}"/>
    <dataValidation allowBlank="1" showInputMessage="1" showErrorMessage="1" prompt="ENTER end time. " sqref="L12 P12" xr:uid="{9DD458C1-6E59-4089-934A-92D5FE86F6E1}"/>
    <dataValidation allowBlank="1" showInputMessage="1" showErrorMessage="1" prompt="ERROR message if less/more than 15 mins. " sqref="V13" xr:uid="{D0D40CF6-EC88-4E6C-A11C-79267560845A}"/>
    <dataValidation allowBlank="1" showInputMessage="1" showErrorMessage="1" prompt="ENTER time spent on IV-D service(s). See TYPE KEY above for reference. " sqref="B13:C13 F13" xr:uid="{3434C67E-ACB3-4676-A852-25F4EC474B37}"/>
    <dataValidation allowBlank="1" showInputMessage="1" showErrorMessage="1" prompt="15 mins MAX." sqref="S13" xr:uid="{F22EDFFA-906F-4C08-AEB7-196CF1C6C4BE}"/>
    <dataValidation allowBlank="1" showInputMessage="1" showErrorMessage="1" prompt="ENTER additional info, as needed. " sqref="O13" xr:uid="{74F2EDB7-E783-4448-BC4A-4E6961A92C54}"/>
    <dataValidation allowBlank="1" showInputMessage="1" showErrorMessage="1" prompt="ENTER time used whether Paid Time Off or Voluntary Time Off.  " sqref="I13:J13" xr:uid="{013ED7AD-7A3C-4913-92D0-18439A4A47B7}"/>
    <dataValidation allowBlank="1" showInputMessage="1" showErrorMessage="1" prompt="Navigation link to Class List worksheet" sqref="Q12:R12" xr:uid="{67B86307-7852-490F-946B-AD94BB14BB13}"/>
    <dataValidation allowBlank="1" prompt="ENTER today's date." sqref="A7" xr:uid="{66FE4CF2-E125-4838-AAC4-D11234818DE3}"/>
    <dataValidation allowBlank="1" showInputMessage="1" showErrorMessage="1" prompt="Schedule start time determined by the time entered in cell G2" sqref="A15" xr:uid="{425A39A9-453F-4722-9D6E-F411BC92B0EE}"/>
    <dataValidation allowBlank="1" showErrorMessage="1" sqref="D6:G6" xr:uid="{8B386DEF-3F05-473A-890C-9A0A451EFC2C}"/>
    <dataValidation allowBlank="1" sqref="D7:G7" xr:uid="{DDB37DEA-A0ED-4DE0-81EA-F4155AA9D9D9}"/>
    <dataValidation allowBlank="1" showInputMessage="1" showErrorMessage="1" errorTitle="Error" error="Please enter a number between 1-15." sqref="I15:J15" xr:uid="{BE8447F6-6211-495B-8902-534158AEBFC6}"/>
    <dataValidation type="list" allowBlank="1" showInputMessage="1" showErrorMessage="1" sqref="G11:H12" xr:uid="{BCED03DB-972A-4D78-B1A4-3A2BDB72B1D9}">
      <formula1>$S$122:$S$128</formula1>
    </dataValidation>
    <dataValidation allowBlank="1" showInputMessage="1" showErrorMessage="1" prompt="Administrative time off paid by the court, such as for judicial holidays." sqref="J14" xr:uid="{D1280334-DDB9-45B1-9A06-98790D38A449}"/>
  </dataValidations>
  <printOptions horizontalCentered="1"/>
  <pageMargins left="0.2" right="0.2" top="0.15" bottom="0.1" header="0.05" footer="0.3"/>
  <pageSetup scale="68" fitToHeight="0" orientation="portrait" r:id="rId1"/>
  <headerFooter differentFirst="1">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8369" r:id="rId4" name="Check Box 1">
              <controlPr defaultSize="0" autoFill="0" autoLine="0" autoPict="0">
                <anchor moveWithCells="1">
                  <from>
                    <xdr:col>13</xdr:col>
                    <xdr:colOff>146050</xdr:colOff>
                    <xdr:row>13</xdr:row>
                    <xdr:rowOff>114300</xdr:rowOff>
                  </from>
                  <to>
                    <xdr:col>14</xdr:col>
                    <xdr:colOff>107950</xdr:colOff>
                    <xdr:row>15</xdr:row>
                    <xdr:rowOff>0</xdr:rowOff>
                  </to>
                </anchor>
              </controlPr>
            </control>
          </mc:Choice>
        </mc:AlternateContent>
        <mc:AlternateContent xmlns:mc="http://schemas.openxmlformats.org/markup-compatibility/2006">
          <mc:Choice Requires="x14">
            <control shapeId="58370" r:id="rId5" name="Check Box 2">
              <controlPr defaultSize="0" autoFill="0" autoLine="0" autoPict="0">
                <anchor moveWithCells="1">
                  <from>
                    <xdr:col>13</xdr:col>
                    <xdr:colOff>146050</xdr:colOff>
                    <xdr:row>14</xdr:row>
                    <xdr:rowOff>184150</xdr:rowOff>
                  </from>
                  <to>
                    <xdr:col>14</xdr:col>
                    <xdr:colOff>107950</xdr:colOff>
                    <xdr:row>16</xdr:row>
                    <xdr:rowOff>38100</xdr:rowOff>
                  </to>
                </anchor>
              </controlPr>
            </control>
          </mc:Choice>
        </mc:AlternateContent>
        <mc:AlternateContent xmlns:mc="http://schemas.openxmlformats.org/markup-compatibility/2006">
          <mc:Choice Requires="x14">
            <control shapeId="58371" r:id="rId6" name="Check Box 3">
              <controlPr defaultSize="0" autoFill="0" autoLine="0" autoPict="0">
                <anchor moveWithCells="1">
                  <from>
                    <xdr:col>13</xdr:col>
                    <xdr:colOff>146050</xdr:colOff>
                    <xdr:row>26</xdr:row>
                    <xdr:rowOff>184150</xdr:rowOff>
                  </from>
                  <to>
                    <xdr:col>14</xdr:col>
                    <xdr:colOff>107950</xdr:colOff>
                    <xdr:row>28</xdr:row>
                    <xdr:rowOff>12700</xdr:rowOff>
                  </to>
                </anchor>
              </controlPr>
            </control>
          </mc:Choice>
        </mc:AlternateContent>
        <mc:AlternateContent xmlns:mc="http://schemas.openxmlformats.org/markup-compatibility/2006">
          <mc:Choice Requires="x14">
            <control shapeId="58372" r:id="rId7" name="Check Box 4">
              <controlPr defaultSize="0" autoFill="0" autoLine="0" autoPict="0">
                <anchor moveWithCells="1">
                  <from>
                    <xdr:col>13</xdr:col>
                    <xdr:colOff>146050</xdr:colOff>
                    <xdr:row>27</xdr:row>
                    <xdr:rowOff>184150</xdr:rowOff>
                  </from>
                  <to>
                    <xdr:col>14</xdr:col>
                    <xdr:colOff>107950</xdr:colOff>
                    <xdr:row>29</xdr:row>
                    <xdr:rowOff>38100</xdr:rowOff>
                  </to>
                </anchor>
              </controlPr>
            </control>
          </mc:Choice>
        </mc:AlternateContent>
        <mc:AlternateContent xmlns:mc="http://schemas.openxmlformats.org/markup-compatibility/2006">
          <mc:Choice Requires="x14">
            <control shapeId="58373" r:id="rId8" name="Check Box 5">
              <controlPr defaultSize="0" autoFill="0" autoLine="0" autoPict="0">
                <anchor moveWithCells="1">
                  <from>
                    <xdr:col>13</xdr:col>
                    <xdr:colOff>146050</xdr:colOff>
                    <xdr:row>28</xdr:row>
                    <xdr:rowOff>184150</xdr:rowOff>
                  </from>
                  <to>
                    <xdr:col>14</xdr:col>
                    <xdr:colOff>107950</xdr:colOff>
                    <xdr:row>30</xdr:row>
                    <xdr:rowOff>38100</xdr:rowOff>
                  </to>
                </anchor>
              </controlPr>
            </control>
          </mc:Choice>
        </mc:AlternateContent>
        <mc:AlternateContent xmlns:mc="http://schemas.openxmlformats.org/markup-compatibility/2006">
          <mc:Choice Requires="x14">
            <control shapeId="58374" r:id="rId9" name="Check Box 6">
              <controlPr defaultSize="0" autoFill="0" autoLine="0" autoPict="0">
                <anchor moveWithCells="1">
                  <from>
                    <xdr:col>13</xdr:col>
                    <xdr:colOff>146050</xdr:colOff>
                    <xdr:row>29</xdr:row>
                    <xdr:rowOff>184150</xdr:rowOff>
                  </from>
                  <to>
                    <xdr:col>14</xdr:col>
                    <xdr:colOff>107950</xdr:colOff>
                    <xdr:row>31</xdr:row>
                    <xdr:rowOff>0</xdr:rowOff>
                  </to>
                </anchor>
              </controlPr>
            </control>
          </mc:Choice>
        </mc:AlternateContent>
        <mc:AlternateContent xmlns:mc="http://schemas.openxmlformats.org/markup-compatibility/2006">
          <mc:Choice Requires="x14">
            <control shapeId="58375" r:id="rId10" name="Check Box 7">
              <controlPr defaultSize="0" autoFill="0" autoLine="0" autoPict="0">
                <anchor moveWithCells="1">
                  <from>
                    <xdr:col>13</xdr:col>
                    <xdr:colOff>146050</xdr:colOff>
                    <xdr:row>30</xdr:row>
                    <xdr:rowOff>184150</xdr:rowOff>
                  </from>
                  <to>
                    <xdr:col>14</xdr:col>
                    <xdr:colOff>107950</xdr:colOff>
                    <xdr:row>32</xdr:row>
                    <xdr:rowOff>12700</xdr:rowOff>
                  </to>
                </anchor>
              </controlPr>
            </control>
          </mc:Choice>
        </mc:AlternateContent>
        <mc:AlternateContent xmlns:mc="http://schemas.openxmlformats.org/markup-compatibility/2006">
          <mc:Choice Requires="x14">
            <control shapeId="58376" r:id="rId11" name="Check Box 8">
              <controlPr defaultSize="0" autoFill="0" autoLine="0" autoPict="0">
                <anchor moveWithCells="1">
                  <from>
                    <xdr:col>13</xdr:col>
                    <xdr:colOff>146050</xdr:colOff>
                    <xdr:row>31</xdr:row>
                    <xdr:rowOff>184150</xdr:rowOff>
                  </from>
                  <to>
                    <xdr:col>14</xdr:col>
                    <xdr:colOff>107950</xdr:colOff>
                    <xdr:row>33</xdr:row>
                    <xdr:rowOff>38100</xdr:rowOff>
                  </to>
                </anchor>
              </controlPr>
            </control>
          </mc:Choice>
        </mc:AlternateContent>
        <mc:AlternateContent xmlns:mc="http://schemas.openxmlformats.org/markup-compatibility/2006">
          <mc:Choice Requires="x14">
            <control shapeId="58377" r:id="rId12" name="Check Box 9">
              <controlPr defaultSize="0" autoFill="0" autoLine="0" autoPict="0">
                <anchor moveWithCells="1">
                  <from>
                    <xdr:col>13</xdr:col>
                    <xdr:colOff>146050</xdr:colOff>
                    <xdr:row>32</xdr:row>
                    <xdr:rowOff>184150</xdr:rowOff>
                  </from>
                  <to>
                    <xdr:col>14</xdr:col>
                    <xdr:colOff>107950</xdr:colOff>
                    <xdr:row>34</xdr:row>
                    <xdr:rowOff>38100</xdr:rowOff>
                  </to>
                </anchor>
              </controlPr>
            </control>
          </mc:Choice>
        </mc:AlternateContent>
        <mc:AlternateContent xmlns:mc="http://schemas.openxmlformats.org/markup-compatibility/2006">
          <mc:Choice Requires="x14">
            <control shapeId="58378" r:id="rId13" name="Check Box 10">
              <controlPr defaultSize="0" autoFill="0" autoLine="0" autoPict="0">
                <anchor moveWithCells="1">
                  <from>
                    <xdr:col>13</xdr:col>
                    <xdr:colOff>146050</xdr:colOff>
                    <xdr:row>33</xdr:row>
                    <xdr:rowOff>184150</xdr:rowOff>
                  </from>
                  <to>
                    <xdr:col>14</xdr:col>
                    <xdr:colOff>107950</xdr:colOff>
                    <xdr:row>35</xdr:row>
                    <xdr:rowOff>38100</xdr:rowOff>
                  </to>
                </anchor>
              </controlPr>
            </control>
          </mc:Choice>
        </mc:AlternateContent>
        <mc:AlternateContent xmlns:mc="http://schemas.openxmlformats.org/markup-compatibility/2006">
          <mc:Choice Requires="x14">
            <control shapeId="58379" r:id="rId14" name="Check Box 11">
              <controlPr defaultSize="0" autoFill="0" autoLine="0" autoPict="0">
                <anchor moveWithCells="1">
                  <from>
                    <xdr:col>13</xdr:col>
                    <xdr:colOff>146050</xdr:colOff>
                    <xdr:row>34</xdr:row>
                    <xdr:rowOff>184150</xdr:rowOff>
                  </from>
                  <to>
                    <xdr:col>14</xdr:col>
                    <xdr:colOff>107950</xdr:colOff>
                    <xdr:row>36</xdr:row>
                    <xdr:rowOff>38100</xdr:rowOff>
                  </to>
                </anchor>
              </controlPr>
            </control>
          </mc:Choice>
        </mc:AlternateContent>
        <mc:AlternateContent xmlns:mc="http://schemas.openxmlformats.org/markup-compatibility/2006">
          <mc:Choice Requires="x14">
            <control shapeId="58380" r:id="rId15" name="Check Box 12">
              <controlPr defaultSize="0" autoFill="0" autoLine="0" autoPict="0">
                <anchor moveWithCells="1">
                  <from>
                    <xdr:col>13</xdr:col>
                    <xdr:colOff>146050</xdr:colOff>
                    <xdr:row>35</xdr:row>
                    <xdr:rowOff>184150</xdr:rowOff>
                  </from>
                  <to>
                    <xdr:col>14</xdr:col>
                    <xdr:colOff>107950</xdr:colOff>
                    <xdr:row>37</xdr:row>
                    <xdr:rowOff>38100</xdr:rowOff>
                  </to>
                </anchor>
              </controlPr>
            </control>
          </mc:Choice>
        </mc:AlternateContent>
        <mc:AlternateContent xmlns:mc="http://schemas.openxmlformats.org/markup-compatibility/2006">
          <mc:Choice Requires="x14">
            <control shapeId="58381" r:id="rId16" name="Check Box 13">
              <controlPr defaultSize="0" autoFill="0" autoLine="0" autoPict="0">
                <anchor moveWithCells="1">
                  <from>
                    <xdr:col>13</xdr:col>
                    <xdr:colOff>146050</xdr:colOff>
                    <xdr:row>36</xdr:row>
                    <xdr:rowOff>184150</xdr:rowOff>
                  </from>
                  <to>
                    <xdr:col>14</xdr:col>
                    <xdr:colOff>133350</xdr:colOff>
                    <xdr:row>38</xdr:row>
                    <xdr:rowOff>38100</xdr:rowOff>
                  </to>
                </anchor>
              </controlPr>
            </control>
          </mc:Choice>
        </mc:AlternateContent>
        <mc:AlternateContent xmlns:mc="http://schemas.openxmlformats.org/markup-compatibility/2006">
          <mc:Choice Requires="x14">
            <control shapeId="58382" r:id="rId17" name="Check Box 14">
              <controlPr defaultSize="0" autoFill="0" autoLine="0" autoPict="0">
                <anchor moveWithCells="1">
                  <from>
                    <xdr:col>13</xdr:col>
                    <xdr:colOff>146050</xdr:colOff>
                    <xdr:row>37</xdr:row>
                    <xdr:rowOff>184150</xdr:rowOff>
                  </from>
                  <to>
                    <xdr:col>14</xdr:col>
                    <xdr:colOff>133350</xdr:colOff>
                    <xdr:row>39</xdr:row>
                    <xdr:rowOff>38100</xdr:rowOff>
                  </to>
                </anchor>
              </controlPr>
            </control>
          </mc:Choice>
        </mc:AlternateContent>
        <mc:AlternateContent xmlns:mc="http://schemas.openxmlformats.org/markup-compatibility/2006">
          <mc:Choice Requires="x14">
            <control shapeId="58383" r:id="rId18" name="Check Box 15">
              <controlPr defaultSize="0" autoFill="0" autoLine="0" autoPict="0">
                <anchor moveWithCells="1">
                  <from>
                    <xdr:col>13</xdr:col>
                    <xdr:colOff>146050</xdr:colOff>
                    <xdr:row>38</xdr:row>
                    <xdr:rowOff>184150</xdr:rowOff>
                  </from>
                  <to>
                    <xdr:col>14</xdr:col>
                    <xdr:colOff>133350</xdr:colOff>
                    <xdr:row>40</xdr:row>
                    <xdr:rowOff>38100</xdr:rowOff>
                  </to>
                </anchor>
              </controlPr>
            </control>
          </mc:Choice>
        </mc:AlternateContent>
        <mc:AlternateContent xmlns:mc="http://schemas.openxmlformats.org/markup-compatibility/2006">
          <mc:Choice Requires="x14">
            <control shapeId="58384" r:id="rId19" name="Check Box 16">
              <controlPr defaultSize="0" autoFill="0" autoLine="0" autoPict="0">
                <anchor moveWithCells="1">
                  <from>
                    <xdr:col>13</xdr:col>
                    <xdr:colOff>146050</xdr:colOff>
                    <xdr:row>39</xdr:row>
                    <xdr:rowOff>184150</xdr:rowOff>
                  </from>
                  <to>
                    <xdr:col>14</xdr:col>
                    <xdr:colOff>133350</xdr:colOff>
                    <xdr:row>41</xdr:row>
                    <xdr:rowOff>38100</xdr:rowOff>
                  </to>
                </anchor>
              </controlPr>
            </control>
          </mc:Choice>
        </mc:AlternateContent>
        <mc:AlternateContent xmlns:mc="http://schemas.openxmlformats.org/markup-compatibility/2006">
          <mc:Choice Requires="x14">
            <control shapeId="58385" r:id="rId20" name="Check Box 17">
              <controlPr defaultSize="0" autoFill="0" autoLine="0" autoPict="0">
                <anchor moveWithCells="1">
                  <from>
                    <xdr:col>13</xdr:col>
                    <xdr:colOff>146050</xdr:colOff>
                    <xdr:row>40</xdr:row>
                    <xdr:rowOff>184150</xdr:rowOff>
                  </from>
                  <to>
                    <xdr:col>14</xdr:col>
                    <xdr:colOff>133350</xdr:colOff>
                    <xdr:row>42</xdr:row>
                    <xdr:rowOff>38100</xdr:rowOff>
                  </to>
                </anchor>
              </controlPr>
            </control>
          </mc:Choice>
        </mc:AlternateContent>
        <mc:AlternateContent xmlns:mc="http://schemas.openxmlformats.org/markup-compatibility/2006">
          <mc:Choice Requires="x14">
            <control shapeId="58386" r:id="rId21" name="Check Box 18">
              <controlPr defaultSize="0" autoFill="0" autoLine="0" autoPict="0">
                <anchor moveWithCells="1">
                  <from>
                    <xdr:col>13</xdr:col>
                    <xdr:colOff>146050</xdr:colOff>
                    <xdr:row>41</xdr:row>
                    <xdr:rowOff>184150</xdr:rowOff>
                  </from>
                  <to>
                    <xdr:col>14</xdr:col>
                    <xdr:colOff>133350</xdr:colOff>
                    <xdr:row>43</xdr:row>
                    <xdr:rowOff>38100</xdr:rowOff>
                  </to>
                </anchor>
              </controlPr>
            </control>
          </mc:Choice>
        </mc:AlternateContent>
        <mc:AlternateContent xmlns:mc="http://schemas.openxmlformats.org/markup-compatibility/2006">
          <mc:Choice Requires="x14">
            <control shapeId="58387" r:id="rId22" name="Check Box 19">
              <controlPr defaultSize="0" autoFill="0" autoLine="0" autoPict="0">
                <anchor moveWithCells="1">
                  <from>
                    <xdr:col>13</xdr:col>
                    <xdr:colOff>146050</xdr:colOff>
                    <xdr:row>42</xdr:row>
                    <xdr:rowOff>184150</xdr:rowOff>
                  </from>
                  <to>
                    <xdr:col>14</xdr:col>
                    <xdr:colOff>133350</xdr:colOff>
                    <xdr:row>44</xdr:row>
                    <xdr:rowOff>38100</xdr:rowOff>
                  </to>
                </anchor>
              </controlPr>
            </control>
          </mc:Choice>
        </mc:AlternateContent>
        <mc:AlternateContent xmlns:mc="http://schemas.openxmlformats.org/markup-compatibility/2006">
          <mc:Choice Requires="x14">
            <control shapeId="58388" r:id="rId23" name="Check Box 20">
              <controlPr defaultSize="0" autoFill="0" autoLine="0" autoPict="0">
                <anchor moveWithCells="1">
                  <from>
                    <xdr:col>13</xdr:col>
                    <xdr:colOff>146050</xdr:colOff>
                    <xdr:row>43</xdr:row>
                    <xdr:rowOff>184150</xdr:rowOff>
                  </from>
                  <to>
                    <xdr:col>14</xdr:col>
                    <xdr:colOff>133350</xdr:colOff>
                    <xdr:row>45</xdr:row>
                    <xdr:rowOff>38100</xdr:rowOff>
                  </to>
                </anchor>
              </controlPr>
            </control>
          </mc:Choice>
        </mc:AlternateContent>
        <mc:AlternateContent xmlns:mc="http://schemas.openxmlformats.org/markup-compatibility/2006">
          <mc:Choice Requires="x14">
            <control shapeId="58389" r:id="rId24" name="Check Box 21">
              <controlPr defaultSize="0" autoFill="0" autoLine="0" autoPict="0">
                <anchor moveWithCells="1">
                  <from>
                    <xdr:col>13</xdr:col>
                    <xdr:colOff>146050</xdr:colOff>
                    <xdr:row>44</xdr:row>
                    <xdr:rowOff>184150</xdr:rowOff>
                  </from>
                  <to>
                    <xdr:col>14</xdr:col>
                    <xdr:colOff>133350</xdr:colOff>
                    <xdr:row>46</xdr:row>
                    <xdr:rowOff>38100</xdr:rowOff>
                  </to>
                </anchor>
              </controlPr>
            </control>
          </mc:Choice>
        </mc:AlternateContent>
        <mc:AlternateContent xmlns:mc="http://schemas.openxmlformats.org/markup-compatibility/2006">
          <mc:Choice Requires="x14">
            <control shapeId="58390" r:id="rId25" name="Check Box 22">
              <controlPr defaultSize="0" autoFill="0" autoLine="0" autoPict="0">
                <anchor moveWithCells="1">
                  <from>
                    <xdr:col>13</xdr:col>
                    <xdr:colOff>146050</xdr:colOff>
                    <xdr:row>45</xdr:row>
                    <xdr:rowOff>184150</xdr:rowOff>
                  </from>
                  <to>
                    <xdr:col>14</xdr:col>
                    <xdr:colOff>133350</xdr:colOff>
                    <xdr:row>47</xdr:row>
                    <xdr:rowOff>38100</xdr:rowOff>
                  </to>
                </anchor>
              </controlPr>
            </control>
          </mc:Choice>
        </mc:AlternateContent>
        <mc:AlternateContent xmlns:mc="http://schemas.openxmlformats.org/markup-compatibility/2006">
          <mc:Choice Requires="x14">
            <control shapeId="58391" r:id="rId26" name="Check Box 23">
              <controlPr defaultSize="0" autoFill="0" autoLine="0" autoPict="0">
                <anchor moveWithCells="1">
                  <from>
                    <xdr:col>13</xdr:col>
                    <xdr:colOff>146050</xdr:colOff>
                    <xdr:row>46</xdr:row>
                    <xdr:rowOff>184150</xdr:rowOff>
                  </from>
                  <to>
                    <xdr:col>14</xdr:col>
                    <xdr:colOff>133350</xdr:colOff>
                    <xdr:row>48</xdr:row>
                    <xdr:rowOff>38100</xdr:rowOff>
                  </to>
                </anchor>
              </controlPr>
            </control>
          </mc:Choice>
        </mc:AlternateContent>
        <mc:AlternateContent xmlns:mc="http://schemas.openxmlformats.org/markup-compatibility/2006">
          <mc:Choice Requires="x14">
            <control shapeId="58392" r:id="rId27" name="Check Box 24">
              <controlPr defaultSize="0" autoFill="0" autoLine="0" autoPict="0">
                <anchor moveWithCells="1">
                  <from>
                    <xdr:col>13</xdr:col>
                    <xdr:colOff>146050</xdr:colOff>
                    <xdr:row>47</xdr:row>
                    <xdr:rowOff>184150</xdr:rowOff>
                  </from>
                  <to>
                    <xdr:col>14</xdr:col>
                    <xdr:colOff>133350</xdr:colOff>
                    <xdr:row>49</xdr:row>
                    <xdr:rowOff>38100</xdr:rowOff>
                  </to>
                </anchor>
              </controlPr>
            </control>
          </mc:Choice>
        </mc:AlternateContent>
        <mc:AlternateContent xmlns:mc="http://schemas.openxmlformats.org/markup-compatibility/2006">
          <mc:Choice Requires="x14">
            <control shapeId="58393" r:id="rId28" name="Check Box 25">
              <controlPr defaultSize="0" autoFill="0" autoLine="0" autoPict="0">
                <anchor moveWithCells="1">
                  <from>
                    <xdr:col>13</xdr:col>
                    <xdr:colOff>146050</xdr:colOff>
                    <xdr:row>48</xdr:row>
                    <xdr:rowOff>184150</xdr:rowOff>
                  </from>
                  <to>
                    <xdr:col>14</xdr:col>
                    <xdr:colOff>107950</xdr:colOff>
                    <xdr:row>50</xdr:row>
                    <xdr:rowOff>0</xdr:rowOff>
                  </to>
                </anchor>
              </controlPr>
            </control>
          </mc:Choice>
        </mc:AlternateContent>
        <mc:AlternateContent xmlns:mc="http://schemas.openxmlformats.org/markup-compatibility/2006">
          <mc:Choice Requires="x14">
            <control shapeId="58394" r:id="rId29" name="Check Box 26">
              <controlPr defaultSize="0" autoFill="0" autoLine="0" autoPict="0">
                <anchor moveWithCells="1">
                  <from>
                    <xdr:col>13</xdr:col>
                    <xdr:colOff>146050</xdr:colOff>
                    <xdr:row>49</xdr:row>
                    <xdr:rowOff>184150</xdr:rowOff>
                  </from>
                  <to>
                    <xdr:col>14</xdr:col>
                    <xdr:colOff>107950</xdr:colOff>
                    <xdr:row>51</xdr:row>
                    <xdr:rowOff>38100</xdr:rowOff>
                  </to>
                </anchor>
              </controlPr>
            </control>
          </mc:Choice>
        </mc:AlternateContent>
        <mc:AlternateContent xmlns:mc="http://schemas.openxmlformats.org/markup-compatibility/2006">
          <mc:Choice Requires="x14">
            <control shapeId="58395" r:id="rId30" name="Check Box 27">
              <controlPr defaultSize="0" autoFill="0" autoLine="0" autoPict="0">
                <anchor moveWithCells="1">
                  <from>
                    <xdr:col>13</xdr:col>
                    <xdr:colOff>146050</xdr:colOff>
                    <xdr:row>50</xdr:row>
                    <xdr:rowOff>184150</xdr:rowOff>
                  </from>
                  <to>
                    <xdr:col>14</xdr:col>
                    <xdr:colOff>107950</xdr:colOff>
                    <xdr:row>52</xdr:row>
                    <xdr:rowOff>38100</xdr:rowOff>
                  </to>
                </anchor>
              </controlPr>
            </control>
          </mc:Choice>
        </mc:AlternateContent>
        <mc:AlternateContent xmlns:mc="http://schemas.openxmlformats.org/markup-compatibility/2006">
          <mc:Choice Requires="x14">
            <control shapeId="58396" r:id="rId31" name="Check Box 28">
              <controlPr defaultSize="0" autoFill="0" autoLine="0" autoPict="0">
                <anchor moveWithCells="1">
                  <from>
                    <xdr:col>13</xdr:col>
                    <xdr:colOff>146050</xdr:colOff>
                    <xdr:row>51</xdr:row>
                    <xdr:rowOff>184150</xdr:rowOff>
                  </from>
                  <to>
                    <xdr:col>14</xdr:col>
                    <xdr:colOff>107950</xdr:colOff>
                    <xdr:row>53</xdr:row>
                    <xdr:rowOff>38100</xdr:rowOff>
                  </to>
                </anchor>
              </controlPr>
            </control>
          </mc:Choice>
        </mc:AlternateContent>
        <mc:AlternateContent xmlns:mc="http://schemas.openxmlformats.org/markup-compatibility/2006">
          <mc:Choice Requires="x14">
            <control shapeId="58397" r:id="rId32" name="Check Box 29">
              <controlPr defaultSize="0" autoFill="0" autoLine="0" autoPict="0">
                <anchor moveWithCells="1">
                  <from>
                    <xdr:col>13</xdr:col>
                    <xdr:colOff>146050</xdr:colOff>
                    <xdr:row>52</xdr:row>
                    <xdr:rowOff>184150</xdr:rowOff>
                  </from>
                  <to>
                    <xdr:col>14</xdr:col>
                    <xdr:colOff>107950</xdr:colOff>
                    <xdr:row>54</xdr:row>
                    <xdr:rowOff>38100</xdr:rowOff>
                  </to>
                </anchor>
              </controlPr>
            </control>
          </mc:Choice>
        </mc:AlternateContent>
        <mc:AlternateContent xmlns:mc="http://schemas.openxmlformats.org/markup-compatibility/2006">
          <mc:Choice Requires="x14">
            <control shapeId="58398" r:id="rId33" name="Check Box 30">
              <controlPr defaultSize="0" autoFill="0" autoLine="0" autoPict="0">
                <anchor moveWithCells="1">
                  <from>
                    <xdr:col>13</xdr:col>
                    <xdr:colOff>146050</xdr:colOff>
                    <xdr:row>53</xdr:row>
                    <xdr:rowOff>184150</xdr:rowOff>
                  </from>
                  <to>
                    <xdr:col>14</xdr:col>
                    <xdr:colOff>107950</xdr:colOff>
                    <xdr:row>55</xdr:row>
                    <xdr:rowOff>38100</xdr:rowOff>
                  </to>
                </anchor>
              </controlPr>
            </control>
          </mc:Choice>
        </mc:AlternateContent>
        <mc:AlternateContent xmlns:mc="http://schemas.openxmlformats.org/markup-compatibility/2006">
          <mc:Choice Requires="x14">
            <control shapeId="58399" r:id="rId34" name="Check Box 31">
              <controlPr defaultSize="0" autoFill="0" autoLine="0" autoPict="0">
                <anchor moveWithCells="1">
                  <from>
                    <xdr:col>13</xdr:col>
                    <xdr:colOff>146050</xdr:colOff>
                    <xdr:row>54</xdr:row>
                    <xdr:rowOff>184150</xdr:rowOff>
                  </from>
                  <to>
                    <xdr:col>14</xdr:col>
                    <xdr:colOff>107950</xdr:colOff>
                    <xdr:row>56</xdr:row>
                    <xdr:rowOff>38100</xdr:rowOff>
                  </to>
                </anchor>
              </controlPr>
            </control>
          </mc:Choice>
        </mc:AlternateContent>
        <mc:AlternateContent xmlns:mc="http://schemas.openxmlformats.org/markup-compatibility/2006">
          <mc:Choice Requires="x14">
            <control shapeId="58400" r:id="rId35" name="Check Box 32">
              <controlPr defaultSize="0" autoFill="0" autoLine="0" autoPict="0">
                <anchor moveWithCells="1">
                  <from>
                    <xdr:col>13</xdr:col>
                    <xdr:colOff>146050</xdr:colOff>
                    <xdr:row>55</xdr:row>
                    <xdr:rowOff>184150</xdr:rowOff>
                  </from>
                  <to>
                    <xdr:col>14</xdr:col>
                    <xdr:colOff>107950</xdr:colOff>
                    <xdr:row>57</xdr:row>
                    <xdr:rowOff>38100</xdr:rowOff>
                  </to>
                </anchor>
              </controlPr>
            </control>
          </mc:Choice>
        </mc:AlternateContent>
        <mc:AlternateContent xmlns:mc="http://schemas.openxmlformats.org/markup-compatibility/2006">
          <mc:Choice Requires="x14">
            <control shapeId="58401" r:id="rId36" name="Check Box 33">
              <controlPr defaultSize="0" autoFill="0" autoLine="0" autoPict="0">
                <anchor moveWithCells="1">
                  <from>
                    <xdr:col>13</xdr:col>
                    <xdr:colOff>146050</xdr:colOff>
                    <xdr:row>56</xdr:row>
                    <xdr:rowOff>184150</xdr:rowOff>
                  </from>
                  <to>
                    <xdr:col>14</xdr:col>
                    <xdr:colOff>107950</xdr:colOff>
                    <xdr:row>58</xdr:row>
                    <xdr:rowOff>38100</xdr:rowOff>
                  </to>
                </anchor>
              </controlPr>
            </control>
          </mc:Choice>
        </mc:AlternateContent>
        <mc:AlternateContent xmlns:mc="http://schemas.openxmlformats.org/markup-compatibility/2006">
          <mc:Choice Requires="x14">
            <control shapeId="58402" r:id="rId37" name="Check Box 34">
              <controlPr defaultSize="0" autoFill="0" autoLine="0" autoPict="0">
                <anchor moveWithCells="1">
                  <from>
                    <xdr:col>13</xdr:col>
                    <xdr:colOff>146050</xdr:colOff>
                    <xdr:row>57</xdr:row>
                    <xdr:rowOff>184150</xdr:rowOff>
                  </from>
                  <to>
                    <xdr:col>14</xdr:col>
                    <xdr:colOff>107950</xdr:colOff>
                    <xdr:row>59</xdr:row>
                    <xdr:rowOff>38100</xdr:rowOff>
                  </to>
                </anchor>
              </controlPr>
            </control>
          </mc:Choice>
        </mc:AlternateContent>
        <mc:AlternateContent xmlns:mc="http://schemas.openxmlformats.org/markup-compatibility/2006">
          <mc:Choice Requires="x14">
            <control shapeId="58403" r:id="rId38" name="Check Box 35">
              <controlPr defaultSize="0" autoFill="0" autoLine="0" autoPict="0">
                <anchor moveWithCells="1">
                  <from>
                    <xdr:col>13</xdr:col>
                    <xdr:colOff>146050</xdr:colOff>
                    <xdr:row>58</xdr:row>
                    <xdr:rowOff>184150</xdr:rowOff>
                  </from>
                  <to>
                    <xdr:col>14</xdr:col>
                    <xdr:colOff>107950</xdr:colOff>
                    <xdr:row>60</xdr:row>
                    <xdr:rowOff>38100</xdr:rowOff>
                  </to>
                </anchor>
              </controlPr>
            </control>
          </mc:Choice>
        </mc:AlternateContent>
        <mc:AlternateContent xmlns:mc="http://schemas.openxmlformats.org/markup-compatibility/2006">
          <mc:Choice Requires="x14">
            <control shapeId="58404" r:id="rId39" name="Check Box 36">
              <controlPr defaultSize="0" autoFill="0" autoLine="0" autoPict="0">
                <anchor moveWithCells="1">
                  <from>
                    <xdr:col>13</xdr:col>
                    <xdr:colOff>146050</xdr:colOff>
                    <xdr:row>59</xdr:row>
                    <xdr:rowOff>184150</xdr:rowOff>
                  </from>
                  <to>
                    <xdr:col>14</xdr:col>
                    <xdr:colOff>107950</xdr:colOff>
                    <xdr:row>61</xdr:row>
                    <xdr:rowOff>38100</xdr:rowOff>
                  </to>
                </anchor>
              </controlPr>
            </control>
          </mc:Choice>
        </mc:AlternateContent>
        <mc:AlternateContent xmlns:mc="http://schemas.openxmlformats.org/markup-compatibility/2006">
          <mc:Choice Requires="x14">
            <control shapeId="58405" r:id="rId40" name="Check Box 37">
              <controlPr defaultSize="0" autoFill="0" autoLine="0" autoPict="0">
                <anchor moveWithCells="1">
                  <from>
                    <xdr:col>13</xdr:col>
                    <xdr:colOff>146050</xdr:colOff>
                    <xdr:row>60</xdr:row>
                    <xdr:rowOff>184150</xdr:rowOff>
                  </from>
                  <to>
                    <xdr:col>14</xdr:col>
                    <xdr:colOff>107950</xdr:colOff>
                    <xdr:row>62</xdr:row>
                    <xdr:rowOff>38100</xdr:rowOff>
                  </to>
                </anchor>
              </controlPr>
            </control>
          </mc:Choice>
        </mc:AlternateContent>
        <mc:AlternateContent xmlns:mc="http://schemas.openxmlformats.org/markup-compatibility/2006">
          <mc:Choice Requires="x14">
            <control shapeId="58406" r:id="rId41" name="Check Box 38">
              <controlPr defaultSize="0" autoFill="0" autoLine="0" autoPict="0">
                <anchor moveWithCells="1">
                  <from>
                    <xdr:col>13</xdr:col>
                    <xdr:colOff>146050</xdr:colOff>
                    <xdr:row>61</xdr:row>
                    <xdr:rowOff>184150</xdr:rowOff>
                  </from>
                  <to>
                    <xdr:col>14</xdr:col>
                    <xdr:colOff>107950</xdr:colOff>
                    <xdr:row>63</xdr:row>
                    <xdr:rowOff>0</xdr:rowOff>
                  </to>
                </anchor>
              </controlPr>
            </control>
          </mc:Choice>
        </mc:AlternateContent>
        <mc:AlternateContent xmlns:mc="http://schemas.openxmlformats.org/markup-compatibility/2006">
          <mc:Choice Requires="x14">
            <control shapeId="58407" r:id="rId42" name="Check Box 39">
              <controlPr defaultSize="0" autoFill="0" autoLine="0" autoPict="0">
                <anchor moveWithCells="1">
                  <from>
                    <xdr:col>5</xdr:col>
                    <xdr:colOff>114300</xdr:colOff>
                    <xdr:row>10</xdr:row>
                    <xdr:rowOff>107950</xdr:rowOff>
                  </from>
                  <to>
                    <xdr:col>6</xdr:col>
                    <xdr:colOff>57150</xdr:colOff>
                    <xdr:row>11</xdr:row>
                    <xdr:rowOff>88900</xdr:rowOff>
                  </to>
                </anchor>
              </controlPr>
            </control>
          </mc:Choice>
        </mc:AlternateContent>
        <mc:AlternateContent xmlns:mc="http://schemas.openxmlformats.org/markup-compatibility/2006">
          <mc:Choice Requires="x14">
            <control shapeId="58408" r:id="rId43" name="Check Box 40">
              <controlPr defaultSize="0" autoFill="0" autoLine="0" autoPict="0">
                <anchor moveWithCells="1">
                  <from>
                    <xdr:col>13</xdr:col>
                    <xdr:colOff>146050</xdr:colOff>
                    <xdr:row>15</xdr:row>
                    <xdr:rowOff>184150</xdr:rowOff>
                  </from>
                  <to>
                    <xdr:col>14</xdr:col>
                    <xdr:colOff>107950</xdr:colOff>
                    <xdr:row>17</xdr:row>
                    <xdr:rowOff>38100</xdr:rowOff>
                  </to>
                </anchor>
              </controlPr>
            </control>
          </mc:Choice>
        </mc:AlternateContent>
        <mc:AlternateContent xmlns:mc="http://schemas.openxmlformats.org/markup-compatibility/2006">
          <mc:Choice Requires="x14">
            <control shapeId="58409" r:id="rId44" name="Check Box 41">
              <controlPr defaultSize="0" autoFill="0" autoLine="0" autoPict="0">
                <anchor moveWithCells="1">
                  <from>
                    <xdr:col>13</xdr:col>
                    <xdr:colOff>146050</xdr:colOff>
                    <xdr:row>16</xdr:row>
                    <xdr:rowOff>184150</xdr:rowOff>
                  </from>
                  <to>
                    <xdr:col>14</xdr:col>
                    <xdr:colOff>107950</xdr:colOff>
                    <xdr:row>18</xdr:row>
                    <xdr:rowOff>38100</xdr:rowOff>
                  </to>
                </anchor>
              </controlPr>
            </control>
          </mc:Choice>
        </mc:AlternateContent>
        <mc:AlternateContent xmlns:mc="http://schemas.openxmlformats.org/markup-compatibility/2006">
          <mc:Choice Requires="x14">
            <control shapeId="58410" r:id="rId45" name="Check Box 42">
              <controlPr defaultSize="0" autoFill="0" autoLine="0" autoPict="0">
                <anchor moveWithCells="1">
                  <from>
                    <xdr:col>13</xdr:col>
                    <xdr:colOff>146050</xdr:colOff>
                    <xdr:row>17</xdr:row>
                    <xdr:rowOff>184150</xdr:rowOff>
                  </from>
                  <to>
                    <xdr:col>14</xdr:col>
                    <xdr:colOff>107950</xdr:colOff>
                    <xdr:row>19</xdr:row>
                    <xdr:rowOff>38100</xdr:rowOff>
                  </to>
                </anchor>
              </controlPr>
            </control>
          </mc:Choice>
        </mc:AlternateContent>
        <mc:AlternateContent xmlns:mc="http://schemas.openxmlformats.org/markup-compatibility/2006">
          <mc:Choice Requires="x14">
            <control shapeId="58411" r:id="rId46" name="Check Box 43">
              <controlPr defaultSize="0" autoFill="0" autoLine="0" autoPict="0">
                <anchor moveWithCells="1">
                  <from>
                    <xdr:col>13</xdr:col>
                    <xdr:colOff>146050</xdr:colOff>
                    <xdr:row>18</xdr:row>
                    <xdr:rowOff>184150</xdr:rowOff>
                  </from>
                  <to>
                    <xdr:col>14</xdr:col>
                    <xdr:colOff>107950</xdr:colOff>
                    <xdr:row>20</xdr:row>
                    <xdr:rowOff>38100</xdr:rowOff>
                  </to>
                </anchor>
              </controlPr>
            </control>
          </mc:Choice>
        </mc:AlternateContent>
        <mc:AlternateContent xmlns:mc="http://schemas.openxmlformats.org/markup-compatibility/2006">
          <mc:Choice Requires="x14">
            <control shapeId="58412" r:id="rId47" name="Check Box 44">
              <controlPr defaultSize="0" autoFill="0" autoLine="0" autoPict="0">
                <anchor moveWithCells="1">
                  <from>
                    <xdr:col>13</xdr:col>
                    <xdr:colOff>146050</xdr:colOff>
                    <xdr:row>19</xdr:row>
                    <xdr:rowOff>184150</xdr:rowOff>
                  </from>
                  <to>
                    <xdr:col>14</xdr:col>
                    <xdr:colOff>107950</xdr:colOff>
                    <xdr:row>21</xdr:row>
                    <xdr:rowOff>38100</xdr:rowOff>
                  </to>
                </anchor>
              </controlPr>
            </control>
          </mc:Choice>
        </mc:AlternateContent>
        <mc:AlternateContent xmlns:mc="http://schemas.openxmlformats.org/markup-compatibility/2006">
          <mc:Choice Requires="x14">
            <control shapeId="58413" r:id="rId48" name="Check Box 45">
              <controlPr defaultSize="0" autoFill="0" autoLine="0" autoPict="0">
                <anchor moveWithCells="1">
                  <from>
                    <xdr:col>13</xdr:col>
                    <xdr:colOff>146050</xdr:colOff>
                    <xdr:row>20</xdr:row>
                    <xdr:rowOff>184150</xdr:rowOff>
                  </from>
                  <to>
                    <xdr:col>14</xdr:col>
                    <xdr:colOff>107950</xdr:colOff>
                    <xdr:row>22</xdr:row>
                    <xdr:rowOff>38100</xdr:rowOff>
                  </to>
                </anchor>
              </controlPr>
            </control>
          </mc:Choice>
        </mc:AlternateContent>
        <mc:AlternateContent xmlns:mc="http://schemas.openxmlformats.org/markup-compatibility/2006">
          <mc:Choice Requires="x14">
            <control shapeId="58414" r:id="rId49" name="Check Box 46">
              <controlPr defaultSize="0" autoFill="0" autoLine="0" autoPict="0">
                <anchor moveWithCells="1">
                  <from>
                    <xdr:col>13</xdr:col>
                    <xdr:colOff>146050</xdr:colOff>
                    <xdr:row>22</xdr:row>
                    <xdr:rowOff>184150</xdr:rowOff>
                  </from>
                  <to>
                    <xdr:col>14</xdr:col>
                    <xdr:colOff>107950</xdr:colOff>
                    <xdr:row>24</xdr:row>
                    <xdr:rowOff>38100</xdr:rowOff>
                  </to>
                </anchor>
              </controlPr>
            </control>
          </mc:Choice>
        </mc:AlternateContent>
        <mc:AlternateContent xmlns:mc="http://schemas.openxmlformats.org/markup-compatibility/2006">
          <mc:Choice Requires="x14">
            <control shapeId="58415" r:id="rId50" name="Check Box 47">
              <controlPr defaultSize="0" autoFill="0" autoLine="0" autoPict="0">
                <anchor moveWithCells="1">
                  <from>
                    <xdr:col>13</xdr:col>
                    <xdr:colOff>146050</xdr:colOff>
                    <xdr:row>21</xdr:row>
                    <xdr:rowOff>184150</xdr:rowOff>
                  </from>
                  <to>
                    <xdr:col>14</xdr:col>
                    <xdr:colOff>107950</xdr:colOff>
                    <xdr:row>23</xdr:row>
                    <xdr:rowOff>38100</xdr:rowOff>
                  </to>
                </anchor>
              </controlPr>
            </control>
          </mc:Choice>
        </mc:AlternateContent>
        <mc:AlternateContent xmlns:mc="http://schemas.openxmlformats.org/markup-compatibility/2006">
          <mc:Choice Requires="x14">
            <control shapeId="58416" r:id="rId51" name="Check Box 48">
              <controlPr defaultSize="0" autoFill="0" autoLine="0" autoPict="0">
                <anchor moveWithCells="1">
                  <from>
                    <xdr:col>13</xdr:col>
                    <xdr:colOff>146050</xdr:colOff>
                    <xdr:row>23</xdr:row>
                    <xdr:rowOff>184150</xdr:rowOff>
                  </from>
                  <to>
                    <xdr:col>14</xdr:col>
                    <xdr:colOff>107950</xdr:colOff>
                    <xdr:row>25</xdr:row>
                    <xdr:rowOff>38100</xdr:rowOff>
                  </to>
                </anchor>
              </controlPr>
            </control>
          </mc:Choice>
        </mc:AlternateContent>
        <mc:AlternateContent xmlns:mc="http://schemas.openxmlformats.org/markup-compatibility/2006">
          <mc:Choice Requires="x14">
            <control shapeId="58417" r:id="rId52" name="Check Box 49">
              <controlPr defaultSize="0" autoFill="0" autoLine="0" autoPict="0">
                <anchor moveWithCells="1">
                  <from>
                    <xdr:col>13</xdr:col>
                    <xdr:colOff>146050</xdr:colOff>
                    <xdr:row>24</xdr:row>
                    <xdr:rowOff>184150</xdr:rowOff>
                  </from>
                  <to>
                    <xdr:col>14</xdr:col>
                    <xdr:colOff>107950</xdr:colOff>
                    <xdr:row>26</xdr:row>
                    <xdr:rowOff>38100</xdr:rowOff>
                  </to>
                </anchor>
              </controlPr>
            </control>
          </mc:Choice>
        </mc:AlternateContent>
        <mc:AlternateContent xmlns:mc="http://schemas.openxmlformats.org/markup-compatibility/2006">
          <mc:Choice Requires="x14">
            <control shapeId="58418" r:id="rId53" name="Check Box 50">
              <controlPr defaultSize="0" autoFill="0" autoLine="0" autoPict="0">
                <anchor moveWithCells="1">
                  <from>
                    <xdr:col>13</xdr:col>
                    <xdr:colOff>146050</xdr:colOff>
                    <xdr:row>25</xdr:row>
                    <xdr:rowOff>184150</xdr:rowOff>
                  </from>
                  <to>
                    <xdr:col>14</xdr:col>
                    <xdr:colOff>107950</xdr:colOff>
                    <xdr:row>27</xdr:row>
                    <xdr:rowOff>38100</xdr:rowOff>
                  </to>
                </anchor>
              </controlPr>
            </control>
          </mc:Choice>
        </mc:AlternateContent>
        <mc:AlternateContent xmlns:mc="http://schemas.openxmlformats.org/markup-compatibility/2006">
          <mc:Choice Requires="x14">
            <control shapeId="58419" r:id="rId54" name="Check Box 51">
              <controlPr defaultSize="0" autoFill="0" autoLine="0" autoPict="0">
                <anchor moveWithCells="1">
                  <from>
                    <xdr:col>13</xdr:col>
                    <xdr:colOff>146050</xdr:colOff>
                    <xdr:row>25</xdr:row>
                    <xdr:rowOff>184150</xdr:rowOff>
                  </from>
                  <to>
                    <xdr:col>14</xdr:col>
                    <xdr:colOff>107950</xdr:colOff>
                    <xdr:row>27</xdr:row>
                    <xdr:rowOff>38100</xdr:rowOff>
                  </to>
                </anchor>
              </controlPr>
            </control>
          </mc:Choice>
        </mc:AlternateContent>
        <mc:AlternateContent xmlns:mc="http://schemas.openxmlformats.org/markup-compatibility/2006">
          <mc:Choice Requires="x14">
            <control shapeId="58420" r:id="rId55" name="Check Box 52">
              <controlPr defaultSize="0" autoFill="0" autoLine="0" autoPict="0">
                <anchor moveWithCells="1">
                  <from>
                    <xdr:col>13</xdr:col>
                    <xdr:colOff>146050</xdr:colOff>
                    <xdr:row>24</xdr:row>
                    <xdr:rowOff>184150</xdr:rowOff>
                  </from>
                  <to>
                    <xdr:col>14</xdr:col>
                    <xdr:colOff>107950</xdr:colOff>
                    <xdr:row>26</xdr:row>
                    <xdr:rowOff>38100</xdr:rowOff>
                  </to>
                </anchor>
              </controlPr>
            </control>
          </mc:Choice>
        </mc:AlternateContent>
      </controls>
    </mc:Choice>
  </mc:AlternateContent>
  <tableParts count="1">
    <tablePart r:id="rId56"/>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33B3E-A051-4548-BB9F-C82FACCFF3A8}">
  <sheetPr filterMode="1">
    <tabColor rgb="FF92D050"/>
    <pageSetUpPr autoPageBreaks="0"/>
  </sheetPr>
  <dimension ref="A1:AJ280"/>
  <sheetViews>
    <sheetView showGridLines="0" zoomScaleNormal="100" zoomScaleSheetLayoutView="100" workbookViewId="0">
      <pane ySplit="14" topLeftCell="A15" activePane="bottomLeft" state="frozen"/>
      <selection pane="bottomLeft" activeCell="S8" sqref="S8:U9"/>
    </sheetView>
  </sheetViews>
  <sheetFormatPr defaultColWidth="9" defaultRowHeight="30" customHeight="1" x14ac:dyDescent="0.3"/>
  <cols>
    <col min="1" max="1" width="6.83203125" style="61" customWidth="1"/>
    <col min="2" max="6" width="5.83203125" style="61" customWidth="1"/>
    <col min="7" max="7" width="11.5" style="61" customWidth="1"/>
    <col min="8" max="10" width="5.83203125" style="61" customWidth="1"/>
    <col min="11" max="11" width="9.58203125" style="61" customWidth="1"/>
    <col min="12" max="12" width="5.83203125" style="61" customWidth="1"/>
    <col min="13" max="13" width="7.58203125" style="61" customWidth="1"/>
    <col min="14" max="15" width="5.83203125" style="61" customWidth="1"/>
    <col min="16" max="16" width="8.08203125" style="61" customWidth="1"/>
    <col min="17" max="17" width="5.83203125" style="61" customWidth="1"/>
    <col min="18" max="18" width="1.83203125" style="61" customWidth="1"/>
    <col min="19" max="19" width="9.08203125" style="61" customWidth="1"/>
    <col min="20" max="20" width="10.5" style="34" customWidth="1"/>
    <col min="21" max="21" width="6.5" style="34" customWidth="1"/>
    <col min="22" max="22" width="4.83203125" style="61" hidden="1" customWidth="1"/>
    <col min="23" max="23" width="9" style="13"/>
    <col min="24" max="24" width="11.58203125" style="14" customWidth="1"/>
    <col min="25" max="25" width="9" style="14"/>
    <col min="26" max="26" width="8.08203125" style="13" customWidth="1"/>
    <col min="27" max="27" width="2.75" style="14" customWidth="1"/>
    <col min="28" max="28" width="5.83203125" style="14" customWidth="1"/>
    <col min="29" max="33" width="9" style="13"/>
    <col min="34" max="34" width="21.58203125" style="61" customWidth="1"/>
    <col min="35" max="16384" width="9" style="61"/>
  </cols>
  <sheetData>
    <row r="1" spans="1:36" ht="20.149999999999999" customHeight="1" x14ac:dyDescent="0.3">
      <c r="A1" s="108"/>
      <c r="B1" s="108"/>
      <c r="C1" s="108"/>
      <c r="D1" s="108"/>
      <c r="E1" s="108"/>
      <c r="F1" s="108"/>
      <c r="G1" s="108"/>
      <c r="H1" s="108"/>
      <c r="I1" s="108"/>
      <c r="J1" s="201"/>
      <c r="K1" s="108"/>
      <c r="L1" s="108"/>
      <c r="M1" s="108"/>
      <c r="N1" s="108"/>
      <c r="O1" s="108"/>
      <c r="P1" s="108"/>
      <c r="Q1" s="108"/>
      <c r="R1" s="108"/>
      <c r="T1" s="13"/>
      <c r="U1" s="13"/>
    </row>
    <row r="2" spans="1:36" ht="21.65" customHeight="1" x14ac:dyDescent="0.3">
      <c r="A2" s="301" t="s">
        <v>110</v>
      </c>
      <c r="B2" s="301"/>
      <c r="C2" s="301"/>
      <c r="D2" s="301"/>
      <c r="E2" s="302"/>
      <c r="F2" s="302"/>
      <c r="G2" s="302"/>
      <c r="H2" s="302"/>
      <c r="I2" s="302"/>
      <c r="J2" s="302"/>
      <c r="K2" s="303"/>
      <c r="L2" s="303"/>
      <c r="M2" s="303"/>
      <c r="N2" s="303"/>
      <c r="O2" s="303"/>
      <c r="P2" s="303"/>
      <c r="Q2" s="303"/>
      <c r="R2" s="108"/>
      <c r="S2" s="304" t="s">
        <v>131</v>
      </c>
      <c r="T2" s="305"/>
      <c r="U2" s="306"/>
      <c r="W2" s="96"/>
    </row>
    <row r="3" spans="1:36" ht="24.65" customHeight="1" x14ac:dyDescent="0.3">
      <c r="A3" s="307" t="s">
        <v>103</v>
      </c>
      <c r="B3" s="307"/>
      <c r="C3" s="307"/>
      <c r="D3" s="307"/>
      <c r="E3" s="307"/>
      <c r="F3" s="307"/>
      <c r="G3" s="307"/>
      <c r="H3" s="307"/>
      <c r="I3" s="307"/>
      <c r="J3" s="307"/>
      <c r="K3" s="307"/>
      <c r="L3" s="307"/>
      <c r="M3" s="307"/>
      <c r="N3" s="307"/>
      <c r="O3" s="307"/>
      <c r="P3" s="307"/>
      <c r="Q3" s="307"/>
      <c r="R3" s="110"/>
      <c r="S3" s="294" t="str">
        <f>IF($Y$16=TRUE,IF(COUNTIF(S15:S63,"&gt;0")&gt;0,"All-Day Activity checkbox cannot be marked if other time is tracked in rows.",""),IF((COUNTIFS(A15:A63,"",S15:S63,"&gt;0")&gt;0),"Time tracked exceeds your workday hours",IF((49-(COUNTIF($A$15:$A$63,"")+COUNTIF($O$15:$O$63,"LUNCH")))*15=S64,"",IF((49-(COUNTIF($A$15:$A$63,"")+COUNTIF($O$15:$O$63,"LUNCH")))*15&lt;S64,"Time tracked exceeds your workday hours.","You must track the entire time in each 15 minute-increment of your workday, excluding any lunch breaks."))))</f>
        <v>You must track the entire time in each 15 minute-increment of your workday, excluding any lunch breaks.</v>
      </c>
      <c r="T3" s="295"/>
      <c r="U3" s="296"/>
      <c r="W3" s="14">
        <f>IF(S3="",0,1)</f>
        <v>1</v>
      </c>
      <c r="X3" s="14" t="s">
        <v>90</v>
      </c>
    </row>
    <row r="4" spans="1:36" ht="12.65" customHeight="1" x14ac:dyDescent="0.3">
      <c r="A4" s="108"/>
      <c r="B4" s="108"/>
      <c r="C4" s="108"/>
      <c r="D4" s="108"/>
      <c r="E4" s="108"/>
      <c r="F4" s="108"/>
      <c r="G4" s="108"/>
      <c r="H4" s="108"/>
      <c r="I4" s="108"/>
      <c r="J4" s="201"/>
      <c r="K4" s="108"/>
      <c r="L4" s="108"/>
      <c r="M4" s="108"/>
      <c r="N4" s="108"/>
      <c r="O4" s="108"/>
      <c r="P4" s="108"/>
      <c r="Q4" s="108"/>
      <c r="R4" s="108"/>
      <c r="S4" s="308"/>
      <c r="T4" s="309"/>
      <c r="U4" s="310"/>
      <c r="W4" s="94"/>
      <c r="Y4" s="15" t="s">
        <v>9</v>
      </c>
    </row>
    <row r="5" spans="1:36" s="16" customFormat="1" ht="12.65" customHeight="1" x14ac:dyDescent="0.25">
      <c r="A5" s="288" t="s">
        <v>8</v>
      </c>
      <c r="B5" s="289"/>
      <c r="C5" s="290"/>
      <c r="D5" s="288" t="s">
        <v>79</v>
      </c>
      <c r="E5" s="289"/>
      <c r="F5" s="289"/>
      <c r="G5" s="290"/>
      <c r="H5" s="288" t="s">
        <v>80</v>
      </c>
      <c r="I5" s="289"/>
      <c r="J5" s="289"/>
      <c r="K5" s="290"/>
      <c r="L5" s="288" t="s">
        <v>101</v>
      </c>
      <c r="M5" s="289"/>
      <c r="N5" s="289"/>
      <c r="O5" s="290"/>
      <c r="P5" s="311" t="s">
        <v>81</v>
      </c>
      <c r="Q5" s="312"/>
      <c r="R5" s="92"/>
      <c r="S5" s="297"/>
      <c r="T5" s="298"/>
      <c r="U5" s="299"/>
      <c r="W5" s="95"/>
      <c r="X5" s="17"/>
      <c r="Y5" s="18" t="s">
        <v>10</v>
      </c>
      <c r="Z5" s="19"/>
      <c r="AA5" s="17"/>
      <c r="AB5" s="17"/>
      <c r="AC5" s="19"/>
      <c r="AD5" s="19"/>
      <c r="AE5" s="19"/>
      <c r="AF5" s="19"/>
      <c r="AG5" s="19"/>
    </row>
    <row r="6" spans="1:36" ht="14.15" customHeight="1" x14ac:dyDescent="0.3">
      <c r="A6" s="380">
        <f>Monday!A6+3</f>
        <v>3</v>
      </c>
      <c r="B6" s="381"/>
      <c r="C6" s="382"/>
      <c r="D6" s="383">
        <f>Monday!D6</f>
        <v>0</v>
      </c>
      <c r="E6" s="384"/>
      <c r="F6" s="384"/>
      <c r="G6" s="385"/>
      <c r="H6" s="383">
        <f>Monday!H6</f>
        <v>0</v>
      </c>
      <c r="I6" s="384"/>
      <c r="J6" s="384"/>
      <c r="K6" s="385"/>
      <c r="L6" s="383">
        <f>Monday!L6</f>
        <v>0</v>
      </c>
      <c r="M6" s="384"/>
      <c r="N6" s="384"/>
      <c r="O6" s="385"/>
      <c r="P6" s="383">
        <f>Monday!P6</f>
        <v>0</v>
      </c>
      <c r="Q6" s="385"/>
      <c r="R6" s="93"/>
      <c r="S6" s="294" t="str">
        <f>IF($AB$64&gt;0,"You must delete time tracked during your lunch break.","")</f>
        <v/>
      </c>
      <c r="T6" s="295"/>
      <c r="U6" s="296"/>
      <c r="W6" s="14">
        <f>IF(S6="",0,1)</f>
        <v>0</v>
      </c>
      <c r="X6" s="13"/>
    </row>
    <row r="7" spans="1:36" s="20" customFormat="1" ht="8.25" customHeight="1" x14ac:dyDescent="0.3">
      <c r="A7" s="121"/>
      <c r="B7" s="122"/>
      <c r="C7" s="122"/>
      <c r="D7" s="122"/>
      <c r="E7" s="123"/>
      <c r="F7" s="123"/>
      <c r="G7" s="123"/>
      <c r="H7" s="124"/>
      <c r="I7" s="125"/>
      <c r="J7" s="125"/>
      <c r="K7" s="125"/>
      <c r="L7" s="371">
        <f>Monday!L7</f>
        <v>0</v>
      </c>
      <c r="M7" s="371"/>
      <c r="N7" s="371"/>
      <c r="O7" s="371"/>
      <c r="P7" s="126"/>
      <c r="Q7" s="126"/>
      <c r="R7" s="126"/>
      <c r="S7" s="297"/>
      <c r="T7" s="298"/>
      <c r="U7" s="299"/>
      <c r="W7" s="22"/>
      <c r="X7" s="22"/>
      <c r="Y7" s="22"/>
      <c r="Z7" s="21"/>
      <c r="AA7" s="22"/>
      <c r="AB7" s="22"/>
      <c r="AC7" s="21"/>
      <c r="AD7" s="21"/>
      <c r="AE7" s="22"/>
      <c r="AF7" s="21"/>
      <c r="AG7" s="21"/>
    </row>
    <row r="8" spans="1:36" s="23" customFormat="1" ht="16.399999999999999" customHeight="1" x14ac:dyDescent="0.3">
      <c r="A8" s="127" t="s">
        <v>135</v>
      </c>
      <c r="B8" s="127"/>
      <c r="C8" s="127"/>
      <c r="D8" s="127"/>
      <c r="E8" s="127"/>
      <c r="F8" s="127"/>
      <c r="G8" s="127"/>
      <c r="H8" s="127"/>
      <c r="I8" s="127"/>
      <c r="J8" s="127"/>
      <c r="K8" s="127"/>
      <c r="L8" s="127"/>
      <c r="M8" s="127"/>
      <c r="N8" s="127"/>
      <c r="O8" s="127"/>
      <c r="P8" s="128"/>
      <c r="Q8" s="128"/>
      <c r="R8" s="128"/>
      <c r="S8" s="316" t="str">
        <f>IF(SUM(T15:T63)&gt;0,"Time tracked in rows with a red highlighted cell exceeds 15 minutes.","")</f>
        <v/>
      </c>
      <c r="T8" s="317"/>
      <c r="U8" s="318"/>
      <c r="W8" s="14">
        <f>IF(S8="",0,1)</f>
        <v>0</v>
      </c>
      <c r="X8" s="25"/>
      <c r="Y8" s="25"/>
      <c r="Z8" s="24"/>
      <c r="AA8" s="25"/>
      <c r="AB8" s="25"/>
      <c r="AC8" s="24"/>
      <c r="AD8" s="24"/>
      <c r="AE8" s="25"/>
      <c r="AF8" s="24"/>
      <c r="AG8" s="24"/>
    </row>
    <row r="9" spans="1:36" s="23" customFormat="1" ht="16.399999999999999" customHeight="1" x14ac:dyDescent="0.3">
      <c r="A9" s="127" t="s">
        <v>134</v>
      </c>
      <c r="B9" s="127"/>
      <c r="C9" s="127"/>
      <c r="D9" s="127"/>
      <c r="E9" s="127"/>
      <c r="F9" s="127"/>
      <c r="G9" s="127"/>
      <c r="H9" s="127"/>
      <c r="I9" s="127"/>
      <c r="J9" s="127"/>
      <c r="K9" s="127"/>
      <c r="L9" s="127"/>
      <c r="M9" s="127"/>
      <c r="N9" s="127"/>
      <c r="O9" s="127"/>
      <c r="P9" s="128"/>
      <c r="Q9" s="128"/>
      <c r="R9" s="128"/>
      <c r="S9" s="319"/>
      <c r="T9" s="320"/>
      <c r="U9" s="321"/>
      <c r="W9" s="25">
        <f>W3+W6+W8</f>
        <v>1</v>
      </c>
      <c r="X9" s="25"/>
      <c r="Y9" s="25"/>
      <c r="Z9" s="24"/>
      <c r="AA9" s="25"/>
      <c r="AB9" s="25"/>
      <c r="AC9" s="24"/>
      <c r="AD9" s="24"/>
      <c r="AE9" s="37" t="s">
        <v>17</v>
      </c>
      <c r="AF9" s="24"/>
      <c r="AG9" s="24"/>
    </row>
    <row r="10" spans="1:36" s="23" customFormat="1" ht="20.25" customHeight="1" thickBot="1" x14ac:dyDescent="0.35">
      <c r="A10" s="130"/>
      <c r="B10" s="108"/>
      <c r="C10" s="108"/>
      <c r="D10" s="108"/>
      <c r="E10" s="108"/>
      <c r="F10" s="131" t="str">
        <f>IF($Y$16=TRUE,IF($G$11="Select All-Day Activity if applicable","Note: You must select an item on the drop-down menu below.",""),"")</f>
        <v/>
      </c>
      <c r="G10" s="108"/>
      <c r="H10" s="108"/>
      <c r="I10" s="108"/>
      <c r="J10" s="201"/>
      <c r="K10" s="108"/>
      <c r="L10" s="108"/>
      <c r="M10" s="108"/>
      <c r="N10" s="108"/>
      <c r="O10" s="108"/>
      <c r="P10" s="132"/>
      <c r="Q10" s="133"/>
      <c r="R10" s="133"/>
      <c r="S10" s="103"/>
      <c r="T10" s="103"/>
      <c r="U10" s="103"/>
      <c r="W10" s="24"/>
      <c r="X10" s="25"/>
      <c r="Y10" s="25"/>
      <c r="Z10" s="24"/>
      <c r="AA10" s="25"/>
      <c r="AB10" s="25"/>
      <c r="AC10" s="24"/>
      <c r="AD10" s="24"/>
      <c r="AE10" s="37"/>
      <c r="AF10" s="24"/>
      <c r="AG10" s="24"/>
    </row>
    <row r="11" spans="1:36" ht="15" customHeight="1" x14ac:dyDescent="0.25">
      <c r="A11" s="322" t="s">
        <v>102</v>
      </c>
      <c r="B11" s="323"/>
      <c r="C11" s="323"/>
      <c r="D11" s="323"/>
      <c r="E11" s="323"/>
      <c r="F11" s="323"/>
      <c r="G11" s="386" t="s">
        <v>93</v>
      </c>
      <c r="H11" s="386"/>
      <c r="I11" s="185"/>
      <c r="J11" s="206"/>
      <c r="K11" s="62" t="s">
        <v>82</v>
      </c>
      <c r="L11" s="326">
        <v>0.33333333333333331</v>
      </c>
      <c r="M11" s="327"/>
      <c r="N11" s="328" t="s">
        <v>97</v>
      </c>
      <c r="O11" s="329"/>
      <c r="P11" s="64">
        <v>0.5</v>
      </c>
      <c r="Q11" s="330" t="s">
        <v>99</v>
      </c>
      <c r="R11" s="331"/>
      <c r="S11" s="332"/>
      <c r="T11" s="333"/>
      <c r="U11" s="334"/>
      <c r="V11" s="11"/>
      <c r="AE11" s="14"/>
    </row>
    <row r="12" spans="1:36" ht="14.9" customHeight="1" thickBot="1" x14ac:dyDescent="0.35">
      <c r="A12" s="324"/>
      <c r="B12" s="325"/>
      <c r="C12" s="325"/>
      <c r="D12" s="325"/>
      <c r="E12" s="325"/>
      <c r="F12" s="325"/>
      <c r="G12" s="387"/>
      <c r="H12" s="387"/>
      <c r="I12" s="186"/>
      <c r="J12" s="207"/>
      <c r="K12" s="63" t="s">
        <v>83</v>
      </c>
      <c r="L12" s="335">
        <v>0.70833333333333337</v>
      </c>
      <c r="M12" s="336"/>
      <c r="N12" s="337" t="s">
        <v>98</v>
      </c>
      <c r="O12" s="338"/>
      <c r="P12" s="65">
        <v>0.54166666666666663</v>
      </c>
      <c r="Q12" s="339">
        <f>S64/60</f>
        <v>0</v>
      </c>
      <c r="R12" s="340"/>
      <c r="S12" s="341"/>
      <c r="T12" s="333"/>
      <c r="U12" s="334"/>
      <c r="V12" s="12"/>
    </row>
    <row r="13" spans="1:36" ht="23.5" customHeight="1" x14ac:dyDescent="0.3">
      <c r="A13" s="348" t="s">
        <v>0</v>
      </c>
      <c r="B13" s="350" t="s">
        <v>16</v>
      </c>
      <c r="C13" s="351"/>
      <c r="D13" s="351"/>
      <c r="E13" s="351"/>
      <c r="F13" s="59"/>
      <c r="G13" s="352" t="s">
        <v>3</v>
      </c>
      <c r="H13" s="152" t="s">
        <v>94</v>
      </c>
      <c r="I13" s="350" t="s">
        <v>5</v>
      </c>
      <c r="J13" s="351"/>
      <c r="K13" s="351"/>
      <c r="L13" s="354"/>
      <c r="M13" s="352" t="s">
        <v>6</v>
      </c>
      <c r="N13" s="53" t="s">
        <v>92</v>
      </c>
      <c r="O13" s="356" t="s">
        <v>2</v>
      </c>
      <c r="P13" s="357"/>
      <c r="Q13" s="357"/>
      <c r="R13" s="99"/>
      <c r="S13" s="342" t="s">
        <v>12</v>
      </c>
      <c r="T13" s="333"/>
      <c r="U13" s="334"/>
      <c r="V13" s="49" t="s">
        <v>11</v>
      </c>
    </row>
    <row r="14" spans="1:36" ht="10.5" customHeight="1" x14ac:dyDescent="0.3">
      <c r="A14" s="349"/>
      <c r="B14" s="57" t="s">
        <v>132</v>
      </c>
      <c r="C14" s="57" t="s">
        <v>111</v>
      </c>
      <c r="D14" s="42" t="s">
        <v>133</v>
      </c>
      <c r="E14" s="42" t="s">
        <v>4</v>
      </c>
      <c r="F14" s="42" t="s">
        <v>112</v>
      </c>
      <c r="G14" s="353"/>
      <c r="H14" s="153"/>
      <c r="I14" s="41" t="s">
        <v>85</v>
      </c>
      <c r="J14" s="41" t="s">
        <v>167</v>
      </c>
      <c r="K14" s="42" t="s">
        <v>1</v>
      </c>
      <c r="L14" s="42" t="s">
        <v>86</v>
      </c>
      <c r="M14" s="355"/>
      <c r="N14" s="66"/>
      <c r="O14" s="358"/>
      <c r="P14" s="359"/>
      <c r="Q14" s="359"/>
      <c r="R14" s="100"/>
      <c r="S14" s="343"/>
      <c r="T14" s="13"/>
      <c r="U14" s="13"/>
      <c r="V14" s="50"/>
      <c r="Y14" s="14" t="s">
        <v>90</v>
      </c>
    </row>
    <row r="15" spans="1:36" ht="15" customHeight="1" x14ac:dyDescent="0.3">
      <c r="A15" s="148">
        <f>IF(L11=L12,"",L11)</f>
        <v>0.33333333333333331</v>
      </c>
      <c r="B15" s="26"/>
      <c r="C15" s="26"/>
      <c r="D15" s="26"/>
      <c r="E15" s="26"/>
      <c r="F15" s="26"/>
      <c r="G15" s="26"/>
      <c r="H15" s="26"/>
      <c r="I15" s="26"/>
      <c r="J15" s="26"/>
      <c r="K15" s="26"/>
      <c r="L15" s="26"/>
      <c r="M15" s="26"/>
      <c r="N15" s="26"/>
      <c r="O15" s="346" t="str">
        <f t="shared" ref="O15:O63" si="0">IF(A15&gt;$P$11-TIME(0,5,0),IF(A15&lt;$P$12,"LUNCH",""),"")</f>
        <v/>
      </c>
      <c r="P15" s="347"/>
      <c r="Q15" s="347"/>
      <c r="R15" s="98"/>
      <c r="S15" s="146">
        <f t="shared" ref="S15:S63" si="1">IF(SUM(B15:M15)&gt;15,15,SUM(B15:M15))</f>
        <v>0</v>
      </c>
      <c r="T15" s="14">
        <f t="shared" ref="T15:T63" si="2">IF(SUM(B15:M15)&gt;15,1,0)</f>
        <v>0</v>
      </c>
      <c r="U15" s="13"/>
      <c r="V15" s="51" t="str">
        <f t="shared" ref="V15:V63" si="3">IF(S15&lt;&gt;15,"ERROR","Y")</f>
        <v>ERROR</v>
      </c>
      <c r="W15" s="43"/>
      <c r="X15" s="14" t="b">
        <v>0</v>
      </c>
      <c r="Y15" s="14" t="b">
        <v>1</v>
      </c>
      <c r="Z15" s="14"/>
      <c r="AA15" s="14" t="e">
        <f>IF(#REF!&gt;0,IF(O15="","TRUE","FALSE"),"FALSE")</f>
        <v>#REF!</v>
      </c>
      <c r="AB15" s="14">
        <f>IF(O15="LUNCH",IF(S15&gt;0,1,0),0)</f>
        <v>0</v>
      </c>
      <c r="AH15" s="39"/>
    </row>
    <row r="16" spans="1:36" ht="15" customHeight="1" x14ac:dyDescent="0.3">
      <c r="A16" s="149">
        <f t="shared" ref="A16:A63" si="4">IF(A15&gt;$L$12-TIME(0,20,0),"",IF(A15="","",A15+TIME(0,15,0)))</f>
        <v>0.34375</v>
      </c>
      <c r="B16" s="26"/>
      <c r="C16" s="26"/>
      <c r="D16" s="27"/>
      <c r="E16" s="27"/>
      <c r="F16" s="26"/>
      <c r="G16" s="26"/>
      <c r="H16" s="26"/>
      <c r="I16" s="27"/>
      <c r="J16" s="27"/>
      <c r="K16" s="27"/>
      <c r="L16" s="27"/>
      <c r="M16" s="27"/>
      <c r="N16" s="27"/>
      <c r="O16" s="346" t="str">
        <f t="shared" si="0"/>
        <v/>
      </c>
      <c r="P16" s="347"/>
      <c r="Q16" s="347"/>
      <c r="R16" s="98"/>
      <c r="S16" s="146">
        <f t="shared" si="1"/>
        <v>0</v>
      </c>
      <c r="T16" s="14">
        <f t="shared" si="2"/>
        <v>0</v>
      </c>
      <c r="U16" s="13"/>
      <c r="V16" s="51" t="str">
        <f t="shared" si="3"/>
        <v>ERROR</v>
      </c>
      <c r="W16" s="44"/>
      <c r="X16" s="14" t="b">
        <v>0</v>
      </c>
      <c r="Y16" s="14" t="b">
        <v>0</v>
      </c>
      <c r="Z16" s="14" t="s">
        <v>20</v>
      </c>
      <c r="AA16" s="14" t="e">
        <f>IF(#REF!&gt;0,IF(O16="","TRUE","FALSE"),"FALSE")</f>
        <v>#REF!</v>
      </c>
      <c r="AB16" s="14">
        <f t="shared" ref="AB16:AB63" si="5">IF(O16="LUNCH",IF(S16&gt;0,1,0),0)</f>
        <v>0</v>
      </c>
      <c r="AH16" s="40" t="s">
        <v>18</v>
      </c>
      <c r="AI16" s="38"/>
      <c r="AJ16" s="38"/>
    </row>
    <row r="17" spans="1:36" ht="15" customHeight="1" x14ac:dyDescent="0.3">
      <c r="A17" s="149">
        <f t="shared" si="4"/>
        <v>0.35416666666666669</v>
      </c>
      <c r="B17" s="26"/>
      <c r="C17" s="26"/>
      <c r="D17" s="28"/>
      <c r="E17" s="28"/>
      <c r="F17" s="26"/>
      <c r="G17" s="26"/>
      <c r="H17" s="26"/>
      <c r="I17" s="28"/>
      <c r="J17" s="28"/>
      <c r="K17" s="28"/>
      <c r="L17" s="28"/>
      <c r="M17" s="28"/>
      <c r="N17" s="26"/>
      <c r="O17" s="346" t="str">
        <f t="shared" si="0"/>
        <v/>
      </c>
      <c r="P17" s="347"/>
      <c r="Q17" s="347"/>
      <c r="R17" s="98"/>
      <c r="S17" s="146">
        <f t="shared" si="1"/>
        <v>0</v>
      </c>
      <c r="T17" s="14">
        <f t="shared" si="2"/>
        <v>0</v>
      </c>
      <c r="U17" s="13"/>
      <c r="V17" s="51" t="str">
        <f t="shared" si="3"/>
        <v>ERROR</v>
      </c>
      <c r="W17" s="44"/>
      <c r="X17" s="14" t="b">
        <v>0</v>
      </c>
      <c r="Y17" s="96"/>
      <c r="Z17" s="14" t="s">
        <v>21</v>
      </c>
      <c r="AA17" s="14" t="e">
        <f>IF(#REF!&gt;0,IF(O17="","TRUE","FALSE"),"FALSE")</f>
        <v>#REF!</v>
      </c>
      <c r="AB17" s="14">
        <f t="shared" si="5"/>
        <v>0</v>
      </c>
      <c r="AH17" s="40" t="s">
        <v>19</v>
      </c>
      <c r="AI17" s="38"/>
      <c r="AJ17" s="38"/>
    </row>
    <row r="18" spans="1:36" ht="15" customHeight="1" x14ac:dyDescent="0.3">
      <c r="A18" s="149">
        <f t="shared" si="4"/>
        <v>0.36458333333333337</v>
      </c>
      <c r="B18" s="26"/>
      <c r="C18" s="26"/>
      <c r="D18" s="30"/>
      <c r="E18" s="28"/>
      <c r="F18" s="26"/>
      <c r="G18" s="26"/>
      <c r="H18" s="54"/>
      <c r="I18" s="30"/>
      <c r="J18" s="30"/>
      <c r="K18" s="30"/>
      <c r="L18" s="30"/>
      <c r="M18" s="30"/>
      <c r="N18" s="27"/>
      <c r="O18" s="346" t="str">
        <f t="shared" si="0"/>
        <v/>
      </c>
      <c r="P18" s="347"/>
      <c r="Q18" s="347"/>
      <c r="R18" s="98"/>
      <c r="S18" s="146">
        <f t="shared" si="1"/>
        <v>0</v>
      </c>
      <c r="T18" s="14">
        <f t="shared" si="2"/>
        <v>0</v>
      </c>
      <c r="U18" s="13"/>
      <c r="V18" s="51" t="str">
        <f t="shared" si="3"/>
        <v>ERROR</v>
      </c>
      <c r="W18" s="44"/>
      <c r="X18" s="14" t="b">
        <v>0</v>
      </c>
      <c r="Z18" s="14"/>
      <c r="AA18" s="14" t="e">
        <f>IF(#REF!&gt;0,IF(O18="","TRUE","FALSE"),"FALSE")</f>
        <v>#REF!</v>
      </c>
      <c r="AB18" s="14">
        <f t="shared" si="5"/>
        <v>0</v>
      </c>
      <c r="AH18" s="39"/>
    </row>
    <row r="19" spans="1:36" ht="15" customHeight="1" x14ac:dyDescent="0.3">
      <c r="A19" s="149">
        <f t="shared" si="4"/>
        <v>0.37500000000000006</v>
      </c>
      <c r="B19" s="26"/>
      <c r="C19" s="26"/>
      <c r="D19" s="30"/>
      <c r="E19" s="28"/>
      <c r="F19" s="26"/>
      <c r="G19" s="26"/>
      <c r="H19" s="54"/>
      <c r="I19" s="30"/>
      <c r="J19" s="30"/>
      <c r="K19" s="30"/>
      <c r="L19" s="30"/>
      <c r="M19" s="30"/>
      <c r="N19" s="26"/>
      <c r="O19" s="346" t="str">
        <f t="shared" si="0"/>
        <v/>
      </c>
      <c r="P19" s="347"/>
      <c r="Q19" s="347"/>
      <c r="R19" s="98"/>
      <c r="S19" s="146">
        <f t="shared" si="1"/>
        <v>0</v>
      </c>
      <c r="T19" s="14">
        <f t="shared" si="2"/>
        <v>0</v>
      </c>
      <c r="U19" s="13"/>
      <c r="V19" s="51" t="str">
        <f t="shared" si="3"/>
        <v>ERROR</v>
      </c>
      <c r="W19" s="44"/>
      <c r="X19" s="14" t="b">
        <v>0</v>
      </c>
      <c r="Y19" s="44"/>
      <c r="Z19" s="44"/>
      <c r="AA19" s="14" t="e">
        <f>IF(#REF!&gt;0,IF(O19="","TRUE","FALSE"),"FALSE")</f>
        <v>#REF!</v>
      </c>
      <c r="AB19" s="14">
        <f t="shared" si="5"/>
        <v>0</v>
      </c>
      <c r="AH19" s="39"/>
    </row>
    <row r="20" spans="1:36" ht="15" customHeight="1" x14ac:dyDescent="0.3">
      <c r="A20" s="149">
        <f t="shared" si="4"/>
        <v>0.38541666666666674</v>
      </c>
      <c r="B20" s="26"/>
      <c r="C20" s="26"/>
      <c r="D20" s="30"/>
      <c r="E20" s="28"/>
      <c r="F20" s="26"/>
      <c r="G20" s="26"/>
      <c r="H20" s="54"/>
      <c r="I20" s="30"/>
      <c r="J20" s="30"/>
      <c r="K20" s="30"/>
      <c r="L20" s="30"/>
      <c r="M20" s="30"/>
      <c r="N20" s="27"/>
      <c r="O20" s="346" t="str">
        <f t="shared" si="0"/>
        <v/>
      </c>
      <c r="P20" s="347"/>
      <c r="Q20" s="347"/>
      <c r="R20" s="98"/>
      <c r="S20" s="146">
        <f t="shared" si="1"/>
        <v>0</v>
      </c>
      <c r="T20" s="14">
        <f t="shared" si="2"/>
        <v>0</v>
      </c>
      <c r="U20" s="13"/>
      <c r="V20" s="51" t="str">
        <f t="shared" si="3"/>
        <v>ERROR</v>
      </c>
      <c r="W20" s="44"/>
      <c r="X20" s="14" t="b">
        <v>0</v>
      </c>
      <c r="Y20" s="44"/>
      <c r="Z20" s="44"/>
      <c r="AA20" s="14" t="e">
        <f>IF(#REF!&gt;0,IF(O20="","TRUE","FALSE"),"FALSE")</f>
        <v>#REF!</v>
      </c>
      <c r="AB20" s="14">
        <f t="shared" si="5"/>
        <v>0</v>
      </c>
      <c r="AH20" s="39"/>
    </row>
    <row r="21" spans="1:36" ht="15" customHeight="1" x14ac:dyDescent="0.3">
      <c r="A21" s="149">
        <f t="shared" si="4"/>
        <v>0.39583333333333343</v>
      </c>
      <c r="B21" s="26"/>
      <c r="C21" s="26"/>
      <c r="D21" s="30"/>
      <c r="E21" s="28"/>
      <c r="F21" s="26"/>
      <c r="G21" s="26"/>
      <c r="H21" s="54"/>
      <c r="I21" s="30"/>
      <c r="J21" s="30"/>
      <c r="K21" s="30"/>
      <c r="L21" s="30"/>
      <c r="M21" s="30"/>
      <c r="N21" s="26"/>
      <c r="O21" s="346" t="str">
        <f t="shared" si="0"/>
        <v/>
      </c>
      <c r="P21" s="347"/>
      <c r="Q21" s="347"/>
      <c r="R21" s="98"/>
      <c r="S21" s="146">
        <f t="shared" si="1"/>
        <v>0</v>
      </c>
      <c r="T21" s="14">
        <f t="shared" si="2"/>
        <v>0</v>
      </c>
      <c r="U21" s="13"/>
      <c r="V21" s="51" t="str">
        <f t="shared" si="3"/>
        <v>ERROR</v>
      </c>
      <c r="W21" s="44"/>
      <c r="X21" s="14" t="b">
        <v>0</v>
      </c>
      <c r="Y21" s="44" t="s">
        <v>90</v>
      </c>
      <c r="Z21" s="44"/>
      <c r="AA21" s="14" t="e">
        <f>IF(#REF!&gt;0,IF(O21="","TRUE","FALSE"),"FALSE")</f>
        <v>#REF!</v>
      </c>
      <c r="AB21" s="14">
        <f t="shared" si="5"/>
        <v>0</v>
      </c>
      <c r="AH21" s="39"/>
    </row>
    <row r="22" spans="1:36" ht="15" customHeight="1" x14ac:dyDescent="0.3">
      <c r="A22" s="149">
        <f t="shared" si="4"/>
        <v>0.40625000000000011</v>
      </c>
      <c r="B22" s="26"/>
      <c r="C22" s="26"/>
      <c r="D22" s="30"/>
      <c r="E22" s="28"/>
      <c r="F22" s="26"/>
      <c r="G22" s="26"/>
      <c r="H22" s="54"/>
      <c r="I22" s="30"/>
      <c r="J22" s="30"/>
      <c r="K22" s="30"/>
      <c r="L22" s="30"/>
      <c r="M22" s="30"/>
      <c r="N22" s="27"/>
      <c r="O22" s="346" t="str">
        <f t="shared" si="0"/>
        <v/>
      </c>
      <c r="P22" s="347"/>
      <c r="Q22" s="347"/>
      <c r="R22" s="98"/>
      <c r="S22" s="146">
        <f t="shared" si="1"/>
        <v>0</v>
      </c>
      <c r="T22" s="14">
        <f t="shared" si="2"/>
        <v>0</v>
      </c>
      <c r="U22" s="13"/>
      <c r="V22" s="51" t="str">
        <f t="shared" si="3"/>
        <v>ERROR</v>
      </c>
      <c r="W22" s="44"/>
      <c r="X22" s="14" t="b">
        <v>0</v>
      </c>
      <c r="Y22" s="44"/>
      <c r="Z22" s="44"/>
      <c r="AA22" s="14" t="e">
        <f>IF(#REF!&gt;0,IF(O22="","TRUE","FALSE"),"FALSE")</f>
        <v>#REF!</v>
      </c>
      <c r="AB22" s="14">
        <f t="shared" si="5"/>
        <v>0</v>
      </c>
    </row>
    <row r="23" spans="1:36" ht="15" customHeight="1" x14ac:dyDescent="0.3">
      <c r="A23" s="149">
        <f t="shared" si="4"/>
        <v>0.4166666666666668</v>
      </c>
      <c r="B23" s="26"/>
      <c r="C23" s="26"/>
      <c r="D23" s="30"/>
      <c r="E23" s="28"/>
      <c r="F23" s="26"/>
      <c r="G23" s="26"/>
      <c r="H23" s="54"/>
      <c r="I23" s="30"/>
      <c r="J23" s="30"/>
      <c r="K23" s="30"/>
      <c r="L23" s="30"/>
      <c r="M23" s="30"/>
      <c r="N23" s="26"/>
      <c r="O23" s="346" t="str">
        <f t="shared" si="0"/>
        <v/>
      </c>
      <c r="P23" s="347"/>
      <c r="Q23" s="347"/>
      <c r="R23" s="98"/>
      <c r="S23" s="146">
        <f t="shared" si="1"/>
        <v>0</v>
      </c>
      <c r="T23" s="14">
        <f t="shared" si="2"/>
        <v>0</v>
      </c>
      <c r="U23" s="13"/>
      <c r="V23" s="51" t="str">
        <f t="shared" si="3"/>
        <v>ERROR</v>
      </c>
      <c r="W23" s="44"/>
      <c r="X23" s="14" t="b">
        <v>0</v>
      </c>
      <c r="Y23" s="44"/>
      <c r="Z23" s="44"/>
      <c r="AA23" s="14" t="e">
        <f>IF(#REF!&gt;0,IF(O23="","TRUE","FALSE"),"FALSE")</f>
        <v>#REF!</v>
      </c>
      <c r="AB23" s="14">
        <f t="shared" si="5"/>
        <v>0</v>
      </c>
    </row>
    <row r="24" spans="1:36" ht="15" customHeight="1" x14ac:dyDescent="0.3">
      <c r="A24" s="149">
        <f t="shared" si="4"/>
        <v>0.42708333333333348</v>
      </c>
      <c r="B24" s="26"/>
      <c r="C24" s="26"/>
      <c r="D24" s="30"/>
      <c r="E24" s="28"/>
      <c r="F24" s="26"/>
      <c r="G24" s="26"/>
      <c r="H24" s="54"/>
      <c r="I24" s="30"/>
      <c r="J24" s="30"/>
      <c r="K24" s="30"/>
      <c r="L24" s="30"/>
      <c r="M24" s="30"/>
      <c r="N24" s="27"/>
      <c r="O24" s="346" t="str">
        <f t="shared" si="0"/>
        <v/>
      </c>
      <c r="P24" s="347"/>
      <c r="Q24" s="347"/>
      <c r="R24" s="98"/>
      <c r="S24" s="146">
        <f t="shared" si="1"/>
        <v>0</v>
      </c>
      <c r="T24" s="14">
        <f t="shared" si="2"/>
        <v>0</v>
      </c>
      <c r="U24" s="13"/>
      <c r="V24" s="51" t="str">
        <f t="shared" si="3"/>
        <v>ERROR</v>
      </c>
      <c r="W24" s="44"/>
      <c r="X24" s="14" t="b">
        <v>0</v>
      </c>
      <c r="Y24" s="44"/>
      <c r="Z24" s="44"/>
      <c r="AA24" s="14" t="e">
        <f>IF(#REF!&gt;0,IF(O24="","TRUE","FALSE"),"FALSE")</f>
        <v>#REF!</v>
      </c>
      <c r="AB24" s="14">
        <f t="shared" si="5"/>
        <v>0</v>
      </c>
    </row>
    <row r="25" spans="1:36" ht="15" customHeight="1" x14ac:dyDescent="0.3">
      <c r="A25" s="149">
        <f t="shared" si="4"/>
        <v>0.43750000000000017</v>
      </c>
      <c r="B25" s="26"/>
      <c r="C25" s="26"/>
      <c r="D25" s="30"/>
      <c r="E25" s="28"/>
      <c r="F25" s="26"/>
      <c r="G25" s="26"/>
      <c r="H25" s="54"/>
      <c r="I25" s="30"/>
      <c r="J25" s="30"/>
      <c r="K25" s="30"/>
      <c r="L25" s="30"/>
      <c r="M25" s="30"/>
      <c r="N25" s="26"/>
      <c r="O25" s="346" t="str">
        <f t="shared" si="0"/>
        <v/>
      </c>
      <c r="P25" s="347"/>
      <c r="Q25" s="347"/>
      <c r="R25" s="98"/>
      <c r="S25" s="146">
        <f t="shared" si="1"/>
        <v>0</v>
      </c>
      <c r="T25" s="14">
        <f t="shared" si="2"/>
        <v>0</v>
      </c>
      <c r="U25" s="13"/>
      <c r="V25" s="51" t="str">
        <f t="shared" si="3"/>
        <v>ERROR</v>
      </c>
      <c r="X25" s="14" t="b">
        <v>0</v>
      </c>
      <c r="AA25" s="14" t="e">
        <f>IF(#REF!&gt;0,IF(O25="","TRUE","FALSE"),"FALSE")</f>
        <v>#REF!</v>
      </c>
      <c r="AB25" s="14">
        <f t="shared" si="5"/>
        <v>0</v>
      </c>
    </row>
    <row r="26" spans="1:36" ht="15" customHeight="1" x14ac:dyDescent="0.3">
      <c r="A26" s="149">
        <f t="shared" si="4"/>
        <v>0.44791666666666685</v>
      </c>
      <c r="B26" s="26"/>
      <c r="C26" s="26"/>
      <c r="D26" s="30"/>
      <c r="E26" s="28"/>
      <c r="F26" s="26"/>
      <c r="G26" s="26"/>
      <c r="H26" s="54"/>
      <c r="I26" s="30"/>
      <c r="J26" s="30"/>
      <c r="K26" s="30"/>
      <c r="L26" s="30"/>
      <c r="M26" s="30"/>
      <c r="N26" s="27"/>
      <c r="O26" s="346" t="str">
        <f t="shared" si="0"/>
        <v/>
      </c>
      <c r="P26" s="347"/>
      <c r="Q26" s="347"/>
      <c r="R26" s="98"/>
      <c r="S26" s="146">
        <f t="shared" si="1"/>
        <v>0</v>
      </c>
      <c r="T26" s="14">
        <f t="shared" si="2"/>
        <v>0</v>
      </c>
      <c r="U26" s="13"/>
      <c r="V26" s="51" t="str">
        <f t="shared" si="3"/>
        <v>ERROR</v>
      </c>
      <c r="X26" s="14" t="b">
        <v>0</v>
      </c>
      <c r="AA26" s="14" t="e">
        <f>IF(#REF!&gt;0,IF(O26="","TRUE","FALSE"),"FALSE")</f>
        <v>#REF!</v>
      </c>
      <c r="AB26" s="14">
        <f t="shared" si="5"/>
        <v>0</v>
      </c>
    </row>
    <row r="27" spans="1:36" ht="15" customHeight="1" x14ac:dyDescent="0.3">
      <c r="A27" s="149">
        <f t="shared" si="4"/>
        <v>0.45833333333333354</v>
      </c>
      <c r="B27" s="26"/>
      <c r="C27" s="26"/>
      <c r="D27" s="30"/>
      <c r="E27" s="28"/>
      <c r="F27" s="26"/>
      <c r="G27" s="26"/>
      <c r="H27" s="54"/>
      <c r="I27" s="30"/>
      <c r="J27" s="30"/>
      <c r="K27" s="30"/>
      <c r="L27" s="30"/>
      <c r="M27" s="30"/>
      <c r="N27" s="26"/>
      <c r="O27" s="346" t="str">
        <f t="shared" si="0"/>
        <v/>
      </c>
      <c r="P27" s="347"/>
      <c r="Q27" s="347"/>
      <c r="R27" s="98"/>
      <c r="S27" s="146">
        <f>IF(SUM(B27:M27)&gt;15,15,SUM(B27:M27))</f>
        <v>0</v>
      </c>
      <c r="T27" s="14">
        <f t="shared" si="2"/>
        <v>0</v>
      </c>
      <c r="U27" s="13"/>
      <c r="V27" s="51" t="str">
        <f t="shared" si="3"/>
        <v>ERROR</v>
      </c>
      <c r="X27" s="14" t="b">
        <v>0</v>
      </c>
      <c r="AA27" s="14" t="e">
        <f>IF(#REF!&gt;0,IF(O27="","TRUE","FALSE"),"FALSE")</f>
        <v>#REF!</v>
      </c>
      <c r="AB27" s="14">
        <f t="shared" si="5"/>
        <v>0</v>
      </c>
    </row>
    <row r="28" spans="1:36" ht="15" customHeight="1" x14ac:dyDescent="0.3">
      <c r="A28" s="149">
        <f t="shared" si="4"/>
        <v>0.46875000000000022</v>
      </c>
      <c r="B28" s="26"/>
      <c r="C28" s="26"/>
      <c r="D28" s="30"/>
      <c r="E28" s="28"/>
      <c r="F28" s="26"/>
      <c r="G28" s="30"/>
      <c r="H28" s="30"/>
      <c r="I28" s="30"/>
      <c r="J28" s="30"/>
      <c r="K28" s="30"/>
      <c r="L28" s="30"/>
      <c r="M28" s="30"/>
      <c r="N28" s="27"/>
      <c r="O28" s="346" t="str">
        <f t="shared" si="0"/>
        <v/>
      </c>
      <c r="P28" s="347"/>
      <c r="Q28" s="347"/>
      <c r="R28" s="98"/>
      <c r="S28" s="146">
        <f t="shared" si="1"/>
        <v>0</v>
      </c>
      <c r="T28" s="14">
        <f t="shared" si="2"/>
        <v>0</v>
      </c>
      <c r="U28" s="13"/>
      <c r="V28" s="51" t="str">
        <f t="shared" si="3"/>
        <v>ERROR</v>
      </c>
      <c r="X28" s="14" t="b">
        <v>0</v>
      </c>
      <c r="AA28" s="14" t="e">
        <f>IF(#REF!&gt;0,IF(O28="","TRUE","FALSE"),"FALSE")</f>
        <v>#REF!</v>
      </c>
      <c r="AB28" s="14">
        <f t="shared" si="5"/>
        <v>0</v>
      </c>
    </row>
    <row r="29" spans="1:36" ht="15" customHeight="1" x14ac:dyDescent="0.3">
      <c r="A29" s="149">
        <f t="shared" si="4"/>
        <v>0.47916666666666691</v>
      </c>
      <c r="B29" s="26"/>
      <c r="C29" s="26"/>
      <c r="D29" s="30"/>
      <c r="E29" s="28"/>
      <c r="F29" s="26"/>
      <c r="G29" s="30"/>
      <c r="H29" s="30"/>
      <c r="I29" s="30"/>
      <c r="J29" s="30"/>
      <c r="K29" s="30"/>
      <c r="L29" s="30"/>
      <c r="M29" s="30"/>
      <c r="N29" s="26"/>
      <c r="O29" s="346" t="str">
        <f t="shared" si="0"/>
        <v/>
      </c>
      <c r="P29" s="347"/>
      <c r="Q29" s="347"/>
      <c r="R29" s="98"/>
      <c r="S29" s="146">
        <f t="shared" si="1"/>
        <v>0</v>
      </c>
      <c r="T29" s="14">
        <f t="shared" si="2"/>
        <v>0</v>
      </c>
      <c r="U29" s="13"/>
      <c r="V29" s="51" t="str">
        <f t="shared" si="3"/>
        <v>ERROR</v>
      </c>
      <c r="X29" s="14" t="b">
        <v>0</v>
      </c>
      <c r="AA29" s="14" t="e">
        <f>IF(#REF!&gt;0,IF(O29="","TRUE","FALSE"),"FALSE")</f>
        <v>#REF!</v>
      </c>
      <c r="AB29" s="14">
        <f t="shared" si="5"/>
        <v>0</v>
      </c>
    </row>
    <row r="30" spans="1:36" ht="15" customHeight="1" x14ac:dyDescent="0.3">
      <c r="A30" s="149">
        <f t="shared" si="4"/>
        <v>0.48958333333333359</v>
      </c>
      <c r="B30" s="30"/>
      <c r="C30" s="26"/>
      <c r="D30" s="30"/>
      <c r="E30" s="28"/>
      <c r="F30" s="26"/>
      <c r="G30" s="30"/>
      <c r="H30" s="30"/>
      <c r="I30" s="30"/>
      <c r="J30" s="30"/>
      <c r="K30" s="30"/>
      <c r="L30" s="30"/>
      <c r="M30" s="30"/>
      <c r="N30" s="27"/>
      <c r="O30" s="346" t="str">
        <f t="shared" si="0"/>
        <v/>
      </c>
      <c r="P30" s="347"/>
      <c r="Q30" s="347"/>
      <c r="R30" s="98"/>
      <c r="S30" s="146">
        <f t="shared" si="1"/>
        <v>0</v>
      </c>
      <c r="T30" s="14">
        <f t="shared" si="2"/>
        <v>0</v>
      </c>
      <c r="U30" s="13"/>
      <c r="V30" s="51" t="str">
        <f t="shared" si="3"/>
        <v>ERROR</v>
      </c>
      <c r="X30" s="14" t="b">
        <v>0</v>
      </c>
      <c r="AA30" s="14" t="e">
        <f>IF(#REF!&gt;0,IF(O30="","TRUE","FALSE"),"FALSE")</f>
        <v>#REF!</v>
      </c>
      <c r="AB30" s="14">
        <f t="shared" si="5"/>
        <v>0</v>
      </c>
    </row>
    <row r="31" spans="1:36" ht="15" customHeight="1" x14ac:dyDescent="0.3">
      <c r="A31" s="149">
        <f t="shared" si="4"/>
        <v>0.50000000000000022</v>
      </c>
      <c r="B31" s="30"/>
      <c r="C31" s="26"/>
      <c r="D31" s="30"/>
      <c r="E31" s="28"/>
      <c r="F31" s="26"/>
      <c r="G31" s="30"/>
      <c r="H31" s="30"/>
      <c r="I31" s="30"/>
      <c r="J31" s="30"/>
      <c r="K31" s="30"/>
      <c r="L31" s="30"/>
      <c r="M31" s="30"/>
      <c r="N31" s="26"/>
      <c r="O31" s="346" t="str">
        <f t="shared" si="0"/>
        <v>LUNCH</v>
      </c>
      <c r="P31" s="347"/>
      <c r="Q31" s="347"/>
      <c r="R31" s="98"/>
      <c r="S31" s="146">
        <f t="shared" si="1"/>
        <v>0</v>
      </c>
      <c r="T31" s="14">
        <f t="shared" si="2"/>
        <v>0</v>
      </c>
      <c r="U31" s="13"/>
      <c r="V31" s="51" t="str">
        <f t="shared" si="3"/>
        <v>ERROR</v>
      </c>
      <c r="X31" s="14" t="b">
        <v>0</v>
      </c>
      <c r="AA31" s="14" t="e">
        <f>IF(#REF!&gt;0,IF(O31="","TRUE","FALSE"),"FALSE")</f>
        <v>#REF!</v>
      </c>
      <c r="AB31" s="14">
        <f t="shared" si="5"/>
        <v>0</v>
      </c>
    </row>
    <row r="32" spans="1:36" ht="15" customHeight="1" x14ac:dyDescent="0.3">
      <c r="A32" s="149">
        <f t="shared" si="4"/>
        <v>0.51041666666666685</v>
      </c>
      <c r="B32" s="30"/>
      <c r="C32" s="26"/>
      <c r="D32" s="30"/>
      <c r="E32" s="28"/>
      <c r="F32" s="26"/>
      <c r="G32" s="30"/>
      <c r="H32" s="30"/>
      <c r="I32" s="30"/>
      <c r="J32" s="30"/>
      <c r="K32" s="30"/>
      <c r="L32" s="30"/>
      <c r="M32" s="30"/>
      <c r="N32" s="27"/>
      <c r="O32" s="346" t="str">
        <f t="shared" si="0"/>
        <v>LUNCH</v>
      </c>
      <c r="P32" s="347"/>
      <c r="Q32" s="347"/>
      <c r="R32" s="98"/>
      <c r="S32" s="146">
        <f t="shared" si="1"/>
        <v>0</v>
      </c>
      <c r="T32" s="14">
        <f t="shared" si="2"/>
        <v>0</v>
      </c>
      <c r="U32" s="13"/>
      <c r="V32" s="51" t="str">
        <f t="shared" si="3"/>
        <v>ERROR</v>
      </c>
      <c r="X32" s="14" t="b">
        <v>0</v>
      </c>
      <c r="AA32" s="14" t="e">
        <f>IF(#REF!&gt;0,IF(O32="","TRUE","FALSE"),"FALSE")</f>
        <v>#REF!</v>
      </c>
      <c r="AB32" s="14">
        <f t="shared" si="5"/>
        <v>0</v>
      </c>
    </row>
    <row r="33" spans="1:28" ht="15" customHeight="1" x14ac:dyDescent="0.3">
      <c r="A33" s="149">
        <f t="shared" si="4"/>
        <v>0.52083333333333348</v>
      </c>
      <c r="B33" s="29"/>
      <c r="C33" s="26"/>
      <c r="D33" s="29"/>
      <c r="E33" s="28"/>
      <c r="F33" s="26"/>
      <c r="G33" s="29"/>
      <c r="H33" s="29"/>
      <c r="I33" s="29"/>
      <c r="J33" s="29"/>
      <c r="K33" s="29"/>
      <c r="L33" s="29"/>
      <c r="M33" s="29"/>
      <c r="N33" s="26"/>
      <c r="O33" s="346" t="str">
        <f t="shared" si="0"/>
        <v>LUNCH</v>
      </c>
      <c r="P33" s="347"/>
      <c r="Q33" s="347"/>
      <c r="R33" s="98"/>
      <c r="S33" s="146">
        <f t="shared" si="1"/>
        <v>0</v>
      </c>
      <c r="T33" s="14">
        <f t="shared" si="2"/>
        <v>0</v>
      </c>
      <c r="U33" s="13"/>
      <c r="V33" s="51" t="str">
        <f t="shared" si="3"/>
        <v>ERROR</v>
      </c>
      <c r="X33" s="14" t="b">
        <v>0</v>
      </c>
      <c r="AA33" s="14" t="e">
        <f>IF(#REF!&gt;0,IF(O33="","TRUE","FALSE"),"FALSE")</f>
        <v>#REF!</v>
      </c>
      <c r="AB33" s="14">
        <f t="shared" si="5"/>
        <v>0</v>
      </c>
    </row>
    <row r="34" spans="1:28" ht="15" customHeight="1" x14ac:dyDescent="0.3">
      <c r="A34" s="149">
        <f t="shared" si="4"/>
        <v>0.53125000000000011</v>
      </c>
      <c r="B34" s="29"/>
      <c r="C34" s="26"/>
      <c r="D34" s="29"/>
      <c r="E34" s="28"/>
      <c r="F34" s="26"/>
      <c r="G34" s="29"/>
      <c r="H34" s="29"/>
      <c r="I34" s="29"/>
      <c r="J34" s="29"/>
      <c r="K34" s="29"/>
      <c r="L34" s="29"/>
      <c r="M34" s="29"/>
      <c r="N34" s="27"/>
      <c r="O34" s="346" t="str">
        <f t="shared" si="0"/>
        <v>LUNCH</v>
      </c>
      <c r="P34" s="347"/>
      <c r="Q34" s="347"/>
      <c r="R34" s="98"/>
      <c r="S34" s="146">
        <f t="shared" si="1"/>
        <v>0</v>
      </c>
      <c r="T34" s="14">
        <f t="shared" si="2"/>
        <v>0</v>
      </c>
      <c r="U34" s="13"/>
      <c r="V34" s="51" t="str">
        <f t="shared" si="3"/>
        <v>ERROR</v>
      </c>
      <c r="X34" s="14" t="b">
        <v>0</v>
      </c>
      <c r="AA34" s="14" t="e">
        <f>IF(#REF!&gt;0,IF(O34="","TRUE","FALSE"),"FALSE")</f>
        <v>#REF!</v>
      </c>
      <c r="AB34" s="14">
        <f t="shared" si="5"/>
        <v>0</v>
      </c>
    </row>
    <row r="35" spans="1:28" ht="15" customHeight="1" x14ac:dyDescent="0.3">
      <c r="A35" s="149">
        <f t="shared" si="4"/>
        <v>0.54166666666666674</v>
      </c>
      <c r="B35" s="29"/>
      <c r="C35" s="26"/>
      <c r="D35" s="29"/>
      <c r="E35" s="28"/>
      <c r="F35" s="26"/>
      <c r="G35" s="29"/>
      <c r="H35" s="29"/>
      <c r="I35" s="29"/>
      <c r="J35" s="29"/>
      <c r="K35" s="29"/>
      <c r="L35" s="29"/>
      <c r="M35" s="29"/>
      <c r="N35" s="26"/>
      <c r="O35" s="346" t="str">
        <f t="shared" si="0"/>
        <v/>
      </c>
      <c r="P35" s="347"/>
      <c r="Q35" s="347"/>
      <c r="R35" s="98"/>
      <c r="S35" s="146">
        <f t="shared" si="1"/>
        <v>0</v>
      </c>
      <c r="T35" s="14">
        <f t="shared" si="2"/>
        <v>0</v>
      </c>
      <c r="U35" s="13"/>
      <c r="V35" s="51" t="str">
        <f t="shared" si="3"/>
        <v>ERROR</v>
      </c>
      <c r="X35" s="14" t="b">
        <v>0</v>
      </c>
      <c r="AA35" s="14" t="e">
        <f>IF(#REF!&gt;0,IF(O35="","TRUE","FALSE"),"FALSE")</f>
        <v>#REF!</v>
      </c>
      <c r="AB35" s="14">
        <f t="shared" si="5"/>
        <v>0</v>
      </c>
    </row>
    <row r="36" spans="1:28" ht="15" customHeight="1" x14ac:dyDescent="0.3">
      <c r="A36" s="149">
        <f t="shared" si="4"/>
        <v>0.55208333333333337</v>
      </c>
      <c r="B36" s="29"/>
      <c r="C36" s="26"/>
      <c r="D36" s="29"/>
      <c r="E36" s="28"/>
      <c r="F36" s="26"/>
      <c r="G36" s="29"/>
      <c r="H36" s="29"/>
      <c r="I36" s="29"/>
      <c r="J36" s="29"/>
      <c r="K36" s="29"/>
      <c r="L36" s="29"/>
      <c r="M36" s="29"/>
      <c r="N36" s="27"/>
      <c r="O36" s="346" t="str">
        <f t="shared" si="0"/>
        <v/>
      </c>
      <c r="P36" s="347"/>
      <c r="Q36" s="347"/>
      <c r="R36" s="98"/>
      <c r="S36" s="146">
        <f t="shared" si="1"/>
        <v>0</v>
      </c>
      <c r="T36" s="14">
        <f t="shared" si="2"/>
        <v>0</v>
      </c>
      <c r="U36" s="13"/>
      <c r="V36" s="51" t="str">
        <f t="shared" si="3"/>
        <v>ERROR</v>
      </c>
      <c r="X36" s="14" t="b">
        <v>0</v>
      </c>
      <c r="AA36" s="14" t="e">
        <f>IF(#REF!&gt;0,IF(O36="","TRUE","FALSE"),"FALSE")</f>
        <v>#REF!</v>
      </c>
      <c r="AB36" s="14">
        <f t="shared" si="5"/>
        <v>0</v>
      </c>
    </row>
    <row r="37" spans="1:28" ht="15" customHeight="1" x14ac:dyDescent="0.3">
      <c r="A37" s="149">
        <f t="shared" si="4"/>
        <v>0.5625</v>
      </c>
      <c r="B37" s="29"/>
      <c r="C37" s="26"/>
      <c r="D37" s="29"/>
      <c r="E37" s="28"/>
      <c r="F37" s="26"/>
      <c r="G37" s="29"/>
      <c r="H37" s="29"/>
      <c r="I37" s="29"/>
      <c r="J37" s="29"/>
      <c r="K37" s="29"/>
      <c r="L37" s="29"/>
      <c r="M37" s="29"/>
      <c r="N37" s="26"/>
      <c r="O37" s="346" t="str">
        <f t="shared" si="0"/>
        <v/>
      </c>
      <c r="P37" s="347"/>
      <c r="Q37" s="347"/>
      <c r="R37" s="98"/>
      <c r="S37" s="146">
        <f t="shared" si="1"/>
        <v>0</v>
      </c>
      <c r="T37" s="14">
        <f t="shared" si="2"/>
        <v>0</v>
      </c>
      <c r="U37" s="13"/>
      <c r="V37" s="51" t="str">
        <f t="shared" si="3"/>
        <v>ERROR</v>
      </c>
      <c r="X37" s="14" t="b">
        <v>0</v>
      </c>
      <c r="AA37" s="14" t="e">
        <f>IF(#REF!&gt;0,IF(O37="","TRUE","FALSE"),"FALSE")</f>
        <v>#REF!</v>
      </c>
      <c r="AB37" s="14">
        <f t="shared" si="5"/>
        <v>0</v>
      </c>
    </row>
    <row r="38" spans="1:28" ht="15" customHeight="1" x14ac:dyDescent="0.3">
      <c r="A38" s="149">
        <f t="shared" si="4"/>
        <v>0.57291666666666663</v>
      </c>
      <c r="B38" s="29"/>
      <c r="C38" s="26"/>
      <c r="D38" s="29"/>
      <c r="E38" s="28"/>
      <c r="F38" s="26"/>
      <c r="G38" s="29"/>
      <c r="H38" s="29"/>
      <c r="I38" s="29"/>
      <c r="J38" s="29"/>
      <c r="K38" s="29"/>
      <c r="L38" s="29"/>
      <c r="M38" s="29"/>
      <c r="N38" s="27"/>
      <c r="O38" s="346" t="str">
        <f t="shared" si="0"/>
        <v/>
      </c>
      <c r="P38" s="347"/>
      <c r="Q38" s="347"/>
      <c r="R38" s="98"/>
      <c r="S38" s="146">
        <f t="shared" si="1"/>
        <v>0</v>
      </c>
      <c r="T38" s="14">
        <f t="shared" si="2"/>
        <v>0</v>
      </c>
      <c r="U38" s="13"/>
      <c r="V38" s="51" t="str">
        <f t="shared" si="3"/>
        <v>ERROR</v>
      </c>
      <c r="X38" s="14" t="b">
        <v>0</v>
      </c>
      <c r="AA38" s="14" t="e">
        <f>IF(#REF!&gt;0,IF(O38="","TRUE","FALSE"),"FALSE")</f>
        <v>#REF!</v>
      </c>
      <c r="AB38" s="14">
        <f t="shared" si="5"/>
        <v>0</v>
      </c>
    </row>
    <row r="39" spans="1:28" ht="15" customHeight="1" x14ac:dyDescent="0.3">
      <c r="A39" s="149">
        <f t="shared" si="4"/>
        <v>0.58333333333333326</v>
      </c>
      <c r="B39" s="29"/>
      <c r="C39" s="26"/>
      <c r="D39" s="29"/>
      <c r="E39" s="28"/>
      <c r="F39" s="26"/>
      <c r="G39" s="29"/>
      <c r="H39" s="29"/>
      <c r="I39" s="29"/>
      <c r="J39" s="29"/>
      <c r="K39" s="29"/>
      <c r="L39" s="29"/>
      <c r="M39" s="29"/>
      <c r="N39" s="26"/>
      <c r="O39" s="346" t="str">
        <f t="shared" si="0"/>
        <v/>
      </c>
      <c r="P39" s="347"/>
      <c r="Q39" s="347"/>
      <c r="R39" s="98"/>
      <c r="S39" s="146">
        <f t="shared" si="1"/>
        <v>0</v>
      </c>
      <c r="T39" s="14">
        <f t="shared" si="2"/>
        <v>0</v>
      </c>
      <c r="U39" s="13"/>
      <c r="V39" s="51" t="str">
        <f t="shared" si="3"/>
        <v>ERROR</v>
      </c>
      <c r="X39" s="14" t="b">
        <v>0</v>
      </c>
      <c r="AA39" s="14" t="e">
        <f>IF(#REF!&gt;0,IF(O39="","TRUE","FALSE"),"FALSE")</f>
        <v>#REF!</v>
      </c>
      <c r="AB39" s="14">
        <f t="shared" si="5"/>
        <v>0</v>
      </c>
    </row>
    <row r="40" spans="1:28" ht="15" customHeight="1" x14ac:dyDescent="0.3">
      <c r="A40" s="149">
        <f t="shared" si="4"/>
        <v>0.59374999999999989</v>
      </c>
      <c r="B40" s="29"/>
      <c r="C40" s="26"/>
      <c r="D40" s="29"/>
      <c r="E40" s="28"/>
      <c r="F40" s="26"/>
      <c r="G40" s="29"/>
      <c r="H40" s="29"/>
      <c r="I40" s="29"/>
      <c r="J40" s="29"/>
      <c r="K40" s="29"/>
      <c r="L40" s="29"/>
      <c r="M40" s="29"/>
      <c r="N40" s="27"/>
      <c r="O40" s="346" t="str">
        <f t="shared" si="0"/>
        <v/>
      </c>
      <c r="P40" s="347"/>
      <c r="Q40" s="347"/>
      <c r="R40" s="98"/>
      <c r="S40" s="146">
        <f t="shared" si="1"/>
        <v>0</v>
      </c>
      <c r="T40" s="14">
        <f t="shared" si="2"/>
        <v>0</v>
      </c>
      <c r="U40" s="13"/>
      <c r="V40" s="51" t="str">
        <f t="shared" si="3"/>
        <v>ERROR</v>
      </c>
      <c r="X40" s="14" t="b">
        <v>0</v>
      </c>
      <c r="Y40" s="96"/>
      <c r="AA40" s="14" t="e">
        <f>IF(#REF!&gt;0,IF(O40="","TRUE","FALSE"),"FALSE")</f>
        <v>#REF!</v>
      </c>
      <c r="AB40" s="14">
        <f t="shared" si="5"/>
        <v>0</v>
      </c>
    </row>
    <row r="41" spans="1:28" ht="15" customHeight="1" x14ac:dyDescent="0.3">
      <c r="A41" s="149">
        <f t="shared" si="4"/>
        <v>0.60416666666666652</v>
      </c>
      <c r="B41" s="29"/>
      <c r="C41" s="26"/>
      <c r="D41" s="29"/>
      <c r="E41" s="28"/>
      <c r="F41" s="26"/>
      <c r="G41" s="29"/>
      <c r="H41" s="29"/>
      <c r="I41" s="29"/>
      <c r="J41" s="29"/>
      <c r="K41" s="29"/>
      <c r="L41" s="29"/>
      <c r="M41" s="29"/>
      <c r="N41" s="26"/>
      <c r="O41" s="346" t="str">
        <f t="shared" si="0"/>
        <v/>
      </c>
      <c r="P41" s="347"/>
      <c r="Q41" s="347"/>
      <c r="R41" s="98"/>
      <c r="S41" s="146">
        <f t="shared" si="1"/>
        <v>0</v>
      </c>
      <c r="T41" s="14">
        <f t="shared" si="2"/>
        <v>0</v>
      </c>
      <c r="U41" s="13"/>
      <c r="V41" s="51" t="str">
        <f t="shared" si="3"/>
        <v>ERROR</v>
      </c>
      <c r="X41" s="14" t="b">
        <v>0</v>
      </c>
      <c r="Y41" s="96"/>
      <c r="AA41" s="14" t="e">
        <f>IF(#REF!&gt;0,IF(O41="","TRUE","FALSE"),"FALSE")</f>
        <v>#REF!</v>
      </c>
      <c r="AB41" s="14">
        <f t="shared" si="5"/>
        <v>0</v>
      </c>
    </row>
    <row r="42" spans="1:28" ht="15" customHeight="1" x14ac:dyDescent="0.3">
      <c r="A42" s="149">
        <f t="shared" si="4"/>
        <v>0.61458333333333315</v>
      </c>
      <c r="B42" s="29"/>
      <c r="C42" s="26"/>
      <c r="D42" s="29"/>
      <c r="E42" s="28"/>
      <c r="F42" s="26"/>
      <c r="G42" s="29"/>
      <c r="H42" s="29"/>
      <c r="I42" s="29"/>
      <c r="J42" s="29"/>
      <c r="K42" s="29"/>
      <c r="L42" s="29"/>
      <c r="M42" s="29"/>
      <c r="N42" s="27"/>
      <c r="O42" s="346" t="str">
        <f t="shared" si="0"/>
        <v/>
      </c>
      <c r="P42" s="347"/>
      <c r="Q42" s="347"/>
      <c r="R42" s="98"/>
      <c r="S42" s="146">
        <f t="shared" si="1"/>
        <v>0</v>
      </c>
      <c r="T42" s="14">
        <f t="shared" si="2"/>
        <v>0</v>
      </c>
      <c r="U42" s="13"/>
      <c r="V42" s="51" t="str">
        <f t="shared" si="3"/>
        <v>ERROR</v>
      </c>
      <c r="W42" s="44"/>
      <c r="X42" s="14" t="b">
        <v>0</v>
      </c>
      <c r="Y42" s="96"/>
      <c r="AA42" s="14" t="e">
        <f>IF(#REF!&gt;0,IF(O42="","TRUE","FALSE"),"FALSE")</f>
        <v>#REF!</v>
      </c>
      <c r="AB42" s="14">
        <f t="shared" si="5"/>
        <v>0</v>
      </c>
    </row>
    <row r="43" spans="1:28" ht="15" customHeight="1" x14ac:dyDescent="0.3">
      <c r="A43" s="149">
        <f t="shared" si="4"/>
        <v>0.62499999999999978</v>
      </c>
      <c r="B43" s="29"/>
      <c r="C43" s="26"/>
      <c r="D43" s="29"/>
      <c r="E43" s="28"/>
      <c r="F43" s="26"/>
      <c r="G43" s="29"/>
      <c r="H43" s="29"/>
      <c r="I43" s="29"/>
      <c r="J43" s="29"/>
      <c r="K43" s="29"/>
      <c r="L43" s="29"/>
      <c r="M43" s="29"/>
      <c r="N43" s="26"/>
      <c r="O43" s="346" t="str">
        <f t="shared" si="0"/>
        <v/>
      </c>
      <c r="P43" s="347"/>
      <c r="Q43" s="347"/>
      <c r="R43" s="98"/>
      <c r="S43" s="146">
        <f t="shared" si="1"/>
        <v>0</v>
      </c>
      <c r="T43" s="14">
        <f t="shared" si="2"/>
        <v>0</v>
      </c>
      <c r="U43" s="13"/>
      <c r="V43" s="51" t="str">
        <f t="shared" si="3"/>
        <v>ERROR</v>
      </c>
      <c r="W43" s="44"/>
      <c r="X43" s="14" t="b">
        <v>0</v>
      </c>
      <c r="Y43" s="96"/>
      <c r="AA43" s="14" t="e">
        <f>IF(#REF!&gt;0,IF(O43="","TRUE","FALSE"),"FALSE")</f>
        <v>#REF!</v>
      </c>
      <c r="AB43" s="14">
        <f t="shared" si="5"/>
        <v>0</v>
      </c>
    </row>
    <row r="44" spans="1:28" ht="15" customHeight="1" x14ac:dyDescent="0.3">
      <c r="A44" s="149">
        <f t="shared" si="4"/>
        <v>0.63541666666666641</v>
      </c>
      <c r="B44" s="29"/>
      <c r="C44" s="26"/>
      <c r="D44" s="29"/>
      <c r="E44" s="28"/>
      <c r="F44" s="26"/>
      <c r="G44" s="29"/>
      <c r="H44" s="29"/>
      <c r="I44" s="29"/>
      <c r="J44" s="29"/>
      <c r="K44" s="29"/>
      <c r="L44" s="29"/>
      <c r="M44" s="29"/>
      <c r="N44" s="27"/>
      <c r="O44" s="346" t="str">
        <f t="shared" si="0"/>
        <v/>
      </c>
      <c r="P44" s="347"/>
      <c r="Q44" s="347"/>
      <c r="R44" s="98"/>
      <c r="S44" s="146">
        <f t="shared" si="1"/>
        <v>0</v>
      </c>
      <c r="T44" s="14">
        <f t="shared" si="2"/>
        <v>0</v>
      </c>
      <c r="U44" s="13"/>
      <c r="V44" s="51" t="str">
        <f t="shared" si="3"/>
        <v>ERROR</v>
      </c>
      <c r="W44" s="44"/>
      <c r="X44" s="14" t="b">
        <v>0</v>
      </c>
      <c r="Y44" s="96"/>
      <c r="AA44" s="14" t="e">
        <f>IF(#REF!&gt;0,IF(O44="","TRUE","FALSE"),"FALSE")</f>
        <v>#REF!</v>
      </c>
      <c r="AB44" s="14">
        <f t="shared" si="5"/>
        <v>0</v>
      </c>
    </row>
    <row r="45" spans="1:28" ht="15" customHeight="1" x14ac:dyDescent="0.3">
      <c r="A45" s="149">
        <f t="shared" si="4"/>
        <v>0.64583333333333304</v>
      </c>
      <c r="B45" s="29"/>
      <c r="C45" s="26"/>
      <c r="D45" s="29"/>
      <c r="E45" s="28"/>
      <c r="F45" s="26"/>
      <c r="G45" s="29"/>
      <c r="H45" s="29"/>
      <c r="I45" s="29"/>
      <c r="J45" s="29"/>
      <c r="K45" s="29"/>
      <c r="L45" s="29"/>
      <c r="M45" s="29"/>
      <c r="N45" s="26"/>
      <c r="O45" s="346" t="str">
        <f t="shared" si="0"/>
        <v/>
      </c>
      <c r="P45" s="347"/>
      <c r="Q45" s="347"/>
      <c r="R45" s="98"/>
      <c r="S45" s="146">
        <f t="shared" si="1"/>
        <v>0</v>
      </c>
      <c r="T45" s="14">
        <f t="shared" si="2"/>
        <v>0</v>
      </c>
      <c r="U45" s="13"/>
      <c r="V45" s="51" t="str">
        <f t="shared" si="3"/>
        <v>ERROR</v>
      </c>
      <c r="W45" s="44"/>
      <c r="X45" s="14" t="b">
        <v>0</v>
      </c>
      <c r="Y45" s="96"/>
      <c r="AA45" s="14" t="e">
        <f>IF(#REF!&gt;0,IF(O45="","TRUE","FALSE"),"FALSE")</f>
        <v>#REF!</v>
      </c>
      <c r="AB45" s="14">
        <f t="shared" si="5"/>
        <v>0</v>
      </c>
    </row>
    <row r="46" spans="1:28" ht="15" customHeight="1" x14ac:dyDescent="0.3">
      <c r="A46" s="149">
        <f t="shared" si="4"/>
        <v>0.65624999999999967</v>
      </c>
      <c r="B46" s="29"/>
      <c r="C46" s="26"/>
      <c r="D46" s="29"/>
      <c r="E46" s="28"/>
      <c r="F46" s="26"/>
      <c r="G46" s="29"/>
      <c r="H46" s="29"/>
      <c r="I46" s="29"/>
      <c r="J46" s="29"/>
      <c r="K46" s="29"/>
      <c r="L46" s="29"/>
      <c r="M46" s="29"/>
      <c r="N46" s="27"/>
      <c r="O46" s="346" t="str">
        <f t="shared" si="0"/>
        <v/>
      </c>
      <c r="P46" s="347"/>
      <c r="Q46" s="347"/>
      <c r="R46" s="98"/>
      <c r="S46" s="146">
        <f t="shared" si="1"/>
        <v>0</v>
      </c>
      <c r="T46" s="14">
        <f t="shared" si="2"/>
        <v>0</v>
      </c>
      <c r="U46" s="13"/>
      <c r="V46" s="51" t="str">
        <f t="shared" si="3"/>
        <v>ERROR</v>
      </c>
      <c r="W46" s="44"/>
      <c r="X46" s="14" t="b">
        <v>0</v>
      </c>
      <c r="Y46" s="96"/>
      <c r="AA46" s="14" t="e">
        <f>IF(#REF!&gt;0,IF(O46="","TRUE","FALSE"),"FALSE")</f>
        <v>#REF!</v>
      </c>
      <c r="AB46" s="14">
        <f t="shared" si="5"/>
        <v>0</v>
      </c>
    </row>
    <row r="47" spans="1:28" ht="15" customHeight="1" x14ac:dyDescent="0.3">
      <c r="A47" s="149">
        <f t="shared" si="4"/>
        <v>0.6666666666666663</v>
      </c>
      <c r="B47" s="29"/>
      <c r="C47" s="26"/>
      <c r="D47" s="29"/>
      <c r="E47" s="28"/>
      <c r="F47" s="26"/>
      <c r="G47" s="29"/>
      <c r="H47" s="29"/>
      <c r="I47" s="29"/>
      <c r="J47" s="29"/>
      <c r="K47" s="29"/>
      <c r="L47" s="29"/>
      <c r="M47" s="29"/>
      <c r="N47" s="27"/>
      <c r="O47" s="346" t="str">
        <f t="shared" si="0"/>
        <v/>
      </c>
      <c r="P47" s="347"/>
      <c r="Q47" s="347"/>
      <c r="R47" s="98"/>
      <c r="S47" s="146">
        <f t="shared" si="1"/>
        <v>0</v>
      </c>
      <c r="T47" s="14">
        <f t="shared" si="2"/>
        <v>0</v>
      </c>
      <c r="U47" s="13"/>
      <c r="V47" s="51" t="str">
        <f t="shared" si="3"/>
        <v>ERROR</v>
      </c>
      <c r="W47" s="44"/>
      <c r="X47" s="14" t="b">
        <v>0</v>
      </c>
      <c r="Y47" s="96"/>
      <c r="AA47" s="14" t="e">
        <f>IF(#REF!&gt;0,IF(O47="","TRUE","FALSE"),"FALSE")</f>
        <v>#REF!</v>
      </c>
      <c r="AB47" s="14">
        <f t="shared" si="5"/>
        <v>0</v>
      </c>
    </row>
    <row r="48" spans="1:28" ht="15" customHeight="1" x14ac:dyDescent="0.3">
      <c r="A48" s="149">
        <f t="shared" si="4"/>
        <v>0.67708333333333293</v>
      </c>
      <c r="B48" s="29"/>
      <c r="C48" s="26"/>
      <c r="D48" s="29"/>
      <c r="E48" s="28"/>
      <c r="F48" s="26"/>
      <c r="G48" s="29"/>
      <c r="H48" s="29"/>
      <c r="I48" s="29"/>
      <c r="J48" s="29"/>
      <c r="K48" s="29"/>
      <c r="L48" s="29"/>
      <c r="M48" s="29"/>
      <c r="N48" s="26"/>
      <c r="O48" s="346" t="str">
        <f t="shared" si="0"/>
        <v/>
      </c>
      <c r="P48" s="347"/>
      <c r="Q48" s="347"/>
      <c r="R48" s="98"/>
      <c r="S48" s="146">
        <f t="shared" si="1"/>
        <v>0</v>
      </c>
      <c r="T48" s="14">
        <f t="shared" si="2"/>
        <v>0</v>
      </c>
      <c r="U48" s="13"/>
      <c r="V48" s="51" t="str">
        <f t="shared" si="3"/>
        <v>ERROR</v>
      </c>
      <c r="W48" s="44"/>
      <c r="X48" s="14" t="b">
        <v>0</v>
      </c>
      <c r="Y48" s="96"/>
      <c r="AA48" s="14" t="e">
        <f>IF(#REF!&gt;0,IF(O48="","TRUE","FALSE"),"FALSE")</f>
        <v>#REF!</v>
      </c>
      <c r="AB48" s="14">
        <f t="shared" si="5"/>
        <v>0</v>
      </c>
    </row>
    <row r="49" spans="1:28" ht="15" customHeight="1" x14ac:dyDescent="0.3">
      <c r="A49" s="149">
        <f t="shared" si="4"/>
        <v>0.68749999999999956</v>
      </c>
      <c r="B49" s="29"/>
      <c r="C49" s="26"/>
      <c r="D49" s="29"/>
      <c r="E49" s="28"/>
      <c r="F49" s="26"/>
      <c r="G49" s="29"/>
      <c r="H49" s="29"/>
      <c r="I49" s="29"/>
      <c r="J49" s="29"/>
      <c r="K49" s="29"/>
      <c r="L49" s="29"/>
      <c r="M49" s="29"/>
      <c r="N49" s="27"/>
      <c r="O49" s="346" t="str">
        <f t="shared" si="0"/>
        <v/>
      </c>
      <c r="P49" s="347"/>
      <c r="Q49" s="347"/>
      <c r="R49" s="98"/>
      <c r="S49" s="146">
        <f t="shared" si="1"/>
        <v>0</v>
      </c>
      <c r="T49" s="14">
        <f t="shared" si="2"/>
        <v>0</v>
      </c>
      <c r="U49" s="13"/>
      <c r="V49" s="51" t="str">
        <f t="shared" si="3"/>
        <v>ERROR</v>
      </c>
      <c r="W49" s="44"/>
      <c r="X49" s="14" t="b">
        <v>0</v>
      </c>
      <c r="Y49" s="96"/>
      <c r="AA49" s="14" t="e">
        <f>IF(#REF!&gt;0,IF(O49="","TRUE","FALSE"),"FALSE")</f>
        <v>#REF!</v>
      </c>
      <c r="AB49" s="14">
        <f t="shared" si="5"/>
        <v>0</v>
      </c>
    </row>
    <row r="50" spans="1:28" ht="15" customHeight="1" x14ac:dyDescent="0.3">
      <c r="A50" s="149">
        <f t="shared" si="4"/>
        <v>0.69791666666666619</v>
      </c>
      <c r="B50" s="29"/>
      <c r="C50" s="26"/>
      <c r="D50" s="29"/>
      <c r="E50" s="28"/>
      <c r="F50" s="26"/>
      <c r="G50" s="29"/>
      <c r="H50" s="29"/>
      <c r="I50" s="29"/>
      <c r="J50" s="29"/>
      <c r="K50" s="29"/>
      <c r="L50" s="29"/>
      <c r="M50" s="29"/>
      <c r="N50" s="26"/>
      <c r="O50" s="346" t="str">
        <f t="shared" si="0"/>
        <v/>
      </c>
      <c r="P50" s="347"/>
      <c r="Q50" s="347"/>
      <c r="R50" s="98"/>
      <c r="S50" s="146">
        <f t="shared" si="1"/>
        <v>0</v>
      </c>
      <c r="T50" s="14">
        <f t="shared" si="2"/>
        <v>0</v>
      </c>
      <c r="U50" s="13"/>
      <c r="V50" s="51" t="str">
        <f t="shared" si="3"/>
        <v>ERROR</v>
      </c>
      <c r="W50" s="44"/>
      <c r="X50" s="14" t="b">
        <v>0</v>
      </c>
      <c r="Y50" s="96"/>
      <c r="AA50" s="14" t="e">
        <f>IF(#REF!&gt;0,IF(O50="","TRUE","FALSE"),"FALSE")</f>
        <v>#REF!</v>
      </c>
      <c r="AB50" s="14">
        <f t="shared" si="5"/>
        <v>0</v>
      </c>
    </row>
    <row r="51" spans="1:28" ht="15" customHeight="1" x14ac:dyDescent="0.3">
      <c r="A51" s="149" t="str">
        <f t="shared" si="4"/>
        <v/>
      </c>
      <c r="B51" s="29"/>
      <c r="C51" s="26"/>
      <c r="D51" s="29"/>
      <c r="E51" s="28"/>
      <c r="F51" s="26"/>
      <c r="G51" s="29"/>
      <c r="H51" s="29"/>
      <c r="I51" s="29"/>
      <c r="J51" s="29"/>
      <c r="K51" s="29"/>
      <c r="L51" s="29"/>
      <c r="M51" s="29"/>
      <c r="N51" s="27"/>
      <c r="O51" s="346" t="str">
        <f t="shared" si="0"/>
        <v/>
      </c>
      <c r="P51" s="347"/>
      <c r="Q51" s="347"/>
      <c r="R51" s="98"/>
      <c r="S51" s="146">
        <f t="shared" si="1"/>
        <v>0</v>
      </c>
      <c r="T51" s="14">
        <f t="shared" si="2"/>
        <v>0</v>
      </c>
      <c r="U51" s="13"/>
      <c r="V51" s="51" t="str">
        <f t="shared" si="3"/>
        <v>ERROR</v>
      </c>
      <c r="W51" s="44"/>
      <c r="X51" s="14" t="b">
        <v>0</v>
      </c>
      <c r="Y51" s="96"/>
      <c r="AA51" s="14" t="e">
        <f>IF(#REF!&gt;0,IF(O51="","TRUE","FALSE"),"FALSE")</f>
        <v>#REF!</v>
      </c>
      <c r="AB51" s="14">
        <f t="shared" si="5"/>
        <v>0</v>
      </c>
    </row>
    <row r="52" spans="1:28" ht="15" customHeight="1" x14ac:dyDescent="0.3">
      <c r="A52" s="149" t="str">
        <f t="shared" si="4"/>
        <v/>
      </c>
      <c r="B52" s="29"/>
      <c r="C52" s="29"/>
      <c r="D52" s="29"/>
      <c r="E52" s="28"/>
      <c r="F52" s="26"/>
      <c r="G52" s="29"/>
      <c r="H52" s="29"/>
      <c r="I52" s="29"/>
      <c r="J52" s="29"/>
      <c r="K52" s="29"/>
      <c r="L52" s="29"/>
      <c r="M52" s="29"/>
      <c r="N52" s="26"/>
      <c r="O52" s="346" t="str">
        <f t="shared" si="0"/>
        <v/>
      </c>
      <c r="P52" s="347"/>
      <c r="Q52" s="347"/>
      <c r="R52" s="98"/>
      <c r="S52" s="146">
        <f t="shared" si="1"/>
        <v>0</v>
      </c>
      <c r="T52" s="14">
        <f t="shared" si="2"/>
        <v>0</v>
      </c>
      <c r="U52" s="13"/>
      <c r="V52" s="51" t="str">
        <f t="shared" si="3"/>
        <v>ERROR</v>
      </c>
      <c r="W52" s="44"/>
      <c r="X52" s="14" t="b">
        <v>0</v>
      </c>
      <c r="Y52" s="96"/>
      <c r="AA52" s="14" t="e">
        <f>IF(#REF!&gt;0,IF(O52="","TRUE","FALSE"),"FALSE")</f>
        <v>#REF!</v>
      </c>
      <c r="AB52" s="14">
        <f t="shared" si="5"/>
        <v>0</v>
      </c>
    </row>
    <row r="53" spans="1:28" ht="15" customHeight="1" x14ac:dyDescent="0.3">
      <c r="A53" s="149" t="str">
        <f t="shared" si="4"/>
        <v/>
      </c>
      <c r="B53" s="29"/>
      <c r="C53" s="29"/>
      <c r="D53" s="29"/>
      <c r="E53" s="28"/>
      <c r="F53" s="26"/>
      <c r="G53" s="29"/>
      <c r="H53" s="29"/>
      <c r="I53" s="29"/>
      <c r="J53" s="29"/>
      <c r="K53" s="29"/>
      <c r="L53" s="29"/>
      <c r="M53" s="29"/>
      <c r="N53" s="27"/>
      <c r="O53" s="346" t="str">
        <f t="shared" si="0"/>
        <v/>
      </c>
      <c r="P53" s="347"/>
      <c r="Q53" s="347"/>
      <c r="R53" s="98"/>
      <c r="S53" s="146">
        <f t="shared" si="1"/>
        <v>0</v>
      </c>
      <c r="T53" s="14">
        <f t="shared" si="2"/>
        <v>0</v>
      </c>
      <c r="U53" s="13"/>
      <c r="V53" s="51" t="str">
        <f t="shared" si="3"/>
        <v>ERROR</v>
      </c>
      <c r="W53" s="44"/>
      <c r="X53" s="14" t="b">
        <v>0</v>
      </c>
      <c r="Y53" s="96"/>
      <c r="AA53" s="14" t="e">
        <f>IF(#REF!&gt;0,IF(O53="","TRUE","FALSE"),"FALSE")</f>
        <v>#REF!</v>
      </c>
      <c r="AB53" s="14">
        <f t="shared" si="5"/>
        <v>0</v>
      </c>
    </row>
    <row r="54" spans="1:28" ht="15" customHeight="1" x14ac:dyDescent="0.3">
      <c r="A54" s="149" t="str">
        <f t="shared" si="4"/>
        <v/>
      </c>
      <c r="B54" s="29"/>
      <c r="C54" s="29"/>
      <c r="D54" s="29"/>
      <c r="E54" s="28"/>
      <c r="F54" s="26"/>
      <c r="G54" s="29"/>
      <c r="H54" s="29"/>
      <c r="I54" s="29"/>
      <c r="J54" s="29"/>
      <c r="K54" s="29"/>
      <c r="L54" s="29"/>
      <c r="M54" s="29"/>
      <c r="N54" s="26"/>
      <c r="O54" s="346" t="str">
        <f t="shared" si="0"/>
        <v/>
      </c>
      <c r="P54" s="347"/>
      <c r="Q54" s="347"/>
      <c r="R54" s="98"/>
      <c r="S54" s="146">
        <f t="shared" si="1"/>
        <v>0</v>
      </c>
      <c r="T54" s="14">
        <f t="shared" si="2"/>
        <v>0</v>
      </c>
      <c r="U54" s="13"/>
      <c r="V54" s="51" t="str">
        <f t="shared" si="3"/>
        <v>ERROR</v>
      </c>
      <c r="W54" s="44"/>
      <c r="X54" s="14" t="b">
        <v>0</v>
      </c>
      <c r="AA54" s="14" t="e">
        <f>IF(#REF!&gt;0,IF(O54="","TRUE","FALSE"),"FALSE")</f>
        <v>#REF!</v>
      </c>
      <c r="AB54" s="14">
        <f t="shared" si="5"/>
        <v>0</v>
      </c>
    </row>
    <row r="55" spans="1:28" ht="15" customHeight="1" x14ac:dyDescent="0.3">
      <c r="A55" s="149" t="str">
        <f t="shared" si="4"/>
        <v/>
      </c>
      <c r="B55" s="29"/>
      <c r="C55" s="29"/>
      <c r="D55" s="29"/>
      <c r="E55" s="28"/>
      <c r="F55" s="26"/>
      <c r="G55" s="29"/>
      <c r="H55" s="29"/>
      <c r="I55" s="29"/>
      <c r="J55" s="29"/>
      <c r="K55" s="29"/>
      <c r="L55" s="29"/>
      <c r="M55" s="29"/>
      <c r="N55" s="27"/>
      <c r="O55" s="346" t="str">
        <f t="shared" si="0"/>
        <v/>
      </c>
      <c r="P55" s="347"/>
      <c r="Q55" s="347"/>
      <c r="R55" s="98"/>
      <c r="S55" s="146">
        <f t="shared" si="1"/>
        <v>0</v>
      </c>
      <c r="T55" s="14">
        <f t="shared" si="2"/>
        <v>0</v>
      </c>
      <c r="U55" s="13"/>
      <c r="V55" s="51" t="str">
        <f t="shared" si="3"/>
        <v>ERROR</v>
      </c>
      <c r="W55" s="14"/>
      <c r="X55" s="14" t="b">
        <v>0</v>
      </c>
      <c r="AA55" s="14" t="e">
        <f>IF(#REF!&gt;0,IF(O55="","TRUE","FALSE"),"FALSE")</f>
        <v>#REF!</v>
      </c>
      <c r="AB55" s="14">
        <f t="shared" si="5"/>
        <v>0</v>
      </c>
    </row>
    <row r="56" spans="1:28" ht="15" customHeight="1" x14ac:dyDescent="0.3">
      <c r="A56" s="149" t="str">
        <f t="shared" si="4"/>
        <v/>
      </c>
      <c r="B56" s="29"/>
      <c r="C56" s="29"/>
      <c r="D56" s="29"/>
      <c r="E56" s="28"/>
      <c r="F56" s="29"/>
      <c r="G56" s="29"/>
      <c r="H56" s="29"/>
      <c r="I56" s="29"/>
      <c r="J56" s="29"/>
      <c r="K56" s="29"/>
      <c r="L56" s="29"/>
      <c r="M56" s="29"/>
      <c r="N56" s="26"/>
      <c r="O56" s="346" t="str">
        <f t="shared" si="0"/>
        <v/>
      </c>
      <c r="P56" s="347"/>
      <c r="Q56" s="347"/>
      <c r="R56" s="98"/>
      <c r="S56" s="146">
        <f t="shared" si="1"/>
        <v>0</v>
      </c>
      <c r="T56" s="14">
        <f t="shared" si="2"/>
        <v>0</v>
      </c>
      <c r="U56" s="13"/>
      <c r="V56" s="51" t="str">
        <f t="shared" si="3"/>
        <v>ERROR</v>
      </c>
      <c r="W56" s="14"/>
      <c r="X56" s="14" t="b">
        <v>0</v>
      </c>
      <c r="AA56" s="14" t="e">
        <f>IF(#REF!&gt;0,IF(O56="","TRUE","FALSE"),"FALSE")</f>
        <v>#REF!</v>
      </c>
      <c r="AB56" s="14">
        <f t="shared" si="5"/>
        <v>0</v>
      </c>
    </row>
    <row r="57" spans="1:28" ht="15" customHeight="1" x14ac:dyDescent="0.3">
      <c r="A57" s="149" t="str">
        <f t="shared" si="4"/>
        <v/>
      </c>
      <c r="B57" s="29"/>
      <c r="C57" s="29"/>
      <c r="D57" s="29"/>
      <c r="E57" s="28"/>
      <c r="F57" s="29"/>
      <c r="G57" s="29"/>
      <c r="H57" s="29"/>
      <c r="I57" s="29"/>
      <c r="J57" s="29"/>
      <c r="K57" s="29"/>
      <c r="L57" s="29"/>
      <c r="M57" s="29"/>
      <c r="N57" s="27"/>
      <c r="O57" s="346" t="str">
        <f t="shared" si="0"/>
        <v/>
      </c>
      <c r="P57" s="347"/>
      <c r="Q57" s="347"/>
      <c r="R57" s="98"/>
      <c r="S57" s="146">
        <f t="shared" si="1"/>
        <v>0</v>
      </c>
      <c r="T57" s="14">
        <f t="shared" si="2"/>
        <v>0</v>
      </c>
      <c r="U57" s="13"/>
      <c r="V57" s="51" t="str">
        <f t="shared" si="3"/>
        <v>ERROR</v>
      </c>
      <c r="W57" s="14"/>
      <c r="X57" s="14" t="b">
        <v>0</v>
      </c>
      <c r="AA57" s="14" t="e">
        <f>IF(#REF!&gt;0,IF(O57="","TRUE","FALSE"),"FALSE")</f>
        <v>#REF!</v>
      </c>
      <c r="AB57" s="14">
        <f t="shared" si="5"/>
        <v>0</v>
      </c>
    </row>
    <row r="58" spans="1:28" ht="15" customHeight="1" x14ac:dyDescent="0.3">
      <c r="A58" s="149" t="str">
        <f t="shared" si="4"/>
        <v/>
      </c>
      <c r="B58" s="29"/>
      <c r="C58" s="29"/>
      <c r="D58" s="29"/>
      <c r="E58" s="28"/>
      <c r="F58" s="29"/>
      <c r="G58" s="29"/>
      <c r="H58" s="29"/>
      <c r="I58" s="29"/>
      <c r="J58" s="29"/>
      <c r="K58" s="29"/>
      <c r="L58" s="29"/>
      <c r="M58" s="29"/>
      <c r="N58" s="26"/>
      <c r="O58" s="346" t="str">
        <f t="shared" si="0"/>
        <v/>
      </c>
      <c r="P58" s="347"/>
      <c r="Q58" s="347"/>
      <c r="R58" s="98"/>
      <c r="S58" s="146">
        <f t="shared" si="1"/>
        <v>0</v>
      </c>
      <c r="T58" s="14">
        <f t="shared" si="2"/>
        <v>0</v>
      </c>
      <c r="U58" s="13"/>
      <c r="V58" s="51" t="str">
        <f t="shared" si="3"/>
        <v>ERROR</v>
      </c>
      <c r="W58" s="14"/>
      <c r="X58" s="14" t="b">
        <v>0</v>
      </c>
      <c r="AA58" s="14" t="e">
        <f>IF(#REF!&gt;0,IF(O58="","TRUE","FALSE"),"FALSE")</f>
        <v>#REF!</v>
      </c>
      <c r="AB58" s="14">
        <f t="shared" si="5"/>
        <v>0</v>
      </c>
    </row>
    <row r="59" spans="1:28" ht="15" customHeight="1" x14ac:dyDescent="0.3">
      <c r="A59" s="149" t="str">
        <f t="shared" si="4"/>
        <v/>
      </c>
      <c r="B59" s="29"/>
      <c r="C59" s="29"/>
      <c r="D59" s="29"/>
      <c r="E59" s="28"/>
      <c r="F59" s="29"/>
      <c r="G59" s="29"/>
      <c r="H59" s="29"/>
      <c r="I59" s="29"/>
      <c r="J59" s="29"/>
      <c r="K59" s="29"/>
      <c r="L59" s="29"/>
      <c r="M59" s="29"/>
      <c r="N59" s="27"/>
      <c r="O59" s="346" t="str">
        <f t="shared" si="0"/>
        <v/>
      </c>
      <c r="P59" s="347"/>
      <c r="Q59" s="347"/>
      <c r="R59" s="98"/>
      <c r="S59" s="146">
        <f t="shared" si="1"/>
        <v>0</v>
      </c>
      <c r="T59" s="14">
        <f t="shared" si="2"/>
        <v>0</v>
      </c>
      <c r="U59" s="13"/>
      <c r="V59" s="51" t="str">
        <f t="shared" si="3"/>
        <v>ERROR</v>
      </c>
      <c r="W59" s="14"/>
      <c r="X59" s="14" t="b">
        <v>0</v>
      </c>
      <c r="AA59" s="14" t="e">
        <f>IF(#REF!&gt;0,IF(O59="","TRUE","FALSE"),"FALSE")</f>
        <v>#REF!</v>
      </c>
      <c r="AB59" s="14">
        <f t="shared" si="5"/>
        <v>0</v>
      </c>
    </row>
    <row r="60" spans="1:28" ht="15" customHeight="1" x14ac:dyDescent="0.3">
      <c r="A60" s="149" t="str">
        <f t="shared" si="4"/>
        <v/>
      </c>
      <c r="B60" s="29"/>
      <c r="C60" s="29"/>
      <c r="D60" s="29"/>
      <c r="E60" s="28"/>
      <c r="F60" s="29"/>
      <c r="G60" s="29"/>
      <c r="H60" s="29"/>
      <c r="I60" s="29"/>
      <c r="J60" s="29"/>
      <c r="K60" s="29"/>
      <c r="L60" s="29"/>
      <c r="M60" s="29"/>
      <c r="N60" s="26"/>
      <c r="O60" s="346" t="str">
        <f t="shared" si="0"/>
        <v/>
      </c>
      <c r="P60" s="347"/>
      <c r="Q60" s="347"/>
      <c r="R60" s="98"/>
      <c r="S60" s="146">
        <f t="shared" si="1"/>
        <v>0</v>
      </c>
      <c r="T60" s="14">
        <f t="shared" si="2"/>
        <v>0</v>
      </c>
      <c r="U60" s="13"/>
      <c r="V60" s="51" t="str">
        <f t="shared" si="3"/>
        <v>ERROR</v>
      </c>
      <c r="W60" s="14"/>
      <c r="X60" s="14" t="b">
        <v>0</v>
      </c>
      <c r="AA60" s="14" t="e">
        <f>IF(#REF!&gt;0,IF(O60="","TRUE","FALSE"),"FALSE")</f>
        <v>#REF!</v>
      </c>
      <c r="AB60" s="14">
        <f t="shared" si="5"/>
        <v>0</v>
      </c>
    </row>
    <row r="61" spans="1:28" ht="15" customHeight="1" x14ac:dyDescent="0.3">
      <c r="A61" s="149" t="str">
        <f t="shared" si="4"/>
        <v/>
      </c>
      <c r="B61" s="29"/>
      <c r="C61" s="29"/>
      <c r="D61" s="29"/>
      <c r="E61" s="28"/>
      <c r="F61" s="29"/>
      <c r="G61" s="29"/>
      <c r="H61" s="29"/>
      <c r="I61" s="29"/>
      <c r="J61" s="29"/>
      <c r="K61" s="29"/>
      <c r="L61" s="29"/>
      <c r="M61" s="29"/>
      <c r="N61" s="27"/>
      <c r="O61" s="346" t="str">
        <f t="shared" si="0"/>
        <v/>
      </c>
      <c r="P61" s="347"/>
      <c r="Q61" s="347"/>
      <c r="R61" s="98"/>
      <c r="S61" s="146">
        <f t="shared" si="1"/>
        <v>0</v>
      </c>
      <c r="T61" s="14">
        <f t="shared" si="2"/>
        <v>0</v>
      </c>
      <c r="U61" s="13"/>
      <c r="V61" s="51" t="str">
        <f t="shared" si="3"/>
        <v>ERROR</v>
      </c>
      <c r="W61" s="14"/>
      <c r="X61" s="14" t="b">
        <v>0</v>
      </c>
      <c r="AA61" s="14" t="e">
        <f>IF(#REF!&gt;0,IF(O61="","TRUE","FALSE"),"FALSE")</f>
        <v>#REF!</v>
      </c>
      <c r="AB61" s="14">
        <f t="shared" si="5"/>
        <v>0</v>
      </c>
    </row>
    <row r="62" spans="1:28" ht="15" customHeight="1" x14ac:dyDescent="0.3">
      <c r="A62" s="149" t="str">
        <f t="shared" si="4"/>
        <v/>
      </c>
      <c r="B62" s="29"/>
      <c r="C62" s="29"/>
      <c r="D62" s="29"/>
      <c r="E62" s="28"/>
      <c r="F62" s="29"/>
      <c r="G62" s="29"/>
      <c r="H62" s="29"/>
      <c r="I62" s="29"/>
      <c r="J62" s="29"/>
      <c r="K62" s="29"/>
      <c r="L62" s="29"/>
      <c r="M62" s="29"/>
      <c r="N62" s="26"/>
      <c r="O62" s="346" t="str">
        <f t="shared" si="0"/>
        <v/>
      </c>
      <c r="P62" s="347"/>
      <c r="Q62" s="347"/>
      <c r="R62" s="98"/>
      <c r="S62" s="146">
        <f t="shared" si="1"/>
        <v>0</v>
      </c>
      <c r="T62" s="14">
        <f t="shared" si="2"/>
        <v>0</v>
      </c>
      <c r="U62" s="13"/>
      <c r="V62" s="51" t="str">
        <f t="shared" si="3"/>
        <v>ERROR</v>
      </c>
      <c r="W62" s="14"/>
      <c r="X62" s="14" t="b">
        <v>0</v>
      </c>
      <c r="AA62" s="14" t="e">
        <f>IF(#REF!&gt;0,IF(O62="","TRUE","FALSE"),"FALSE")</f>
        <v>#REF!</v>
      </c>
      <c r="AB62" s="14">
        <f t="shared" si="5"/>
        <v>0</v>
      </c>
    </row>
    <row r="63" spans="1:28" ht="15" customHeight="1" x14ac:dyDescent="0.3">
      <c r="A63" s="149" t="str">
        <f t="shared" si="4"/>
        <v/>
      </c>
      <c r="B63" s="29"/>
      <c r="C63" s="29"/>
      <c r="D63" s="29"/>
      <c r="E63" s="28"/>
      <c r="F63" s="29"/>
      <c r="G63" s="29"/>
      <c r="H63" s="29"/>
      <c r="I63" s="29"/>
      <c r="J63" s="29"/>
      <c r="K63" s="29"/>
      <c r="L63" s="29"/>
      <c r="M63" s="29"/>
      <c r="N63" s="26"/>
      <c r="O63" s="346" t="str">
        <f t="shared" si="0"/>
        <v/>
      </c>
      <c r="P63" s="347"/>
      <c r="Q63" s="347"/>
      <c r="R63" s="98"/>
      <c r="S63" s="146">
        <f t="shared" si="1"/>
        <v>0</v>
      </c>
      <c r="T63" s="14">
        <f t="shared" si="2"/>
        <v>0</v>
      </c>
      <c r="U63" s="13"/>
      <c r="V63" s="51" t="str">
        <f t="shared" si="3"/>
        <v>ERROR</v>
      </c>
      <c r="W63" s="14"/>
      <c r="X63" s="14" t="b">
        <v>0</v>
      </c>
      <c r="AA63" s="14" t="e">
        <f>IF(#REF!&gt;0,IF(O63="","TRUE","FALSE"),"FALSE")</f>
        <v>#REF!</v>
      </c>
      <c r="AB63" s="14">
        <f t="shared" si="5"/>
        <v>0</v>
      </c>
    </row>
    <row r="64" spans="1:28" ht="36.75" customHeight="1" thickBot="1" x14ac:dyDescent="0.35">
      <c r="A64" s="150" t="s">
        <v>15</v>
      </c>
      <c r="B64" s="143">
        <f t="shared" ref="B64:F64" si="6">SUM(B15:B63)</f>
        <v>0</v>
      </c>
      <c r="C64" s="143">
        <f t="shared" si="6"/>
        <v>0</v>
      </c>
      <c r="D64" s="143">
        <f t="shared" si="6"/>
        <v>0</v>
      </c>
      <c r="E64" s="143">
        <f t="shared" si="6"/>
        <v>0</v>
      </c>
      <c r="F64" s="143">
        <f t="shared" si="6"/>
        <v>0</v>
      </c>
      <c r="G64" s="143">
        <f>IF($Y$16=TRUE,IF($G$11="All-Day Non IV-D Services",((49-(COUNTIFS($A$15:$A$63,"")+COUNTIFS($O$15:$O$63,"LUNCH")))*15),SUM(G15:G63)),SUM(G15:G63))</f>
        <v>0</v>
      </c>
      <c r="H64" s="143">
        <f>SUM(H15:H63)</f>
        <v>0</v>
      </c>
      <c r="I64" s="143">
        <f>IF($Y$16=TRUE,IF($G$11="All-Day PTO",((49-(COUNTIFS($A$15:$A$63,"")+COUNTIFS($O$15:$O$63,"LUNCH")))*15),SUM(I15:I63)),SUM(I15:I63))</f>
        <v>0</v>
      </c>
      <c r="J64" s="143">
        <f>IF($Y$16=TRUE,IF($G$11="All-Day ATO",((49-(COUNTIFS($A$15:$A$63,"")+COUNTIFS($O$15:$O$63,"LUNCH")))*15),SUM(J15:J63)),SUM(J15:J63))</f>
        <v>0</v>
      </c>
      <c r="K64" s="143">
        <f>IF($Y$16=TRUE,IF($G$11="All-Day Sick",((49-(COUNTIFS($A$15:$A$63,"")+COUNTIFS($O$15:$O$63,"LUNCH")))*15),SUM(K15:K63)),SUM(K15:K63))</f>
        <v>0</v>
      </c>
      <c r="L64" s="143">
        <f>IF($Y$16=TRUE,IF($G$11="All-Day VTO",((49-(COUNTIFS($A$15:$A$63,"")+COUNTIFS($O$15:$O$63,"LUNCH")))*15),SUM(L15:L63)),SUM(L15:L63))</f>
        <v>0</v>
      </c>
      <c r="M64" s="143">
        <f t="shared" ref="M64:N64" si="7">SUM(M15:M63)</f>
        <v>0</v>
      </c>
      <c r="N64" s="151">
        <f t="shared" si="7"/>
        <v>0</v>
      </c>
      <c r="O64" s="364"/>
      <c r="P64" s="365"/>
      <c r="Q64" s="365"/>
      <c r="R64" s="145"/>
      <c r="S64" s="147">
        <f>SUM(B64:P64)</f>
        <v>0</v>
      </c>
      <c r="T64" s="13"/>
      <c r="U64" s="13"/>
      <c r="V64" s="52"/>
      <c r="W64" s="14"/>
      <c r="X64" s="14">
        <f>COUNTIF(X15:X63,TRUE)</f>
        <v>0</v>
      </c>
      <c r="AB64" s="14">
        <f>SUBTOTAL(9,AB15:AB63)</f>
        <v>0</v>
      </c>
    </row>
    <row r="65" spans="1:34" ht="7.5" customHeight="1" x14ac:dyDescent="0.3">
      <c r="A65" s="108"/>
      <c r="B65" s="134">
        <f>SUMIF($X$15:$X$63,"TRUE",B15:B63)</f>
        <v>0</v>
      </c>
      <c r="C65" s="134">
        <f>SUMIF($X$15:$X$63,"TRUE",C15:C63)</f>
        <v>0</v>
      </c>
      <c r="D65" s="134">
        <f t="shared" ref="D65:M65" si="8">SUMIF($X$15:$X$63,"TRUE",D15:D63)</f>
        <v>0</v>
      </c>
      <c r="E65" s="134">
        <f t="shared" si="8"/>
        <v>0</v>
      </c>
      <c r="F65" s="134">
        <f t="shared" si="8"/>
        <v>0</v>
      </c>
      <c r="G65" s="134">
        <f>IF($Y$16=TRUE,IF($G$11="All-Day Non IV-D Services",$X$64*15,SUMIF($X$15:$X$63,"TRUE",G15:G63)),SUMIF($X$15:$X$63,"TRUE",G15:G63))</f>
        <v>0</v>
      </c>
      <c r="H65" s="134">
        <f t="shared" si="8"/>
        <v>0</v>
      </c>
      <c r="I65" s="134">
        <f>IF($Y$16=TRUE,IF($G$11="All-Day PTO",$X$64*15,SUMIF($X$15:$X$63,"TRUE",I15:I63)),SUMIF($X$15:$X$63,"TRUE",I15:I63))</f>
        <v>0</v>
      </c>
      <c r="J65" s="134"/>
      <c r="K65" s="134">
        <f>IF($Y$16=TRUE,IF($G$11="All-Day Sick",$X$64*15,SUMIF($X$15:$X$63,"TRUE",K15:K63)),SUMIF($X$15:$X$63,"TRUE",K15:K63))</f>
        <v>0</v>
      </c>
      <c r="L65" s="134">
        <f>IF($Y$16=TRUE,IF($G$11="All-Day VTO",$X$64*15,SUMIF($X$15:$X$63,"TRUE",L15:L63)),SUMIF($X$15:$X$63,"TRUE",L15:L63))</f>
        <v>0</v>
      </c>
      <c r="M65" s="134">
        <f t="shared" si="8"/>
        <v>0</v>
      </c>
      <c r="N65" s="135"/>
      <c r="O65" s="135"/>
      <c r="P65" s="135"/>
      <c r="Q65" s="112"/>
      <c r="R65" s="112"/>
      <c r="S65" s="112">
        <f>SUBTOTAL(9,A65:M65)</f>
        <v>0</v>
      </c>
      <c r="T65" s="13"/>
      <c r="U65" s="32"/>
      <c r="V65" s="21"/>
      <c r="W65" s="14"/>
    </row>
    <row r="66" spans="1:34" ht="7.5" customHeight="1" x14ac:dyDescent="0.3">
      <c r="A66" s="108"/>
      <c r="B66" s="134">
        <f>B64-B65</f>
        <v>0</v>
      </c>
      <c r="C66" s="134">
        <f>C64-C65</f>
        <v>0</v>
      </c>
      <c r="D66" s="134">
        <f t="shared" ref="D66:M66" si="9">D64-D65</f>
        <v>0</v>
      </c>
      <c r="E66" s="134">
        <f t="shared" si="9"/>
        <v>0</v>
      </c>
      <c r="F66" s="134">
        <f t="shared" si="9"/>
        <v>0</v>
      </c>
      <c r="G66" s="134">
        <f t="shared" si="9"/>
        <v>0</v>
      </c>
      <c r="H66" s="134">
        <f t="shared" si="9"/>
        <v>0</v>
      </c>
      <c r="I66" s="134">
        <f t="shared" si="9"/>
        <v>0</v>
      </c>
      <c r="J66" s="134"/>
      <c r="K66" s="134">
        <f t="shared" si="9"/>
        <v>0</v>
      </c>
      <c r="L66" s="134">
        <f t="shared" si="9"/>
        <v>0</v>
      </c>
      <c r="M66" s="134">
        <f t="shared" si="9"/>
        <v>0</v>
      </c>
      <c r="N66" s="137"/>
      <c r="O66" s="137"/>
      <c r="P66" s="137"/>
      <c r="Q66" s="112"/>
      <c r="R66" s="112"/>
      <c r="S66" s="112">
        <f>SUBTOTAL(9,A66:M66)</f>
        <v>0</v>
      </c>
      <c r="T66" s="13"/>
      <c r="U66" s="32"/>
      <c r="V66" s="21"/>
      <c r="W66" s="14"/>
    </row>
    <row r="67" spans="1:34" ht="19.399999999999999" customHeight="1" x14ac:dyDescent="0.3">
      <c r="A67" s="366"/>
      <c r="B67" s="367"/>
      <c r="C67" s="367"/>
      <c r="D67" s="367"/>
      <c r="E67" s="367"/>
      <c r="F67" s="367"/>
      <c r="G67" s="367"/>
      <c r="H67" s="367"/>
      <c r="I67" s="367"/>
      <c r="J67" s="367"/>
      <c r="K67" s="367"/>
      <c r="L67" s="367"/>
      <c r="M67" s="367"/>
      <c r="N67" s="367"/>
      <c r="O67" s="367"/>
      <c r="P67" s="367"/>
      <c r="Q67" s="367"/>
      <c r="R67" s="367"/>
      <c r="S67" s="367"/>
      <c r="T67" s="101"/>
      <c r="U67" s="101"/>
      <c r="V67" s="101"/>
      <c r="W67" s="14"/>
      <c r="Z67" s="14"/>
      <c r="AH67" s="13"/>
    </row>
    <row r="68" spans="1:34" ht="25.4" customHeight="1" x14ac:dyDescent="0.3">
      <c r="A68" s="189"/>
      <c r="B68" s="1"/>
      <c r="C68" s="1"/>
      <c r="D68" s="1"/>
      <c r="E68" s="1"/>
      <c r="F68" s="1"/>
      <c r="G68" s="1"/>
      <c r="H68" s="1"/>
      <c r="I68" s="1"/>
      <c r="J68" s="1"/>
      <c r="K68" s="71"/>
      <c r="L68" s="55"/>
      <c r="M68" s="33"/>
      <c r="N68" s="368"/>
      <c r="O68" s="368"/>
      <c r="P68" s="368"/>
      <c r="Q68" s="368"/>
      <c r="R68" s="33"/>
      <c r="S68" s="33"/>
      <c r="T68" s="58"/>
      <c r="U68" s="13"/>
      <c r="V68" s="13"/>
      <c r="W68" s="14"/>
      <c r="Z68" s="14"/>
      <c r="AH68" s="13"/>
    </row>
    <row r="69" spans="1:34" s="108" customFormat="1" ht="17.149999999999999" customHeight="1" x14ac:dyDescent="0.3">
      <c r="A69" s="360"/>
      <c r="B69" s="361"/>
      <c r="C69" s="361"/>
      <c r="D69" s="361"/>
      <c r="E69" s="361"/>
      <c r="F69" s="361"/>
      <c r="G69" s="361"/>
      <c r="H69" s="361"/>
      <c r="I69" s="142"/>
      <c r="J69" s="204"/>
      <c r="K69" s="184"/>
      <c r="L69" s="139"/>
      <c r="M69" s="190"/>
      <c r="N69" s="362"/>
      <c r="O69" s="363"/>
      <c r="P69" s="363"/>
      <c r="Q69" s="363"/>
      <c r="R69" s="140"/>
      <c r="S69" s="360"/>
      <c r="T69" s="360"/>
      <c r="U69" s="109"/>
      <c r="V69" s="13"/>
      <c r="W69" s="112"/>
      <c r="X69" s="112"/>
      <c r="Y69" s="112"/>
      <c r="Z69" s="109"/>
      <c r="AA69" s="112"/>
      <c r="AB69" s="112"/>
      <c r="AC69" s="109"/>
      <c r="AD69" s="109"/>
      <c r="AE69" s="109"/>
      <c r="AF69" s="109"/>
      <c r="AG69" s="109"/>
    </row>
    <row r="70" spans="1:34" s="108" customFormat="1" ht="30" customHeight="1" x14ac:dyDescent="0.3">
      <c r="A70" s="369"/>
      <c r="B70" s="369"/>
      <c r="C70" s="369"/>
      <c r="D70" s="369"/>
      <c r="E70" s="369"/>
      <c r="F70" s="369"/>
      <c r="G70" s="369"/>
      <c r="H70" s="369"/>
      <c r="I70" s="369"/>
      <c r="J70" s="369"/>
      <c r="K70" s="369"/>
      <c r="L70" s="369"/>
      <c r="M70" s="369"/>
      <c r="N70" s="369"/>
      <c r="O70" s="369"/>
      <c r="P70" s="369"/>
      <c r="Q70" s="369"/>
      <c r="R70" s="369"/>
      <c r="S70" s="369"/>
      <c r="T70" s="191"/>
      <c r="U70" s="141"/>
      <c r="V70" s="68"/>
      <c r="W70" s="112"/>
      <c r="X70" s="112"/>
      <c r="Y70" s="112"/>
      <c r="Z70" s="109"/>
      <c r="AA70" s="112"/>
      <c r="AB70" s="112"/>
      <c r="AC70" s="109"/>
      <c r="AD70" s="109"/>
      <c r="AE70" s="109"/>
      <c r="AF70" s="109"/>
      <c r="AG70" s="109"/>
    </row>
    <row r="71" spans="1:34" ht="25.4" customHeight="1" x14ac:dyDescent="0.3">
      <c r="A71" s="13"/>
      <c r="B71" s="71"/>
      <c r="C71" s="71"/>
      <c r="D71" s="71"/>
      <c r="E71" s="71"/>
      <c r="F71" s="71"/>
      <c r="G71" s="71"/>
      <c r="H71" s="71"/>
      <c r="I71" s="71"/>
      <c r="J71" s="71"/>
      <c r="K71" s="71"/>
      <c r="L71" s="55"/>
      <c r="M71" s="33"/>
      <c r="N71" s="368"/>
      <c r="O71" s="368"/>
      <c r="P71" s="368"/>
      <c r="Q71" s="368"/>
      <c r="R71" s="33"/>
      <c r="S71" s="33"/>
      <c r="T71" s="58"/>
      <c r="U71" s="13"/>
      <c r="V71" s="13"/>
      <c r="W71" s="14"/>
    </row>
    <row r="72" spans="1:34" s="108" customFormat="1" ht="17.149999999999999" customHeight="1" x14ac:dyDescent="0.3">
      <c r="A72" s="362"/>
      <c r="B72" s="362"/>
      <c r="C72" s="362"/>
      <c r="D72" s="362"/>
      <c r="E72" s="362"/>
      <c r="F72" s="362"/>
      <c r="G72" s="362"/>
      <c r="H72" s="362"/>
      <c r="I72" s="142"/>
      <c r="J72" s="204"/>
      <c r="K72" s="184"/>
      <c r="L72" s="139"/>
      <c r="M72" s="190"/>
      <c r="N72" s="362"/>
      <c r="O72" s="363"/>
      <c r="P72" s="363"/>
      <c r="Q72" s="363"/>
      <c r="R72" s="140"/>
      <c r="S72" s="370"/>
      <c r="T72" s="370"/>
      <c r="U72" s="109"/>
      <c r="V72" s="13"/>
      <c r="W72" s="112"/>
      <c r="X72" s="112"/>
      <c r="Y72" s="112"/>
      <c r="Z72" s="109"/>
      <c r="AA72" s="112"/>
      <c r="AB72" s="112"/>
      <c r="AC72" s="109"/>
      <c r="AD72" s="109"/>
      <c r="AE72" s="109"/>
      <c r="AF72" s="109"/>
      <c r="AG72" s="109"/>
    </row>
    <row r="73" spans="1:34" ht="30" customHeight="1" x14ac:dyDescent="0.3">
      <c r="A73" s="13"/>
      <c r="B73" s="33"/>
      <c r="C73" s="33"/>
      <c r="D73" s="33"/>
      <c r="E73" s="33"/>
      <c r="F73" s="33"/>
      <c r="G73" s="33"/>
      <c r="H73" s="33"/>
      <c r="I73" s="33"/>
      <c r="J73" s="205"/>
      <c r="K73" s="33" t="s">
        <v>90</v>
      </c>
      <c r="L73" s="33"/>
      <c r="M73" s="33"/>
      <c r="N73" s="33"/>
      <c r="O73" s="33"/>
      <c r="P73" s="33"/>
      <c r="Q73" s="13"/>
      <c r="R73" s="13"/>
      <c r="S73" s="13"/>
      <c r="T73" s="13"/>
      <c r="U73" s="13"/>
      <c r="V73" s="13"/>
      <c r="W73" s="14"/>
    </row>
    <row r="74" spans="1:34" ht="30" customHeight="1" x14ac:dyDescent="0.3">
      <c r="B74" s="31"/>
      <c r="C74" s="31"/>
      <c r="D74" s="31"/>
      <c r="E74" s="31"/>
      <c r="F74" s="31"/>
      <c r="G74" s="31"/>
      <c r="H74" s="31"/>
      <c r="I74" s="31"/>
      <c r="J74" s="31"/>
      <c r="K74" s="31"/>
      <c r="L74" s="31"/>
      <c r="M74" s="31"/>
      <c r="N74" s="31"/>
      <c r="O74" s="31"/>
      <c r="P74" s="31"/>
      <c r="Q74" s="13"/>
      <c r="R74" s="13"/>
      <c r="S74" s="13"/>
      <c r="T74" s="13"/>
      <c r="U74" s="13"/>
      <c r="V74" s="13"/>
      <c r="W74" s="14"/>
    </row>
    <row r="75" spans="1:34" ht="30" customHeight="1" x14ac:dyDescent="0.3">
      <c r="B75" s="31"/>
      <c r="C75" s="31"/>
      <c r="D75" s="31"/>
      <c r="E75" s="31"/>
      <c r="F75" s="31"/>
      <c r="G75" s="31"/>
      <c r="H75" s="31"/>
      <c r="I75" s="31"/>
      <c r="J75" s="31"/>
      <c r="K75" s="31"/>
      <c r="L75" s="31"/>
      <c r="M75" s="31"/>
      <c r="N75" s="31"/>
      <c r="O75" s="31"/>
      <c r="P75" s="31"/>
      <c r="Q75" s="13"/>
      <c r="R75" s="13"/>
      <c r="S75" s="13"/>
      <c r="T75" s="13"/>
      <c r="U75" s="13"/>
      <c r="V75" s="13"/>
      <c r="W75" s="14"/>
    </row>
    <row r="76" spans="1:34" ht="30" customHeight="1" x14ac:dyDescent="0.3">
      <c r="B76" s="31"/>
      <c r="C76" s="31"/>
      <c r="D76" s="31"/>
      <c r="E76" s="31"/>
      <c r="F76" s="31"/>
      <c r="G76" s="106"/>
      <c r="H76" s="31"/>
      <c r="I76" s="31"/>
      <c r="J76" s="31"/>
      <c r="K76" s="31"/>
      <c r="L76" s="31"/>
      <c r="M76" s="31"/>
      <c r="N76" s="31"/>
      <c r="O76" s="31"/>
      <c r="P76" s="31"/>
      <c r="Q76" s="13"/>
      <c r="R76" s="13"/>
      <c r="S76" s="13"/>
      <c r="T76" s="13"/>
      <c r="U76" s="13"/>
      <c r="V76" s="13"/>
      <c r="W76" s="14"/>
    </row>
    <row r="77" spans="1:34" ht="30" customHeight="1" x14ac:dyDescent="0.3">
      <c r="B77" s="31"/>
      <c r="C77" s="31"/>
      <c r="D77" s="31"/>
      <c r="E77" s="31"/>
      <c r="F77" s="31"/>
      <c r="G77" s="31"/>
      <c r="H77" s="31"/>
      <c r="I77" s="31"/>
      <c r="J77" s="31"/>
      <c r="K77" s="31"/>
      <c r="L77" s="31"/>
      <c r="M77" s="31"/>
      <c r="N77" s="31"/>
      <c r="O77" s="31"/>
      <c r="P77" s="31"/>
      <c r="Q77" s="13"/>
      <c r="R77" s="13"/>
      <c r="S77" s="13"/>
      <c r="T77" s="13"/>
      <c r="U77" s="13"/>
      <c r="V77" s="13"/>
      <c r="W77" s="14"/>
    </row>
    <row r="78" spans="1:34" ht="30" customHeight="1" x14ac:dyDescent="0.3">
      <c r="B78" s="31"/>
      <c r="C78" s="31"/>
      <c r="D78" s="31"/>
      <c r="E78" s="31"/>
      <c r="F78" s="31"/>
      <c r="G78" s="31"/>
      <c r="H78" s="31"/>
      <c r="I78" s="31"/>
      <c r="J78" s="31"/>
      <c r="K78" s="31"/>
      <c r="L78" s="31"/>
      <c r="M78" s="31"/>
      <c r="N78" s="31"/>
      <c r="O78" s="31"/>
      <c r="P78" s="31"/>
      <c r="Q78" s="13"/>
      <c r="R78" s="13"/>
      <c r="S78" s="13"/>
      <c r="T78" s="13"/>
      <c r="U78" s="13"/>
      <c r="V78" s="13"/>
      <c r="W78" s="14"/>
    </row>
    <row r="79" spans="1:34" ht="30" customHeight="1" x14ac:dyDescent="0.3">
      <c r="B79" s="31"/>
      <c r="C79" s="31"/>
      <c r="D79" s="31"/>
      <c r="E79" s="31"/>
      <c r="F79" s="31"/>
      <c r="G79" s="31"/>
      <c r="H79" s="31"/>
      <c r="I79" s="31"/>
      <c r="J79" s="31"/>
      <c r="K79" s="31"/>
      <c r="L79" s="31"/>
      <c r="M79" s="31"/>
      <c r="N79" s="31"/>
      <c r="O79" s="31"/>
      <c r="P79" s="31"/>
      <c r="Q79" s="13"/>
      <c r="R79" s="13"/>
      <c r="S79" s="13"/>
      <c r="T79" s="13"/>
      <c r="U79" s="13"/>
      <c r="V79" s="13"/>
      <c r="W79" s="14"/>
    </row>
    <row r="80" spans="1:34" ht="30" customHeight="1" x14ac:dyDescent="0.3">
      <c r="B80" s="31"/>
      <c r="C80" s="31"/>
      <c r="D80" s="31"/>
      <c r="E80" s="31"/>
      <c r="F80" s="31"/>
      <c r="G80" s="31"/>
      <c r="H80" s="31"/>
      <c r="I80" s="31"/>
      <c r="J80" s="31"/>
      <c r="K80" s="31"/>
      <c r="L80" s="31"/>
      <c r="M80" s="31"/>
      <c r="N80" s="31"/>
      <c r="O80" s="31"/>
      <c r="P80" s="31"/>
      <c r="Q80" s="13"/>
      <c r="R80" s="13"/>
      <c r="S80" s="13"/>
      <c r="T80" s="13"/>
      <c r="U80" s="13"/>
      <c r="V80" s="13"/>
      <c r="W80" s="14"/>
    </row>
    <row r="81" spans="2:25" ht="30" customHeight="1" x14ac:dyDescent="0.3">
      <c r="B81" s="31"/>
      <c r="C81" s="31"/>
      <c r="D81" s="31"/>
      <c r="E81" s="31"/>
      <c r="F81" s="31"/>
      <c r="G81" s="31"/>
      <c r="H81" s="31"/>
      <c r="I81" s="31"/>
      <c r="J81" s="31"/>
      <c r="K81" s="31"/>
      <c r="L81" s="31"/>
      <c r="M81" s="31"/>
      <c r="N81" s="31"/>
      <c r="O81" s="31"/>
      <c r="P81" s="31"/>
      <c r="Q81" s="13"/>
      <c r="R81" s="13"/>
      <c r="S81" s="13"/>
      <c r="T81" s="13"/>
      <c r="U81" s="13"/>
      <c r="V81" s="13"/>
      <c r="W81" s="14"/>
    </row>
    <row r="82" spans="2:25" ht="30" customHeight="1" x14ac:dyDescent="0.3">
      <c r="B82" s="31"/>
      <c r="C82" s="31"/>
      <c r="D82" s="31"/>
      <c r="E82" s="31"/>
      <c r="F82" s="31"/>
      <c r="G82" s="31"/>
      <c r="H82" s="31"/>
      <c r="I82" s="31"/>
      <c r="J82" s="31"/>
      <c r="K82" s="31"/>
      <c r="L82" s="31"/>
      <c r="M82" s="31"/>
      <c r="N82" s="31"/>
      <c r="O82" s="31"/>
      <c r="P82" s="31"/>
      <c r="Q82" s="13"/>
      <c r="R82" s="13"/>
      <c r="S82" s="13"/>
      <c r="T82" s="13"/>
      <c r="U82" s="13"/>
      <c r="V82" s="13"/>
      <c r="W82" s="14"/>
    </row>
    <row r="83" spans="2:25" ht="30" customHeight="1" x14ac:dyDescent="0.3">
      <c r="B83" s="31"/>
      <c r="C83" s="31"/>
      <c r="D83" s="31"/>
      <c r="E83" s="31"/>
      <c r="F83" s="31"/>
      <c r="G83" s="31"/>
      <c r="H83" s="31"/>
      <c r="I83" s="31"/>
      <c r="J83" s="31"/>
      <c r="K83" s="31"/>
      <c r="L83" s="31"/>
      <c r="M83" s="31"/>
      <c r="N83" s="31"/>
      <c r="O83" s="31"/>
      <c r="P83" s="31"/>
      <c r="Q83" s="13"/>
      <c r="R83" s="13"/>
      <c r="S83" s="13"/>
      <c r="T83" s="13"/>
      <c r="U83" s="13"/>
      <c r="V83" s="13"/>
      <c r="W83" s="14"/>
    </row>
    <row r="84" spans="2:25" ht="30" customHeight="1" x14ac:dyDescent="0.3">
      <c r="B84" s="31"/>
      <c r="C84" s="31"/>
      <c r="D84" s="31"/>
      <c r="E84" s="31"/>
      <c r="F84" s="31"/>
      <c r="G84" s="31"/>
      <c r="H84" s="31"/>
      <c r="I84" s="31"/>
      <c r="J84" s="31"/>
      <c r="K84" s="31"/>
      <c r="L84" s="31"/>
      <c r="M84" s="31"/>
      <c r="N84" s="31"/>
      <c r="O84" s="31"/>
      <c r="P84" s="31"/>
      <c r="Q84" s="13"/>
      <c r="R84" s="13"/>
      <c r="S84" s="13"/>
      <c r="T84" s="13"/>
      <c r="U84" s="13"/>
      <c r="V84" s="13"/>
      <c r="W84" s="14"/>
    </row>
    <row r="85" spans="2:25" ht="30" customHeight="1" x14ac:dyDescent="0.3">
      <c r="B85" s="31"/>
      <c r="C85" s="31"/>
      <c r="D85" s="31"/>
      <c r="E85" s="31"/>
      <c r="F85" s="31"/>
      <c r="G85" s="31"/>
      <c r="H85" s="31"/>
      <c r="I85" s="31"/>
      <c r="J85" s="31"/>
      <c r="K85" s="31"/>
      <c r="L85" s="31"/>
      <c r="M85" s="31"/>
      <c r="N85" s="31"/>
      <c r="O85" s="31"/>
      <c r="P85" s="31"/>
      <c r="Q85" s="13"/>
      <c r="R85" s="13"/>
      <c r="S85" s="13"/>
      <c r="T85" s="13"/>
      <c r="U85" s="13"/>
      <c r="V85" s="13"/>
      <c r="W85" s="14"/>
    </row>
    <row r="86" spans="2:25" ht="30" customHeight="1" x14ac:dyDescent="0.3">
      <c r="B86" s="31"/>
      <c r="C86" s="31"/>
      <c r="D86" s="31"/>
      <c r="E86" s="31"/>
      <c r="F86" s="31"/>
      <c r="G86" s="31"/>
      <c r="H86" s="31"/>
      <c r="I86" s="31"/>
      <c r="J86" s="31"/>
      <c r="K86" s="31"/>
      <c r="L86" s="31"/>
      <c r="M86" s="31"/>
      <c r="N86" s="31"/>
      <c r="O86" s="31"/>
      <c r="P86" s="31"/>
      <c r="Q86" s="13"/>
      <c r="R86" s="13"/>
      <c r="S86" s="13"/>
      <c r="T86" s="13"/>
      <c r="U86" s="13"/>
      <c r="V86" s="13"/>
      <c r="W86" s="14"/>
    </row>
    <row r="87" spans="2:25" ht="30" customHeight="1" x14ac:dyDescent="0.3">
      <c r="B87" s="31"/>
      <c r="C87" s="31"/>
      <c r="D87" s="31"/>
      <c r="E87" s="31"/>
      <c r="F87" s="31"/>
      <c r="G87" s="31"/>
      <c r="H87" s="31"/>
      <c r="I87" s="31"/>
      <c r="J87" s="31"/>
      <c r="K87" s="31"/>
      <c r="L87" s="31"/>
      <c r="M87" s="31"/>
      <c r="N87" s="31"/>
      <c r="O87" s="31"/>
      <c r="P87" s="31"/>
      <c r="Q87" s="13"/>
      <c r="R87" s="13"/>
      <c r="S87" s="13"/>
      <c r="T87" s="13"/>
      <c r="U87" s="13"/>
      <c r="V87" s="13"/>
      <c r="W87" s="14"/>
    </row>
    <row r="88" spans="2:25" ht="30" customHeight="1" x14ac:dyDescent="0.3">
      <c r="B88" s="31"/>
      <c r="C88" s="31"/>
      <c r="D88" s="31"/>
      <c r="E88" s="31"/>
      <c r="F88" s="31"/>
      <c r="G88" s="31"/>
      <c r="H88" s="31"/>
      <c r="I88" s="31"/>
      <c r="J88" s="31"/>
      <c r="K88" s="31"/>
      <c r="L88" s="31"/>
      <c r="M88" s="31"/>
      <c r="N88" s="31"/>
      <c r="O88" s="31"/>
      <c r="P88" s="31"/>
      <c r="Q88" s="13"/>
      <c r="R88" s="13"/>
      <c r="S88" s="13"/>
      <c r="T88" s="13"/>
      <c r="U88" s="13"/>
      <c r="V88" s="13"/>
      <c r="W88" s="14"/>
    </row>
    <row r="89" spans="2:25" ht="30" customHeight="1" x14ac:dyDescent="0.3">
      <c r="B89" s="31"/>
      <c r="C89" s="31"/>
      <c r="D89" s="31"/>
      <c r="E89" s="31"/>
      <c r="F89" s="31"/>
      <c r="G89" s="31"/>
      <c r="H89" s="31"/>
      <c r="I89" s="31"/>
      <c r="J89" s="31"/>
      <c r="K89" s="31"/>
      <c r="L89" s="31"/>
      <c r="M89" s="31"/>
      <c r="N89" s="31"/>
      <c r="O89" s="31"/>
      <c r="P89" s="31"/>
      <c r="Q89" s="13"/>
      <c r="R89" s="13"/>
      <c r="S89" s="13"/>
      <c r="T89" s="13"/>
      <c r="U89" s="13"/>
      <c r="V89" s="13"/>
      <c r="W89" s="14"/>
    </row>
    <row r="90" spans="2:25" ht="30" customHeight="1" x14ac:dyDescent="0.3">
      <c r="B90" s="31"/>
      <c r="C90" s="31"/>
      <c r="D90" s="31"/>
      <c r="E90" s="31"/>
      <c r="F90" s="31"/>
      <c r="G90" s="31"/>
      <c r="H90" s="31"/>
      <c r="I90" s="31"/>
      <c r="J90" s="31"/>
      <c r="K90" s="31"/>
      <c r="L90" s="31"/>
      <c r="M90" s="31"/>
      <c r="N90" s="31"/>
      <c r="O90" s="31"/>
      <c r="P90" s="31"/>
      <c r="Q90" s="13"/>
      <c r="R90" s="13"/>
      <c r="S90" s="13"/>
      <c r="T90" s="13"/>
      <c r="U90" s="13"/>
      <c r="V90" s="13"/>
      <c r="W90" s="47"/>
      <c r="X90" s="47"/>
      <c r="Y90" s="47"/>
    </row>
    <row r="91" spans="2:25" ht="30" customHeight="1" x14ac:dyDescent="0.3">
      <c r="B91" s="31"/>
      <c r="C91" s="31"/>
      <c r="D91" s="31"/>
      <c r="E91" s="31"/>
      <c r="F91" s="31"/>
      <c r="G91" s="31"/>
      <c r="H91" s="31"/>
      <c r="I91" s="31"/>
      <c r="J91" s="31"/>
      <c r="K91" s="31"/>
      <c r="L91" s="31"/>
      <c r="M91" s="31"/>
      <c r="N91" s="31"/>
      <c r="O91" s="31"/>
      <c r="P91" s="31"/>
      <c r="Q91" s="13"/>
      <c r="R91" s="13"/>
      <c r="S91" s="13"/>
      <c r="T91" s="13"/>
      <c r="U91" s="13"/>
      <c r="V91" s="13"/>
      <c r="W91" s="47"/>
      <c r="Y91" s="45" t="s">
        <v>22</v>
      </c>
    </row>
    <row r="92" spans="2:25" ht="30" customHeight="1" x14ac:dyDescent="0.3">
      <c r="B92" s="31"/>
      <c r="C92" s="31"/>
      <c r="D92" s="31"/>
      <c r="E92" s="31"/>
      <c r="F92" s="31"/>
      <c r="G92" s="31"/>
      <c r="H92" s="31"/>
      <c r="I92" s="31"/>
      <c r="J92" s="31"/>
      <c r="K92" s="31"/>
      <c r="L92" s="31"/>
      <c r="M92" s="31"/>
      <c r="N92" s="31"/>
      <c r="O92" s="31"/>
      <c r="P92" s="31"/>
      <c r="Q92" s="13"/>
      <c r="R92" s="13"/>
      <c r="S92" s="13"/>
      <c r="T92" s="13"/>
      <c r="U92" s="13"/>
      <c r="V92" s="13"/>
      <c r="W92" s="47"/>
      <c r="Y92" s="45" t="s">
        <v>23</v>
      </c>
    </row>
    <row r="93" spans="2:25" ht="30" customHeight="1" x14ac:dyDescent="0.3">
      <c r="B93" s="31"/>
      <c r="C93" s="31"/>
      <c r="D93" s="31"/>
      <c r="E93" s="31"/>
      <c r="F93" s="31"/>
      <c r="G93" s="31"/>
      <c r="H93" s="31"/>
      <c r="I93" s="31"/>
      <c r="J93" s="31"/>
      <c r="K93" s="31"/>
      <c r="L93" s="31"/>
      <c r="M93" s="31"/>
      <c r="N93" s="31"/>
      <c r="O93" s="31"/>
      <c r="P93" s="31"/>
      <c r="Q93" s="13"/>
      <c r="R93" s="13"/>
      <c r="S93" s="13"/>
      <c r="T93" s="13"/>
      <c r="U93" s="13"/>
      <c r="V93" s="13"/>
      <c r="W93" s="47"/>
      <c r="Y93" s="45" t="s">
        <v>24</v>
      </c>
    </row>
    <row r="94" spans="2:25" ht="30" customHeight="1" x14ac:dyDescent="0.3">
      <c r="B94" s="31"/>
      <c r="C94" s="31"/>
      <c r="D94" s="31"/>
      <c r="E94" s="31"/>
      <c r="F94" s="31"/>
      <c r="G94" s="31"/>
      <c r="H94" s="31"/>
      <c r="I94" s="31"/>
      <c r="J94" s="31"/>
      <c r="K94" s="31"/>
      <c r="L94" s="31"/>
      <c r="M94" s="31"/>
      <c r="N94" s="31"/>
      <c r="O94" s="31"/>
      <c r="P94" s="31"/>
      <c r="Q94" s="13"/>
      <c r="R94" s="13"/>
      <c r="S94" s="13"/>
      <c r="T94" s="13"/>
      <c r="U94" s="13"/>
      <c r="V94" s="13"/>
      <c r="W94" s="47"/>
      <c r="Y94" s="45" t="s">
        <v>25</v>
      </c>
    </row>
    <row r="95" spans="2:25" ht="30" customHeight="1" x14ac:dyDescent="0.3">
      <c r="B95" s="31"/>
      <c r="C95" s="31"/>
      <c r="D95" s="31"/>
      <c r="E95" s="31"/>
      <c r="F95" s="31"/>
      <c r="G95" s="31"/>
      <c r="H95" s="31"/>
      <c r="I95" s="31"/>
      <c r="J95" s="31"/>
      <c r="K95" s="31"/>
      <c r="L95" s="31"/>
      <c r="M95" s="31"/>
      <c r="N95" s="31"/>
      <c r="O95" s="31"/>
      <c r="P95" s="31"/>
      <c r="Q95" s="13"/>
      <c r="R95" s="13"/>
      <c r="S95" s="13"/>
      <c r="T95" s="13"/>
      <c r="U95" s="13"/>
      <c r="V95" s="13"/>
      <c r="W95" s="47"/>
      <c r="Y95" s="45" t="s">
        <v>26</v>
      </c>
    </row>
    <row r="96" spans="2:25" ht="30" customHeight="1" x14ac:dyDescent="0.3">
      <c r="Q96" s="13"/>
      <c r="R96" s="13"/>
      <c r="S96" s="13"/>
      <c r="T96" s="13"/>
      <c r="U96" s="13"/>
      <c r="V96" s="13"/>
      <c r="W96" s="47"/>
      <c r="Y96" s="45" t="s">
        <v>27</v>
      </c>
    </row>
    <row r="97" spans="17:25" ht="30" customHeight="1" x14ac:dyDescent="0.3">
      <c r="Q97" s="13"/>
      <c r="R97" s="13"/>
      <c r="S97" s="13"/>
      <c r="T97" s="13"/>
      <c r="U97" s="13"/>
      <c r="V97" s="13"/>
      <c r="W97" s="47"/>
      <c r="Y97" s="45" t="s">
        <v>28</v>
      </c>
    </row>
    <row r="98" spans="17:25" ht="30" customHeight="1" x14ac:dyDescent="0.3">
      <c r="Q98" s="13"/>
      <c r="R98" s="13"/>
      <c r="S98" s="13"/>
      <c r="T98" s="13"/>
      <c r="U98" s="13"/>
      <c r="V98" s="13"/>
      <c r="W98" s="47"/>
      <c r="Y98" s="45" t="s">
        <v>29</v>
      </c>
    </row>
    <row r="99" spans="17:25" ht="30" customHeight="1" x14ac:dyDescent="0.3">
      <c r="Q99" s="13"/>
      <c r="R99" s="13"/>
      <c r="S99" s="13"/>
      <c r="T99" s="13"/>
      <c r="U99" s="13"/>
      <c r="V99" s="13"/>
      <c r="W99" s="47"/>
      <c r="Y99" s="45" t="s">
        <v>30</v>
      </c>
    </row>
    <row r="100" spans="17:25" ht="30" customHeight="1" x14ac:dyDescent="0.3">
      <c r="Q100" s="13"/>
      <c r="R100" s="13"/>
      <c r="S100" s="13"/>
      <c r="T100" s="13"/>
      <c r="U100" s="13"/>
      <c r="V100" s="13"/>
      <c r="W100" s="47"/>
      <c r="Y100" s="45" t="s">
        <v>31</v>
      </c>
    </row>
    <row r="101" spans="17:25" ht="30" customHeight="1" x14ac:dyDescent="0.3">
      <c r="Q101" s="13"/>
      <c r="R101" s="13"/>
      <c r="S101" s="13"/>
      <c r="T101" s="13"/>
      <c r="U101" s="13"/>
      <c r="V101" s="13"/>
      <c r="W101" s="47"/>
      <c r="Y101" s="45" t="s">
        <v>32</v>
      </c>
    </row>
    <row r="102" spans="17:25" ht="30" customHeight="1" x14ac:dyDescent="0.3">
      <c r="Q102" s="13"/>
      <c r="R102" s="13"/>
      <c r="S102" s="13"/>
      <c r="T102" s="13"/>
      <c r="U102" s="13"/>
      <c r="V102" s="13"/>
      <c r="W102" s="47"/>
      <c r="Y102" s="45" t="s">
        <v>33</v>
      </c>
    </row>
    <row r="103" spans="17:25" ht="30" customHeight="1" x14ac:dyDescent="0.3">
      <c r="Q103" s="13"/>
      <c r="R103" s="13"/>
      <c r="S103" s="13"/>
      <c r="T103" s="13"/>
      <c r="U103" s="13"/>
      <c r="V103" s="13"/>
      <c r="W103" s="47"/>
      <c r="Y103" s="45" t="s">
        <v>34</v>
      </c>
    </row>
    <row r="104" spans="17:25" ht="30" customHeight="1" x14ac:dyDescent="0.3">
      <c r="Q104" s="13"/>
      <c r="R104" s="13"/>
      <c r="S104" s="13"/>
      <c r="T104" s="13"/>
      <c r="U104" s="13"/>
      <c r="V104" s="13"/>
      <c r="W104" s="47"/>
      <c r="Y104" s="45" t="s">
        <v>35</v>
      </c>
    </row>
    <row r="105" spans="17:25" ht="30" customHeight="1" x14ac:dyDescent="0.3">
      <c r="Q105" s="13"/>
      <c r="R105" s="13"/>
      <c r="S105" s="13"/>
      <c r="T105" s="13"/>
      <c r="U105" s="13"/>
      <c r="V105" s="13"/>
      <c r="W105" s="47"/>
      <c r="Y105" s="45" t="s">
        <v>36</v>
      </c>
    </row>
    <row r="106" spans="17:25" ht="30" customHeight="1" x14ac:dyDescent="0.3">
      <c r="Q106" s="13"/>
      <c r="R106" s="13"/>
      <c r="S106" s="13"/>
      <c r="T106" s="13"/>
      <c r="U106" s="13"/>
      <c r="V106" s="13"/>
      <c r="W106" s="47"/>
      <c r="Y106" s="45" t="s">
        <v>37</v>
      </c>
    </row>
    <row r="107" spans="17:25" ht="30" customHeight="1" x14ac:dyDescent="0.3">
      <c r="Q107" s="13"/>
      <c r="R107" s="13"/>
      <c r="S107" s="13"/>
      <c r="T107" s="13"/>
      <c r="U107" s="13"/>
      <c r="V107" s="13"/>
      <c r="W107" s="47"/>
      <c r="Y107" s="45" t="s">
        <v>38</v>
      </c>
    </row>
    <row r="108" spans="17:25" ht="30" customHeight="1" x14ac:dyDescent="0.3">
      <c r="Q108" s="13"/>
      <c r="R108" s="13"/>
      <c r="S108" s="13"/>
      <c r="T108" s="13"/>
      <c r="U108" s="13"/>
      <c r="V108" s="13"/>
      <c r="W108" s="47"/>
      <c r="Y108" s="45" t="s">
        <v>39</v>
      </c>
    </row>
    <row r="109" spans="17:25" ht="30" customHeight="1" x14ac:dyDescent="0.3">
      <c r="Q109" s="13"/>
      <c r="R109" s="13"/>
      <c r="S109" s="13"/>
      <c r="T109" s="13"/>
      <c r="U109" s="13"/>
      <c r="V109" s="13"/>
      <c r="W109" s="47"/>
      <c r="Y109" s="45" t="s">
        <v>40</v>
      </c>
    </row>
    <row r="110" spans="17:25" ht="30" customHeight="1" x14ac:dyDescent="0.3">
      <c r="Q110" s="13"/>
      <c r="R110" s="13"/>
      <c r="S110" s="13"/>
      <c r="T110" s="13"/>
      <c r="U110" s="13"/>
      <c r="V110" s="13"/>
      <c r="W110" s="47"/>
      <c r="Y110" s="45" t="s">
        <v>41</v>
      </c>
    </row>
    <row r="111" spans="17:25" ht="30" customHeight="1" x14ac:dyDescent="0.3">
      <c r="Q111" s="13"/>
      <c r="R111" s="13"/>
      <c r="S111" s="13"/>
      <c r="T111" s="13"/>
      <c r="U111" s="13"/>
      <c r="V111" s="13"/>
      <c r="W111" s="47"/>
      <c r="Y111" s="45" t="s">
        <v>42</v>
      </c>
    </row>
    <row r="112" spans="17:25" ht="30" customHeight="1" x14ac:dyDescent="0.3">
      <c r="Q112" s="13"/>
      <c r="R112" s="13"/>
      <c r="S112" s="13"/>
      <c r="T112" s="13"/>
      <c r="U112" s="13"/>
      <c r="V112" s="13"/>
      <c r="W112" s="47"/>
      <c r="Y112" s="45" t="s">
        <v>43</v>
      </c>
    </row>
    <row r="113" spans="6:25" ht="30" customHeight="1" x14ac:dyDescent="0.3">
      <c r="Q113" s="13"/>
      <c r="R113" s="13"/>
      <c r="S113" s="13"/>
      <c r="T113" s="13"/>
      <c r="U113" s="13"/>
      <c r="V113" s="13"/>
      <c r="W113" s="47"/>
      <c r="Y113" s="45" t="s">
        <v>44</v>
      </c>
    </row>
    <row r="114" spans="6:25" ht="30" customHeight="1" x14ac:dyDescent="0.3">
      <c r="Q114" s="13"/>
      <c r="R114" s="13"/>
      <c r="S114" s="13"/>
      <c r="T114" s="13"/>
      <c r="U114" s="13"/>
      <c r="V114" s="13"/>
      <c r="W114" s="47"/>
      <c r="Y114" s="46" t="s">
        <v>45</v>
      </c>
    </row>
    <row r="115" spans="6:25" ht="30" customHeight="1" x14ac:dyDescent="0.3">
      <c r="Q115" s="13"/>
      <c r="R115" s="13"/>
      <c r="S115" s="13"/>
      <c r="T115" s="13"/>
      <c r="U115" s="13"/>
      <c r="V115" s="13"/>
      <c r="W115" s="47"/>
      <c r="Y115" s="45" t="s">
        <v>46</v>
      </c>
    </row>
    <row r="116" spans="6:25" ht="30" customHeight="1" x14ac:dyDescent="0.3">
      <c r="Q116" s="13"/>
      <c r="R116" s="13"/>
      <c r="S116" s="13"/>
      <c r="T116" s="13"/>
      <c r="U116" s="13"/>
      <c r="V116" s="13"/>
      <c r="W116" s="47"/>
      <c r="Y116" s="45" t="s">
        <v>47</v>
      </c>
    </row>
    <row r="117" spans="6:25" ht="30" customHeight="1" x14ac:dyDescent="0.3">
      <c r="Q117" s="13"/>
      <c r="R117" s="13"/>
      <c r="S117" s="13"/>
      <c r="T117" s="13"/>
      <c r="U117" s="13"/>
      <c r="V117" s="13"/>
      <c r="W117" s="47"/>
      <c r="Y117" s="46" t="s">
        <v>48</v>
      </c>
    </row>
    <row r="118" spans="6:25" ht="30" customHeight="1" x14ac:dyDescent="0.3">
      <c r="Q118" s="13"/>
      <c r="R118" s="13"/>
      <c r="S118" s="13"/>
      <c r="T118" s="13"/>
      <c r="U118" s="13"/>
      <c r="V118" s="13"/>
      <c r="W118" s="47"/>
      <c r="Y118" s="46" t="s">
        <v>49</v>
      </c>
    </row>
    <row r="119" spans="6:25" ht="30" customHeight="1" x14ac:dyDescent="0.3">
      <c r="Q119" s="13"/>
      <c r="R119" s="13"/>
      <c r="S119" s="13"/>
      <c r="T119" s="13"/>
      <c r="U119" s="13"/>
      <c r="V119" s="13"/>
      <c r="W119" s="47"/>
      <c r="Y119" s="45" t="s">
        <v>50</v>
      </c>
    </row>
    <row r="120" spans="6:25" ht="30" customHeight="1" x14ac:dyDescent="0.3">
      <c r="Q120" s="13"/>
      <c r="R120" s="13"/>
      <c r="S120" s="13"/>
      <c r="T120" s="13"/>
      <c r="U120" s="13"/>
      <c r="V120" s="13"/>
      <c r="W120" s="47"/>
      <c r="Y120" s="46" t="s">
        <v>51</v>
      </c>
    </row>
    <row r="121" spans="6:25" ht="48.75" customHeight="1" x14ac:dyDescent="0.3">
      <c r="M121" s="60"/>
      <c r="Q121" s="13"/>
      <c r="R121" s="13"/>
      <c r="S121" s="13"/>
      <c r="T121" s="13"/>
      <c r="U121" s="13"/>
      <c r="V121" s="13"/>
      <c r="W121" s="47"/>
      <c r="Y121" s="45" t="s">
        <v>52</v>
      </c>
    </row>
    <row r="122" spans="6:25" ht="24.75" customHeight="1" x14ac:dyDescent="0.3">
      <c r="F122" s="67" t="s">
        <v>90</v>
      </c>
      <c r="L122" s="39"/>
      <c r="M122" s="39" t="s">
        <v>18</v>
      </c>
      <c r="N122" s="39"/>
      <c r="O122" s="39"/>
      <c r="P122" s="39"/>
      <c r="Q122" s="14"/>
      <c r="R122" s="14"/>
      <c r="S122" s="197" t="s">
        <v>93</v>
      </c>
      <c r="T122" s="197"/>
      <c r="U122" s="14"/>
      <c r="V122" s="13"/>
      <c r="W122" s="14"/>
      <c r="Y122" s="46" t="s">
        <v>53</v>
      </c>
    </row>
    <row r="123" spans="6:25" ht="24.75" customHeight="1" x14ac:dyDescent="0.3">
      <c r="F123" s="67" t="s">
        <v>90</v>
      </c>
      <c r="L123" s="39"/>
      <c r="M123" s="39" t="s">
        <v>95</v>
      </c>
      <c r="N123" s="39"/>
      <c r="O123" s="39"/>
      <c r="P123" s="39"/>
      <c r="Q123" s="14"/>
      <c r="R123" s="14"/>
      <c r="S123" s="197" t="s">
        <v>91</v>
      </c>
      <c r="T123" s="197"/>
      <c r="U123" s="14"/>
      <c r="V123" s="13"/>
      <c r="W123" s="14"/>
      <c r="Y123" s="46" t="s">
        <v>54</v>
      </c>
    </row>
    <row r="124" spans="6:25" ht="27" customHeight="1" x14ac:dyDescent="0.3">
      <c r="F124" s="67" t="s">
        <v>90</v>
      </c>
      <c r="L124" s="39"/>
      <c r="M124" s="39" t="s">
        <v>105</v>
      </c>
      <c r="N124" s="39"/>
      <c r="O124" s="39"/>
      <c r="P124" s="39"/>
      <c r="Q124" s="14"/>
      <c r="R124" s="14"/>
      <c r="S124" s="197" t="s">
        <v>87</v>
      </c>
      <c r="T124" s="197"/>
      <c r="U124" s="14"/>
      <c r="V124" s="13"/>
      <c r="W124" s="14"/>
      <c r="Y124" s="46" t="s">
        <v>55</v>
      </c>
    </row>
    <row r="125" spans="6:25" ht="33.75" customHeight="1" x14ac:dyDescent="0.3">
      <c r="F125" s="67" t="s">
        <v>90</v>
      </c>
      <c r="L125" s="39"/>
      <c r="M125" s="39" t="s">
        <v>106</v>
      </c>
      <c r="N125" s="39"/>
      <c r="O125" s="39"/>
      <c r="P125" s="39"/>
      <c r="Q125" s="14"/>
      <c r="R125" s="14"/>
      <c r="S125" s="197" t="s">
        <v>168</v>
      </c>
      <c r="T125" s="197"/>
      <c r="U125" s="14"/>
      <c r="V125" s="13"/>
      <c r="W125" s="14"/>
      <c r="Y125" s="46" t="s">
        <v>56</v>
      </c>
    </row>
    <row r="126" spans="6:25" ht="29.25" customHeight="1" x14ac:dyDescent="0.3">
      <c r="F126" s="67" t="s">
        <v>90</v>
      </c>
      <c r="L126" s="39"/>
      <c r="M126" s="39" t="s">
        <v>96</v>
      </c>
      <c r="N126" s="39"/>
      <c r="O126" s="39"/>
      <c r="P126" s="39"/>
      <c r="Q126" s="14"/>
      <c r="R126" s="14"/>
      <c r="S126" s="197" t="s">
        <v>88</v>
      </c>
      <c r="T126" s="197"/>
      <c r="U126" s="14"/>
      <c r="V126" s="13"/>
      <c r="W126" s="14"/>
      <c r="Y126" s="46" t="s">
        <v>57</v>
      </c>
    </row>
    <row r="127" spans="6:25" ht="38.25" customHeight="1" x14ac:dyDescent="0.3">
      <c r="F127" s="67" t="s">
        <v>90</v>
      </c>
      <c r="L127" s="39"/>
      <c r="M127" s="39" t="s">
        <v>107</v>
      </c>
      <c r="N127" s="39"/>
      <c r="O127" s="39"/>
      <c r="P127" s="39"/>
      <c r="Q127" s="14"/>
      <c r="R127" s="14"/>
      <c r="S127" s="197" t="s">
        <v>89</v>
      </c>
      <c r="T127" s="14"/>
      <c r="U127" s="14"/>
      <c r="V127" s="13"/>
      <c r="W127" s="14"/>
      <c r="Y127" s="46" t="s">
        <v>58</v>
      </c>
    </row>
    <row r="128" spans="6:25" ht="31.5" customHeight="1" x14ac:dyDescent="0.3">
      <c r="F128" s="67" t="s">
        <v>90</v>
      </c>
      <c r="L128" s="39"/>
      <c r="M128" s="39" t="s">
        <v>108</v>
      </c>
      <c r="N128" s="39"/>
      <c r="O128" s="39"/>
      <c r="P128" s="39"/>
      <c r="Q128" s="14"/>
      <c r="R128" s="14"/>
      <c r="S128" s="14" t="s">
        <v>176</v>
      </c>
      <c r="T128" s="14"/>
      <c r="U128" s="14"/>
      <c r="V128" s="13"/>
      <c r="W128" s="14"/>
      <c r="Y128" s="45" t="s">
        <v>59</v>
      </c>
    </row>
    <row r="129" spans="6:25" ht="44.25" customHeight="1" x14ac:dyDescent="0.3">
      <c r="F129" s="67" t="s">
        <v>90</v>
      </c>
      <c r="L129" s="39"/>
      <c r="M129" s="39" t="s">
        <v>109</v>
      </c>
      <c r="N129" s="39"/>
      <c r="O129" s="39"/>
      <c r="P129" s="39"/>
      <c r="Q129" s="14"/>
      <c r="R129" s="14"/>
      <c r="S129" s="14"/>
      <c r="T129" s="14"/>
      <c r="U129" s="14"/>
      <c r="V129" s="13"/>
      <c r="W129" s="14"/>
      <c r="Y129" s="46" t="s">
        <v>60</v>
      </c>
    </row>
    <row r="130" spans="6:25" ht="31.5" customHeight="1" x14ac:dyDescent="0.3">
      <c r="L130" s="39"/>
      <c r="M130" s="39" t="s">
        <v>104</v>
      </c>
      <c r="N130" s="39"/>
      <c r="O130" s="39"/>
      <c r="P130" s="39"/>
      <c r="Q130" s="14"/>
      <c r="R130" s="14"/>
      <c r="S130" s="14"/>
      <c r="T130" s="14"/>
      <c r="U130" s="14"/>
      <c r="V130" s="13"/>
      <c r="W130" s="14"/>
      <c r="Y130" s="45" t="s">
        <v>84</v>
      </c>
    </row>
    <row r="131" spans="6:25" ht="30" customHeight="1" x14ac:dyDescent="0.3">
      <c r="L131" s="39"/>
      <c r="M131" s="39"/>
      <c r="N131" s="39"/>
      <c r="O131" s="39"/>
      <c r="P131" s="39"/>
      <c r="Q131" s="14"/>
      <c r="R131" s="14"/>
      <c r="S131" s="14"/>
      <c r="T131" s="14"/>
      <c r="U131" s="14"/>
      <c r="V131" s="13"/>
      <c r="W131" s="14"/>
      <c r="Y131" s="46" t="s">
        <v>61</v>
      </c>
    </row>
    <row r="132" spans="6:25" ht="30" customHeight="1" x14ac:dyDescent="0.3">
      <c r="L132" s="39"/>
      <c r="M132" s="39"/>
      <c r="N132" s="39"/>
      <c r="O132" s="39"/>
      <c r="P132" s="39"/>
      <c r="Q132" s="14"/>
      <c r="R132" s="14"/>
      <c r="S132" s="14"/>
      <c r="T132" s="14"/>
      <c r="U132" s="14"/>
      <c r="V132" s="13"/>
      <c r="W132" s="14"/>
      <c r="Y132" s="45" t="s">
        <v>62</v>
      </c>
    </row>
    <row r="133" spans="6:25" ht="30" customHeight="1" x14ac:dyDescent="0.3">
      <c r="Q133" s="13"/>
      <c r="R133" s="13"/>
      <c r="S133" s="13"/>
      <c r="T133" s="13"/>
      <c r="U133" s="13"/>
      <c r="V133" s="13"/>
      <c r="W133" s="47"/>
      <c r="Y133" s="46" t="s">
        <v>63</v>
      </c>
    </row>
    <row r="134" spans="6:25" ht="30" customHeight="1" x14ac:dyDescent="0.3">
      <c r="Q134" s="13"/>
      <c r="R134" s="13"/>
      <c r="S134" s="13"/>
      <c r="T134" s="13"/>
      <c r="U134" s="13"/>
      <c r="V134" s="13"/>
      <c r="W134" s="47"/>
      <c r="Y134" s="46" t="s">
        <v>64</v>
      </c>
    </row>
    <row r="135" spans="6:25" ht="30" customHeight="1" x14ac:dyDescent="0.3">
      <c r="Q135" s="13"/>
      <c r="R135" s="13"/>
      <c r="S135" s="13"/>
      <c r="T135" s="13"/>
      <c r="U135" s="13"/>
      <c r="V135" s="13"/>
      <c r="W135" s="47"/>
      <c r="Y135" s="45" t="s">
        <v>65</v>
      </c>
    </row>
    <row r="136" spans="6:25" ht="30" customHeight="1" x14ac:dyDescent="0.3">
      <c r="Q136" s="13"/>
      <c r="R136" s="13"/>
      <c r="S136" s="13"/>
      <c r="T136" s="13"/>
      <c r="U136" s="13"/>
      <c r="V136" s="13"/>
      <c r="W136" s="47"/>
      <c r="Y136" s="45" t="s">
        <v>66</v>
      </c>
    </row>
    <row r="137" spans="6:25" ht="30" customHeight="1" x14ac:dyDescent="0.3">
      <c r="Q137" s="13"/>
      <c r="R137" s="13"/>
      <c r="S137" s="13"/>
      <c r="T137" s="13"/>
      <c r="U137" s="13"/>
      <c r="V137" s="13"/>
      <c r="W137" s="47"/>
      <c r="Y137" s="46" t="s">
        <v>67</v>
      </c>
    </row>
    <row r="138" spans="6:25" ht="30" customHeight="1" x14ac:dyDescent="0.3">
      <c r="Q138" s="13"/>
      <c r="R138" s="13"/>
      <c r="S138" s="13"/>
      <c r="T138" s="13"/>
      <c r="U138" s="13"/>
      <c r="V138" s="13"/>
      <c r="W138" s="47"/>
      <c r="Y138" s="46" t="s">
        <v>68</v>
      </c>
    </row>
    <row r="139" spans="6:25" ht="30" customHeight="1" x14ac:dyDescent="0.3">
      <c r="Q139" s="13"/>
      <c r="R139" s="13"/>
      <c r="S139" s="13"/>
      <c r="T139" s="13"/>
      <c r="U139" s="13"/>
      <c r="V139" s="13"/>
      <c r="W139" s="47"/>
      <c r="Y139" s="46" t="s">
        <v>69</v>
      </c>
    </row>
    <row r="140" spans="6:25" ht="30" customHeight="1" x14ac:dyDescent="0.3">
      <c r="Q140" s="13"/>
      <c r="R140" s="13"/>
      <c r="S140" s="13"/>
      <c r="T140" s="13"/>
      <c r="U140" s="13"/>
      <c r="V140" s="13"/>
      <c r="W140" s="47"/>
      <c r="Y140" s="45" t="s">
        <v>70</v>
      </c>
    </row>
    <row r="141" spans="6:25" ht="30" customHeight="1" x14ac:dyDescent="0.3">
      <c r="Q141" s="13"/>
      <c r="R141" s="13"/>
      <c r="S141" s="13"/>
      <c r="T141" s="13"/>
      <c r="U141" s="13"/>
      <c r="V141" s="13"/>
      <c r="W141" s="47"/>
      <c r="Y141" s="45" t="s">
        <v>71</v>
      </c>
    </row>
    <row r="142" spans="6:25" ht="30" customHeight="1" x14ac:dyDescent="0.3">
      <c r="Q142" s="13"/>
      <c r="R142" s="13"/>
      <c r="S142" s="13"/>
      <c r="T142" s="13"/>
      <c r="U142" s="13"/>
      <c r="V142" s="13"/>
      <c r="W142" s="47"/>
      <c r="Y142" s="46" t="s">
        <v>72</v>
      </c>
    </row>
    <row r="143" spans="6:25" ht="30" customHeight="1" x14ac:dyDescent="0.3">
      <c r="Q143" s="13"/>
      <c r="R143" s="13"/>
      <c r="S143" s="13"/>
      <c r="T143" s="13"/>
      <c r="U143" s="13"/>
      <c r="V143" s="13"/>
      <c r="W143" s="47"/>
      <c r="Y143" s="45" t="s">
        <v>73</v>
      </c>
    </row>
    <row r="144" spans="6:25" ht="30" customHeight="1" x14ac:dyDescent="0.3">
      <c r="Q144" s="13"/>
      <c r="R144" s="13"/>
      <c r="S144" s="13"/>
      <c r="T144" s="13"/>
      <c r="U144" s="13"/>
      <c r="V144" s="13"/>
      <c r="W144" s="47"/>
      <c r="Y144" s="46" t="s">
        <v>74</v>
      </c>
    </row>
    <row r="145" spans="17:25" ht="30" customHeight="1" x14ac:dyDescent="0.3">
      <c r="Q145" s="13"/>
      <c r="R145" s="13"/>
      <c r="S145" s="13"/>
      <c r="T145" s="13"/>
      <c r="U145" s="13"/>
      <c r="V145" s="13"/>
      <c r="W145" s="47"/>
      <c r="Y145" s="46" t="s">
        <v>75</v>
      </c>
    </row>
    <row r="146" spans="17:25" ht="30" customHeight="1" x14ac:dyDescent="0.3">
      <c r="Q146" s="13"/>
      <c r="R146" s="13"/>
      <c r="S146" s="13"/>
      <c r="T146" s="13"/>
      <c r="U146" s="13"/>
      <c r="V146" s="13"/>
      <c r="W146" s="47"/>
      <c r="Y146" s="46" t="s">
        <v>76</v>
      </c>
    </row>
    <row r="147" spans="17:25" ht="30" customHeight="1" x14ac:dyDescent="0.3">
      <c r="Q147" s="13"/>
      <c r="R147" s="13"/>
      <c r="S147" s="13"/>
      <c r="T147" s="13"/>
      <c r="U147" s="13"/>
      <c r="V147" s="13"/>
      <c r="W147" s="47"/>
      <c r="Y147" s="46" t="s">
        <v>77</v>
      </c>
    </row>
    <row r="148" spans="17:25" ht="30" customHeight="1" x14ac:dyDescent="0.3">
      <c r="Q148" s="13"/>
      <c r="R148" s="13"/>
      <c r="S148" s="13"/>
      <c r="T148" s="13"/>
      <c r="U148" s="13"/>
      <c r="V148" s="13"/>
      <c r="W148" s="47"/>
      <c r="Y148" s="46" t="s">
        <v>78</v>
      </c>
    </row>
    <row r="149" spans="17:25" ht="30" customHeight="1" x14ac:dyDescent="0.3">
      <c r="Q149" s="13"/>
      <c r="R149" s="13"/>
      <c r="S149" s="13"/>
      <c r="T149" s="13"/>
      <c r="U149" s="13"/>
      <c r="V149" s="13"/>
      <c r="W149" s="14"/>
    </row>
    <row r="150" spans="17:25" ht="30" customHeight="1" x14ac:dyDescent="0.3">
      <c r="Q150" s="13"/>
      <c r="R150" s="13"/>
      <c r="S150" s="13"/>
      <c r="T150" s="13"/>
      <c r="U150" s="13"/>
      <c r="V150" s="13"/>
      <c r="W150" s="14"/>
    </row>
    <row r="151" spans="17:25" ht="30" customHeight="1" x14ac:dyDescent="0.3">
      <c r="Q151" s="13"/>
      <c r="R151" s="13"/>
      <c r="S151" s="13"/>
      <c r="T151" s="13"/>
      <c r="U151" s="13"/>
      <c r="V151" s="13"/>
      <c r="W151" s="14"/>
    </row>
    <row r="152" spans="17:25" ht="30" customHeight="1" x14ac:dyDescent="0.3">
      <c r="Q152" s="13"/>
      <c r="R152" s="13"/>
      <c r="S152" s="13"/>
      <c r="T152" s="13"/>
      <c r="U152" s="13"/>
      <c r="V152" s="13"/>
      <c r="W152" s="14"/>
    </row>
    <row r="153" spans="17:25" ht="30" customHeight="1" x14ac:dyDescent="0.3">
      <c r="Q153" s="13"/>
      <c r="R153" s="13"/>
      <c r="S153" s="13"/>
      <c r="T153" s="13"/>
      <c r="U153" s="13"/>
      <c r="V153" s="13"/>
      <c r="W153" s="14"/>
    </row>
    <row r="154" spans="17:25" ht="30" customHeight="1" x14ac:dyDescent="0.3">
      <c r="Q154" s="13"/>
      <c r="R154" s="13"/>
      <c r="S154" s="13"/>
      <c r="T154" s="13"/>
      <c r="U154" s="13"/>
      <c r="V154" s="13"/>
      <c r="W154" s="14"/>
    </row>
    <row r="155" spans="17:25" ht="30" customHeight="1" x14ac:dyDescent="0.3">
      <c r="Q155" s="13"/>
      <c r="R155" s="13"/>
      <c r="S155" s="13"/>
      <c r="T155" s="13"/>
      <c r="U155" s="13"/>
      <c r="V155" s="13"/>
      <c r="W155" s="14"/>
    </row>
    <row r="156" spans="17:25" ht="30" customHeight="1" x14ac:dyDescent="0.3">
      <c r="Q156" s="13"/>
      <c r="R156" s="13"/>
      <c r="S156" s="13"/>
      <c r="T156" s="13"/>
      <c r="U156" s="13"/>
      <c r="V156" s="13"/>
      <c r="W156" s="14"/>
    </row>
    <row r="157" spans="17:25" ht="30" customHeight="1" x14ac:dyDescent="0.3">
      <c r="Q157" s="13"/>
      <c r="R157" s="13"/>
      <c r="S157" s="13"/>
      <c r="T157" s="13"/>
      <c r="U157" s="13"/>
      <c r="V157" s="13"/>
      <c r="W157" s="14"/>
    </row>
    <row r="158" spans="17:25" ht="30" customHeight="1" x14ac:dyDescent="0.3">
      <c r="Q158" s="13"/>
      <c r="R158" s="13"/>
      <c r="S158" s="13"/>
      <c r="T158" s="13"/>
      <c r="U158" s="13"/>
      <c r="V158" s="13"/>
      <c r="W158" s="14"/>
    </row>
    <row r="159" spans="17:25" ht="30" customHeight="1" x14ac:dyDescent="0.3">
      <c r="Q159" s="13"/>
      <c r="R159" s="13"/>
      <c r="S159" s="13"/>
      <c r="T159" s="13"/>
      <c r="U159" s="13"/>
      <c r="V159" s="13"/>
      <c r="W159" s="14"/>
    </row>
    <row r="160" spans="17:25" ht="30" customHeight="1" x14ac:dyDescent="0.3">
      <c r="Q160" s="13"/>
      <c r="R160" s="13"/>
      <c r="S160" s="13"/>
      <c r="T160" s="13"/>
      <c r="U160" s="13"/>
      <c r="V160" s="13"/>
      <c r="W160" s="14"/>
    </row>
    <row r="161" spans="17:23" ht="30" customHeight="1" x14ac:dyDescent="0.3">
      <c r="Q161" s="13"/>
      <c r="R161" s="13"/>
      <c r="S161" s="13"/>
      <c r="T161" s="13"/>
      <c r="U161" s="13"/>
      <c r="V161" s="13"/>
      <c r="W161" s="14"/>
    </row>
    <row r="162" spans="17:23" ht="30" customHeight="1" x14ac:dyDescent="0.3">
      <c r="Q162" s="13"/>
      <c r="R162" s="13"/>
      <c r="S162" s="13"/>
      <c r="T162" s="13"/>
      <c r="U162" s="13"/>
      <c r="V162" s="13"/>
      <c r="W162" s="14"/>
    </row>
    <row r="163" spans="17:23" ht="30" customHeight="1" x14ac:dyDescent="0.3">
      <c r="Q163" s="13"/>
      <c r="R163" s="13"/>
      <c r="S163" s="13"/>
      <c r="T163" s="13"/>
      <c r="U163" s="13"/>
      <c r="V163" s="13"/>
      <c r="W163" s="14"/>
    </row>
    <row r="164" spans="17:23" ht="30" customHeight="1" x14ac:dyDescent="0.3">
      <c r="Q164" s="13"/>
      <c r="R164" s="13"/>
      <c r="S164" s="13"/>
      <c r="T164" s="13"/>
      <c r="U164" s="13"/>
      <c r="V164" s="13"/>
      <c r="W164" s="14"/>
    </row>
    <row r="165" spans="17:23" ht="30" customHeight="1" x14ac:dyDescent="0.3">
      <c r="Q165" s="13"/>
      <c r="R165" s="13"/>
      <c r="S165" s="13"/>
      <c r="T165" s="13"/>
      <c r="U165" s="13"/>
      <c r="V165" s="13"/>
      <c r="W165" s="14"/>
    </row>
    <row r="166" spans="17:23" ht="30" customHeight="1" x14ac:dyDescent="0.3">
      <c r="Q166" s="13"/>
      <c r="R166" s="13"/>
      <c r="S166" s="13"/>
      <c r="T166" s="13"/>
      <c r="U166" s="13"/>
      <c r="V166" s="13"/>
      <c r="W166" s="14"/>
    </row>
    <row r="167" spans="17:23" ht="30" customHeight="1" x14ac:dyDescent="0.3">
      <c r="Q167" s="13"/>
      <c r="R167" s="13"/>
      <c r="S167" s="13"/>
      <c r="T167" s="13"/>
      <c r="U167" s="13"/>
      <c r="V167" s="13"/>
      <c r="W167" s="14"/>
    </row>
    <row r="168" spans="17:23" ht="30" customHeight="1" x14ac:dyDescent="0.3">
      <c r="Q168" s="13"/>
      <c r="R168" s="13"/>
      <c r="S168" s="13"/>
      <c r="T168" s="13"/>
      <c r="U168" s="13"/>
      <c r="V168" s="13"/>
      <c r="W168" s="14"/>
    </row>
    <row r="169" spans="17:23" ht="30" customHeight="1" x14ac:dyDescent="0.3">
      <c r="Q169" s="13"/>
      <c r="R169" s="13"/>
      <c r="S169" s="13"/>
      <c r="T169" s="13"/>
      <c r="U169" s="13"/>
      <c r="V169" s="13"/>
      <c r="W169" s="14"/>
    </row>
    <row r="170" spans="17:23" ht="30" customHeight="1" x14ac:dyDescent="0.3">
      <c r="Q170" s="13"/>
      <c r="R170" s="13"/>
      <c r="S170" s="13"/>
      <c r="T170" s="13"/>
      <c r="U170" s="13"/>
      <c r="V170" s="13"/>
      <c r="W170" s="14"/>
    </row>
    <row r="171" spans="17:23" ht="30" customHeight="1" x14ac:dyDescent="0.3">
      <c r="Q171" s="13"/>
      <c r="R171" s="13"/>
      <c r="S171" s="13"/>
      <c r="T171" s="13"/>
      <c r="U171" s="13"/>
      <c r="V171" s="13"/>
      <c r="W171" s="14"/>
    </row>
    <row r="172" spans="17:23" ht="30" customHeight="1" x14ac:dyDescent="0.3">
      <c r="Q172" s="13"/>
      <c r="R172" s="13"/>
      <c r="S172" s="13"/>
      <c r="T172" s="13"/>
      <c r="U172" s="13"/>
      <c r="V172" s="13"/>
      <c r="W172" s="14"/>
    </row>
    <row r="173" spans="17:23" ht="30" customHeight="1" x14ac:dyDescent="0.3">
      <c r="Q173" s="13"/>
      <c r="R173" s="13"/>
      <c r="S173" s="13"/>
      <c r="T173" s="13"/>
      <c r="U173" s="13"/>
      <c r="V173" s="13"/>
      <c r="W173" s="14"/>
    </row>
    <row r="174" spans="17:23" ht="30" customHeight="1" x14ac:dyDescent="0.3">
      <c r="Q174" s="13"/>
      <c r="R174" s="13"/>
      <c r="S174" s="13"/>
      <c r="T174" s="13"/>
      <c r="U174" s="13"/>
      <c r="V174" s="13"/>
      <c r="W174" s="14"/>
    </row>
    <row r="175" spans="17:23" ht="30" customHeight="1" x14ac:dyDescent="0.3">
      <c r="Q175" s="13"/>
      <c r="R175" s="13"/>
      <c r="S175" s="13"/>
      <c r="T175" s="13"/>
      <c r="U175" s="13"/>
      <c r="V175" s="13"/>
      <c r="W175" s="14"/>
    </row>
    <row r="176" spans="17:23" ht="30" customHeight="1" x14ac:dyDescent="0.3">
      <c r="Q176" s="13"/>
      <c r="R176" s="13"/>
      <c r="S176" s="13"/>
      <c r="T176" s="13"/>
      <c r="U176" s="13"/>
      <c r="V176" s="13"/>
      <c r="W176" s="14"/>
    </row>
    <row r="177" spans="17:23" ht="30" customHeight="1" x14ac:dyDescent="0.3">
      <c r="Q177" s="13"/>
      <c r="R177" s="13"/>
      <c r="S177" s="13"/>
      <c r="T177" s="13"/>
      <c r="U177" s="13"/>
      <c r="V177" s="13"/>
      <c r="W177" s="14"/>
    </row>
    <row r="178" spans="17:23" ht="30" customHeight="1" x14ac:dyDescent="0.3">
      <c r="Q178" s="13"/>
      <c r="R178" s="13"/>
      <c r="S178" s="13"/>
      <c r="T178" s="13"/>
      <c r="U178" s="13"/>
      <c r="V178" s="13"/>
      <c r="W178" s="14"/>
    </row>
    <row r="179" spans="17:23" ht="30" customHeight="1" x14ac:dyDescent="0.3">
      <c r="Q179" s="13"/>
      <c r="R179" s="13"/>
      <c r="S179" s="13"/>
      <c r="T179" s="13"/>
      <c r="U179" s="13"/>
      <c r="V179" s="13"/>
      <c r="W179" s="14"/>
    </row>
    <row r="180" spans="17:23" ht="30" customHeight="1" x14ac:dyDescent="0.3">
      <c r="Q180" s="13"/>
      <c r="R180" s="13"/>
      <c r="S180" s="13"/>
      <c r="T180" s="13"/>
      <c r="U180" s="13"/>
      <c r="V180" s="13"/>
      <c r="W180" s="14"/>
    </row>
    <row r="181" spans="17:23" ht="30" customHeight="1" x14ac:dyDescent="0.3">
      <c r="Q181" s="13"/>
      <c r="R181" s="13"/>
      <c r="S181" s="13"/>
      <c r="T181" s="13"/>
      <c r="U181" s="13"/>
      <c r="V181" s="13"/>
      <c r="W181" s="14"/>
    </row>
    <row r="182" spans="17:23" ht="30" customHeight="1" x14ac:dyDescent="0.3">
      <c r="Q182" s="13"/>
      <c r="R182" s="13"/>
      <c r="S182" s="13"/>
      <c r="T182" s="13"/>
      <c r="U182" s="13"/>
      <c r="V182" s="13"/>
      <c r="W182" s="14"/>
    </row>
    <row r="183" spans="17:23" ht="30" customHeight="1" x14ac:dyDescent="0.3">
      <c r="Q183" s="13"/>
      <c r="R183" s="13"/>
      <c r="S183" s="13"/>
      <c r="T183" s="13"/>
      <c r="U183" s="13"/>
      <c r="V183" s="13"/>
      <c r="W183" s="14"/>
    </row>
    <row r="184" spans="17:23" ht="30" customHeight="1" x14ac:dyDescent="0.3">
      <c r="Q184" s="13"/>
      <c r="R184" s="13"/>
      <c r="S184" s="13"/>
      <c r="T184" s="13"/>
      <c r="U184" s="13"/>
      <c r="V184" s="13"/>
      <c r="W184" s="14"/>
    </row>
    <row r="185" spans="17:23" ht="30" customHeight="1" x14ac:dyDescent="0.3">
      <c r="Q185" s="13"/>
      <c r="R185" s="13"/>
      <c r="S185" s="13"/>
      <c r="T185" s="13"/>
      <c r="U185" s="13"/>
      <c r="V185" s="13"/>
      <c r="W185" s="14"/>
    </row>
    <row r="186" spans="17:23" ht="30" customHeight="1" x14ac:dyDescent="0.3">
      <c r="Q186" s="13"/>
      <c r="R186" s="13"/>
      <c r="S186" s="13"/>
      <c r="T186" s="13"/>
      <c r="U186" s="13"/>
      <c r="V186" s="13"/>
      <c r="W186" s="14"/>
    </row>
    <row r="187" spans="17:23" ht="30" customHeight="1" x14ac:dyDescent="0.3">
      <c r="Q187" s="13"/>
      <c r="R187" s="13"/>
      <c r="S187" s="13"/>
      <c r="T187" s="13"/>
      <c r="U187" s="13"/>
      <c r="V187" s="13"/>
      <c r="W187" s="14"/>
    </row>
    <row r="188" spans="17:23" ht="30" customHeight="1" x14ac:dyDescent="0.3">
      <c r="Q188" s="13"/>
      <c r="R188" s="13"/>
      <c r="S188" s="13"/>
      <c r="T188" s="13"/>
      <c r="U188" s="13"/>
      <c r="V188" s="13"/>
      <c r="W188" s="14"/>
    </row>
    <row r="189" spans="17:23" ht="30" customHeight="1" x14ac:dyDescent="0.3">
      <c r="Q189" s="13"/>
      <c r="R189" s="13"/>
      <c r="S189" s="13"/>
      <c r="T189" s="13"/>
      <c r="U189" s="13"/>
      <c r="V189" s="13"/>
      <c r="W189" s="14"/>
    </row>
    <row r="190" spans="17:23" ht="30" customHeight="1" x14ac:dyDescent="0.3">
      <c r="Q190" s="13"/>
      <c r="R190" s="13"/>
      <c r="S190" s="13"/>
      <c r="T190" s="13"/>
      <c r="U190" s="13"/>
      <c r="V190" s="13"/>
      <c r="W190" s="14"/>
    </row>
    <row r="191" spans="17:23" ht="30" customHeight="1" x14ac:dyDescent="0.3">
      <c r="Q191" s="13"/>
      <c r="R191" s="13"/>
      <c r="S191" s="13"/>
      <c r="T191" s="13"/>
      <c r="U191" s="13"/>
      <c r="V191" s="13"/>
      <c r="W191" s="14"/>
    </row>
    <row r="192" spans="17:23" ht="30" customHeight="1" x14ac:dyDescent="0.3">
      <c r="Q192" s="13"/>
      <c r="R192" s="13"/>
      <c r="S192" s="13"/>
      <c r="T192" s="13"/>
      <c r="U192" s="13"/>
      <c r="V192" s="13"/>
      <c r="W192" s="14"/>
    </row>
    <row r="193" spans="17:23" ht="30" customHeight="1" x14ac:dyDescent="0.3">
      <c r="Q193" s="13"/>
      <c r="R193" s="13"/>
      <c r="S193" s="13"/>
      <c r="T193" s="13"/>
      <c r="U193" s="13"/>
      <c r="V193" s="13"/>
      <c r="W193" s="14"/>
    </row>
    <row r="194" spans="17:23" ht="30" customHeight="1" x14ac:dyDescent="0.3">
      <c r="Q194" s="13"/>
      <c r="R194" s="13"/>
      <c r="S194" s="13"/>
      <c r="T194" s="13"/>
      <c r="U194" s="13"/>
      <c r="V194" s="13"/>
      <c r="W194" s="14"/>
    </row>
    <row r="195" spans="17:23" ht="30" customHeight="1" x14ac:dyDescent="0.3">
      <c r="Q195" s="13"/>
      <c r="R195" s="13"/>
      <c r="S195" s="13"/>
      <c r="T195" s="13"/>
      <c r="U195" s="13"/>
      <c r="V195" s="13"/>
      <c r="W195" s="14"/>
    </row>
    <row r="196" spans="17:23" ht="30" customHeight="1" x14ac:dyDescent="0.3">
      <c r="Q196" s="13"/>
      <c r="R196" s="13"/>
      <c r="S196" s="13"/>
      <c r="T196" s="13"/>
      <c r="U196" s="13"/>
      <c r="V196" s="13"/>
      <c r="W196" s="14"/>
    </row>
    <row r="197" spans="17:23" ht="30" customHeight="1" x14ac:dyDescent="0.3">
      <c r="Q197" s="13"/>
      <c r="R197" s="13"/>
      <c r="S197" s="13"/>
      <c r="T197" s="13"/>
      <c r="U197" s="13"/>
      <c r="V197" s="13"/>
      <c r="W197" s="14"/>
    </row>
    <row r="198" spans="17:23" ht="30" customHeight="1" x14ac:dyDescent="0.3">
      <c r="Q198" s="13"/>
      <c r="R198" s="13"/>
      <c r="S198" s="13"/>
      <c r="T198" s="13"/>
      <c r="U198" s="13"/>
      <c r="V198" s="13"/>
      <c r="W198" s="14"/>
    </row>
    <row r="199" spans="17:23" ht="30" customHeight="1" x14ac:dyDescent="0.3">
      <c r="Q199" s="13"/>
      <c r="R199" s="13"/>
      <c r="S199" s="13"/>
      <c r="T199" s="13"/>
      <c r="U199" s="13"/>
      <c r="V199" s="13"/>
      <c r="W199" s="14"/>
    </row>
    <row r="200" spans="17:23" ht="30" customHeight="1" x14ac:dyDescent="0.3">
      <c r="Q200" s="13"/>
      <c r="R200" s="13"/>
      <c r="S200" s="13"/>
      <c r="T200" s="13"/>
      <c r="U200" s="13"/>
      <c r="V200" s="13"/>
      <c r="W200" s="14"/>
    </row>
    <row r="201" spans="17:23" ht="30" customHeight="1" x14ac:dyDescent="0.3">
      <c r="Q201" s="13"/>
      <c r="R201" s="13"/>
      <c r="S201" s="13"/>
      <c r="T201" s="13"/>
      <c r="U201" s="13"/>
      <c r="V201" s="13"/>
      <c r="W201" s="14"/>
    </row>
    <row r="202" spans="17:23" ht="30" customHeight="1" x14ac:dyDescent="0.3">
      <c r="Q202" s="13"/>
      <c r="R202" s="13"/>
      <c r="S202" s="13"/>
      <c r="T202" s="13"/>
      <c r="U202" s="13"/>
      <c r="V202" s="13"/>
      <c r="W202" s="14"/>
    </row>
    <row r="203" spans="17:23" ht="30" customHeight="1" x14ac:dyDescent="0.3">
      <c r="Q203" s="13"/>
      <c r="R203" s="13"/>
      <c r="S203" s="13"/>
      <c r="T203" s="13"/>
      <c r="U203" s="13"/>
      <c r="V203" s="13"/>
      <c r="W203" s="14"/>
    </row>
    <row r="204" spans="17:23" ht="30" customHeight="1" x14ac:dyDescent="0.3">
      <c r="Q204" s="13"/>
      <c r="R204" s="13"/>
      <c r="S204" s="13"/>
      <c r="T204" s="13"/>
      <c r="U204" s="13"/>
      <c r="V204" s="13"/>
      <c r="W204" s="14"/>
    </row>
    <row r="205" spans="17:23" ht="30" customHeight="1" x14ac:dyDescent="0.3">
      <c r="Q205" s="13"/>
      <c r="R205" s="13"/>
      <c r="S205" s="13"/>
      <c r="T205" s="13"/>
      <c r="U205" s="13"/>
      <c r="V205" s="13"/>
      <c r="W205" s="14"/>
    </row>
    <row r="206" spans="17:23" ht="30" customHeight="1" x14ac:dyDescent="0.3">
      <c r="Q206" s="13"/>
      <c r="R206" s="13"/>
      <c r="S206" s="13"/>
      <c r="T206" s="13"/>
      <c r="U206" s="13"/>
      <c r="V206" s="13"/>
      <c r="W206" s="14"/>
    </row>
    <row r="207" spans="17:23" ht="30" customHeight="1" x14ac:dyDescent="0.3">
      <c r="Q207" s="13"/>
      <c r="R207" s="13"/>
      <c r="S207" s="13"/>
      <c r="T207" s="13"/>
      <c r="U207" s="13"/>
      <c r="V207" s="13"/>
      <c r="W207" s="14"/>
    </row>
    <row r="208" spans="17:23" ht="30" customHeight="1" x14ac:dyDescent="0.3">
      <c r="Q208" s="13"/>
      <c r="R208" s="13"/>
      <c r="S208" s="13"/>
      <c r="T208" s="13"/>
      <c r="U208" s="13"/>
      <c r="V208" s="13"/>
      <c r="W208" s="14"/>
    </row>
    <row r="209" spans="17:23" ht="30" customHeight="1" x14ac:dyDescent="0.3">
      <c r="Q209" s="13"/>
      <c r="R209" s="13"/>
      <c r="S209" s="13"/>
      <c r="T209" s="13"/>
      <c r="U209" s="13"/>
      <c r="V209" s="13"/>
      <c r="W209" s="14"/>
    </row>
    <row r="210" spans="17:23" ht="30" customHeight="1" x14ac:dyDescent="0.3">
      <c r="Q210" s="13"/>
      <c r="R210" s="13"/>
      <c r="S210" s="13"/>
      <c r="T210" s="13"/>
      <c r="U210" s="13"/>
      <c r="V210" s="13"/>
      <c r="W210" s="14"/>
    </row>
    <row r="211" spans="17:23" ht="30" customHeight="1" x14ac:dyDescent="0.3">
      <c r="Q211" s="13"/>
      <c r="R211" s="13"/>
      <c r="S211" s="13"/>
      <c r="T211" s="13"/>
      <c r="U211" s="13"/>
      <c r="V211" s="13"/>
      <c r="W211" s="14"/>
    </row>
    <row r="212" spans="17:23" ht="30" customHeight="1" x14ac:dyDescent="0.3">
      <c r="Q212" s="13"/>
      <c r="R212" s="13"/>
      <c r="S212" s="13"/>
      <c r="T212" s="13"/>
      <c r="U212" s="13"/>
      <c r="V212" s="13"/>
      <c r="W212" s="14"/>
    </row>
    <row r="213" spans="17:23" ht="30" customHeight="1" x14ac:dyDescent="0.3">
      <c r="Q213" s="13"/>
      <c r="R213" s="13"/>
      <c r="S213" s="13"/>
      <c r="T213" s="13"/>
      <c r="U213" s="13"/>
      <c r="V213" s="13"/>
      <c r="W213" s="14"/>
    </row>
    <row r="214" spans="17:23" ht="30" customHeight="1" x14ac:dyDescent="0.3">
      <c r="Q214" s="13"/>
      <c r="R214" s="13"/>
      <c r="S214" s="13"/>
      <c r="T214" s="13"/>
      <c r="U214" s="13"/>
      <c r="V214" s="13"/>
      <c r="W214" s="14"/>
    </row>
    <row r="215" spans="17:23" ht="30" customHeight="1" x14ac:dyDescent="0.3">
      <c r="Q215" s="13"/>
      <c r="R215" s="13"/>
      <c r="S215" s="13"/>
      <c r="T215" s="13"/>
      <c r="U215" s="13"/>
      <c r="V215" s="13"/>
      <c r="W215" s="14"/>
    </row>
    <row r="216" spans="17:23" ht="30" customHeight="1" x14ac:dyDescent="0.3">
      <c r="Q216" s="13"/>
      <c r="R216" s="13"/>
      <c r="S216" s="13"/>
      <c r="T216" s="13"/>
      <c r="U216" s="13"/>
      <c r="V216" s="13"/>
      <c r="W216" s="14"/>
    </row>
    <row r="217" spans="17:23" ht="30" customHeight="1" x14ac:dyDescent="0.3">
      <c r="Q217" s="13"/>
      <c r="R217" s="13"/>
      <c r="S217" s="13"/>
      <c r="T217" s="13"/>
      <c r="U217" s="13"/>
      <c r="V217" s="13"/>
      <c r="W217" s="14"/>
    </row>
    <row r="218" spans="17:23" ht="30" customHeight="1" x14ac:dyDescent="0.3">
      <c r="Q218" s="13"/>
      <c r="R218" s="13"/>
      <c r="S218" s="13"/>
      <c r="T218" s="13"/>
      <c r="U218" s="13"/>
      <c r="V218" s="13"/>
      <c r="W218" s="14"/>
    </row>
    <row r="219" spans="17:23" ht="30" customHeight="1" x14ac:dyDescent="0.3">
      <c r="Q219" s="13"/>
      <c r="R219" s="13"/>
      <c r="S219" s="13"/>
      <c r="T219" s="13"/>
      <c r="U219" s="13"/>
      <c r="V219" s="13"/>
      <c r="W219" s="14"/>
    </row>
    <row r="220" spans="17:23" ht="30" customHeight="1" x14ac:dyDescent="0.3">
      <c r="Q220" s="13"/>
      <c r="R220" s="13"/>
      <c r="S220" s="13"/>
      <c r="T220" s="13"/>
      <c r="U220" s="13"/>
      <c r="V220" s="13"/>
      <c r="W220" s="14"/>
    </row>
    <row r="221" spans="17:23" ht="30" customHeight="1" x14ac:dyDescent="0.3">
      <c r="Q221" s="13"/>
      <c r="R221" s="13"/>
      <c r="S221" s="13"/>
      <c r="T221" s="13"/>
      <c r="U221" s="13"/>
      <c r="V221" s="13"/>
      <c r="W221" s="14"/>
    </row>
    <row r="222" spans="17:23" ht="30" customHeight="1" x14ac:dyDescent="0.3">
      <c r="Q222" s="13"/>
      <c r="R222" s="13"/>
      <c r="S222" s="13"/>
      <c r="T222" s="13"/>
      <c r="U222" s="13"/>
      <c r="V222" s="13"/>
      <c r="W222" s="14"/>
    </row>
    <row r="223" spans="17:23" ht="30" customHeight="1" x14ac:dyDescent="0.3">
      <c r="Q223" s="13"/>
      <c r="R223" s="13"/>
      <c r="S223" s="13"/>
      <c r="T223" s="13"/>
      <c r="U223" s="13"/>
      <c r="V223" s="13"/>
      <c r="W223" s="14"/>
    </row>
    <row r="224" spans="17:23" ht="30" customHeight="1" x14ac:dyDescent="0.3">
      <c r="Q224" s="13"/>
      <c r="R224" s="13"/>
      <c r="S224" s="13"/>
      <c r="T224" s="13"/>
      <c r="U224" s="13"/>
      <c r="V224" s="13"/>
      <c r="W224" s="14"/>
    </row>
    <row r="225" spans="17:23" ht="30" customHeight="1" x14ac:dyDescent="0.3">
      <c r="Q225" s="13"/>
      <c r="R225" s="13"/>
      <c r="S225" s="13"/>
      <c r="T225" s="13"/>
      <c r="U225" s="13"/>
      <c r="V225" s="13"/>
      <c r="W225" s="14"/>
    </row>
    <row r="226" spans="17:23" ht="30" customHeight="1" x14ac:dyDescent="0.3">
      <c r="Q226" s="13"/>
      <c r="R226" s="13"/>
      <c r="S226" s="13"/>
      <c r="T226" s="13"/>
      <c r="U226" s="13"/>
      <c r="V226" s="13"/>
      <c r="W226" s="14"/>
    </row>
    <row r="227" spans="17:23" ht="30" customHeight="1" x14ac:dyDescent="0.3">
      <c r="Q227" s="13"/>
      <c r="R227" s="13"/>
      <c r="S227" s="13"/>
      <c r="T227" s="13"/>
      <c r="U227" s="13"/>
      <c r="V227" s="13"/>
      <c r="W227" s="14"/>
    </row>
    <row r="228" spans="17:23" ht="30" customHeight="1" x14ac:dyDescent="0.3">
      <c r="Q228" s="13"/>
      <c r="R228" s="13"/>
      <c r="S228" s="13"/>
      <c r="T228" s="13"/>
      <c r="U228" s="13"/>
      <c r="V228" s="13"/>
      <c r="W228" s="14"/>
    </row>
    <row r="229" spans="17:23" ht="30" customHeight="1" x14ac:dyDescent="0.3">
      <c r="Q229" s="13"/>
      <c r="R229" s="13"/>
      <c r="S229" s="13"/>
      <c r="T229" s="13"/>
      <c r="U229" s="13"/>
      <c r="V229" s="13"/>
      <c r="W229" s="14"/>
    </row>
    <row r="230" spans="17:23" ht="30" customHeight="1" x14ac:dyDescent="0.3">
      <c r="Q230" s="13"/>
      <c r="R230" s="13"/>
      <c r="S230" s="13"/>
      <c r="T230" s="13"/>
      <c r="U230" s="13"/>
      <c r="V230" s="13"/>
      <c r="W230" s="14"/>
    </row>
    <row r="231" spans="17:23" ht="30" customHeight="1" x14ac:dyDescent="0.3">
      <c r="Q231" s="13"/>
      <c r="R231" s="13"/>
      <c r="S231" s="13"/>
      <c r="T231" s="13"/>
      <c r="U231" s="13"/>
      <c r="V231" s="13"/>
      <c r="W231" s="14"/>
    </row>
    <row r="232" spans="17:23" ht="30" customHeight="1" x14ac:dyDescent="0.3">
      <c r="Q232" s="13"/>
      <c r="R232" s="13"/>
      <c r="S232" s="13"/>
      <c r="T232" s="13"/>
      <c r="U232" s="13"/>
      <c r="V232" s="13"/>
      <c r="W232" s="14"/>
    </row>
    <row r="233" spans="17:23" ht="30" customHeight="1" x14ac:dyDescent="0.3">
      <c r="Q233" s="13"/>
      <c r="R233" s="13"/>
      <c r="S233" s="13"/>
      <c r="T233" s="13"/>
      <c r="U233" s="13"/>
      <c r="V233" s="13"/>
      <c r="W233" s="14"/>
    </row>
    <row r="234" spans="17:23" ht="30" customHeight="1" x14ac:dyDescent="0.3">
      <c r="Q234" s="13"/>
      <c r="R234" s="13"/>
      <c r="S234" s="13"/>
      <c r="T234" s="13"/>
      <c r="U234" s="13"/>
      <c r="V234" s="13"/>
      <c r="W234" s="14"/>
    </row>
    <row r="235" spans="17:23" ht="30" customHeight="1" x14ac:dyDescent="0.3">
      <c r="Q235" s="13"/>
      <c r="R235" s="13"/>
      <c r="S235" s="13"/>
      <c r="T235" s="13"/>
      <c r="U235" s="13"/>
      <c r="V235" s="13"/>
      <c r="W235" s="14"/>
    </row>
    <row r="236" spans="17:23" ht="30" customHeight="1" x14ac:dyDescent="0.3">
      <c r="Q236" s="13"/>
      <c r="R236" s="13"/>
      <c r="S236" s="13"/>
      <c r="T236" s="13"/>
      <c r="U236" s="13"/>
      <c r="V236" s="13"/>
      <c r="W236" s="14"/>
    </row>
    <row r="237" spans="17:23" ht="30" customHeight="1" x14ac:dyDescent="0.3">
      <c r="Q237" s="13"/>
      <c r="R237" s="13"/>
      <c r="S237" s="13"/>
      <c r="T237" s="13"/>
      <c r="U237" s="13"/>
      <c r="V237" s="13"/>
      <c r="W237" s="14"/>
    </row>
    <row r="238" spans="17:23" ht="30" customHeight="1" x14ac:dyDescent="0.3">
      <c r="Q238" s="13"/>
      <c r="R238" s="13"/>
      <c r="S238" s="13"/>
      <c r="T238" s="13"/>
      <c r="U238" s="13"/>
      <c r="V238" s="13"/>
      <c r="W238" s="14"/>
    </row>
    <row r="239" spans="17:23" ht="30" customHeight="1" x14ac:dyDescent="0.3">
      <c r="Q239" s="13"/>
      <c r="R239" s="13"/>
      <c r="S239" s="13"/>
      <c r="T239" s="13"/>
      <c r="U239" s="13"/>
      <c r="V239" s="13"/>
      <c r="W239" s="14"/>
    </row>
    <row r="240" spans="17:23" ht="30" customHeight="1" x14ac:dyDescent="0.3">
      <c r="Q240" s="13"/>
      <c r="R240" s="13"/>
      <c r="S240" s="13"/>
      <c r="T240" s="13"/>
      <c r="U240" s="13"/>
      <c r="V240" s="13"/>
      <c r="W240" s="14"/>
    </row>
    <row r="241" spans="17:23" ht="30" customHeight="1" x14ac:dyDescent="0.3">
      <c r="Q241" s="13"/>
      <c r="R241" s="13"/>
      <c r="S241" s="13"/>
      <c r="T241" s="13"/>
      <c r="U241" s="13"/>
      <c r="V241" s="13"/>
      <c r="W241" s="14"/>
    </row>
    <row r="242" spans="17:23" ht="30" customHeight="1" x14ac:dyDescent="0.3">
      <c r="Q242" s="13"/>
      <c r="R242" s="13"/>
      <c r="S242" s="13"/>
      <c r="T242" s="13"/>
      <c r="U242" s="13"/>
      <c r="V242" s="13"/>
      <c r="W242" s="14"/>
    </row>
    <row r="243" spans="17:23" ht="30" customHeight="1" x14ac:dyDescent="0.3">
      <c r="Q243" s="13"/>
      <c r="R243" s="13"/>
      <c r="S243" s="13"/>
      <c r="T243" s="13"/>
      <c r="U243" s="13"/>
      <c r="V243" s="13"/>
      <c r="W243" s="14"/>
    </row>
    <row r="244" spans="17:23" ht="30" customHeight="1" x14ac:dyDescent="0.3">
      <c r="Q244" s="13"/>
      <c r="R244" s="13"/>
      <c r="S244" s="13"/>
      <c r="T244" s="13"/>
      <c r="U244" s="13"/>
      <c r="V244" s="13"/>
      <c r="W244" s="14"/>
    </row>
    <row r="245" spans="17:23" ht="30" customHeight="1" x14ac:dyDescent="0.3">
      <c r="Q245" s="13"/>
      <c r="R245" s="13"/>
      <c r="S245" s="13"/>
      <c r="T245" s="13"/>
      <c r="U245" s="13"/>
      <c r="V245" s="13"/>
      <c r="W245" s="14"/>
    </row>
    <row r="246" spans="17:23" ht="30" customHeight="1" x14ac:dyDescent="0.3">
      <c r="Q246" s="13"/>
      <c r="R246" s="13"/>
      <c r="S246" s="13"/>
      <c r="T246" s="13"/>
      <c r="U246" s="13"/>
      <c r="V246" s="13"/>
      <c r="W246" s="14"/>
    </row>
    <row r="247" spans="17:23" ht="30" customHeight="1" x14ac:dyDescent="0.3">
      <c r="Q247" s="13"/>
      <c r="R247" s="13"/>
      <c r="S247" s="13"/>
      <c r="T247" s="13"/>
      <c r="U247" s="13"/>
      <c r="V247" s="13"/>
      <c r="W247" s="14"/>
    </row>
    <row r="248" spans="17:23" ht="30" customHeight="1" x14ac:dyDescent="0.3">
      <c r="Q248" s="13"/>
      <c r="R248" s="13"/>
      <c r="S248" s="13"/>
      <c r="T248" s="13"/>
      <c r="U248" s="13"/>
      <c r="V248" s="13"/>
      <c r="W248" s="14"/>
    </row>
    <row r="249" spans="17:23" ht="30" customHeight="1" x14ac:dyDescent="0.3">
      <c r="Q249" s="13"/>
      <c r="R249" s="13"/>
      <c r="S249" s="13"/>
      <c r="T249" s="13"/>
      <c r="U249" s="13"/>
      <c r="V249" s="13"/>
      <c r="W249" s="14"/>
    </row>
    <row r="250" spans="17:23" ht="30" customHeight="1" x14ac:dyDescent="0.3">
      <c r="Q250" s="13"/>
      <c r="R250" s="13"/>
      <c r="S250" s="13"/>
      <c r="T250" s="13"/>
      <c r="U250" s="13"/>
      <c r="V250" s="13"/>
      <c r="W250" s="14"/>
    </row>
    <row r="251" spans="17:23" ht="30" customHeight="1" x14ac:dyDescent="0.3">
      <c r="Q251" s="13"/>
      <c r="R251" s="13"/>
      <c r="S251" s="13"/>
      <c r="T251" s="13"/>
      <c r="U251" s="13"/>
      <c r="V251" s="13"/>
      <c r="W251" s="14"/>
    </row>
    <row r="252" spans="17:23" ht="30" customHeight="1" x14ac:dyDescent="0.3">
      <c r="Q252" s="13"/>
      <c r="R252" s="13"/>
      <c r="S252" s="13"/>
      <c r="T252" s="13"/>
      <c r="U252" s="13"/>
      <c r="V252" s="13"/>
      <c r="W252" s="14"/>
    </row>
    <row r="253" spans="17:23" ht="30" customHeight="1" x14ac:dyDescent="0.3">
      <c r="Q253" s="13"/>
      <c r="R253" s="13"/>
      <c r="S253" s="13"/>
      <c r="T253" s="13"/>
      <c r="U253" s="13"/>
      <c r="V253" s="13"/>
      <c r="W253" s="14"/>
    </row>
    <row r="254" spans="17:23" ht="30" customHeight="1" x14ac:dyDescent="0.3">
      <c r="Q254" s="13"/>
      <c r="R254" s="13"/>
      <c r="S254" s="13"/>
      <c r="T254" s="13"/>
      <c r="U254" s="13"/>
      <c r="V254" s="13"/>
      <c r="W254" s="14"/>
    </row>
    <row r="255" spans="17:23" ht="30" customHeight="1" x14ac:dyDescent="0.3">
      <c r="Q255" s="13"/>
      <c r="R255" s="13"/>
      <c r="S255" s="13"/>
      <c r="T255" s="13"/>
      <c r="U255" s="13"/>
      <c r="V255" s="13"/>
      <c r="W255" s="14"/>
    </row>
    <row r="256" spans="17:23" ht="30" customHeight="1" x14ac:dyDescent="0.3">
      <c r="Q256" s="13"/>
      <c r="R256" s="13"/>
      <c r="S256" s="13"/>
      <c r="T256" s="13"/>
      <c r="U256" s="13"/>
      <c r="V256" s="13"/>
      <c r="W256" s="14"/>
    </row>
    <row r="257" spans="17:23" ht="30" customHeight="1" x14ac:dyDescent="0.3">
      <c r="Q257" s="13"/>
      <c r="R257" s="13"/>
      <c r="S257" s="13"/>
      <c r="T257" s="13"/>
      <c r="U257" s="13"/>
      <c r="V257" s="13"/>
      <c r="W257" s="14"/>
    </row>
    <row r="258" spans="17:23" ht="30" customHeight="1" x14ac:dyDescent="0.3">
      <c r="Q258" s="13"/>
      <c r="R258" s="13"/>
      <c r="S258" s="13"/>
      <c r="T258" s="13"/>
      <c r="U258" s="13"/>
      <c r="V258" s="13"/>
      <c r="W258" s="14"/>
    </row>
    <row r="259" spans="17:23" ht="30" customHeight="1" x14ac:dyDescent="0.3">
      <c r="Q259" s="13"/>
      <c r="R259" s="13"/>
      <c r="S259" s="13"/>
      <c r="T259" s="13"/>
      <c r="U259" s="13"/>
      <c r="V259" s="13"/>
      <c r="W259" s="14"/>
    </row>
    <row r="260" spans="17:23" ht="30" customHeight="1" x14ac:dyDescent="0.3">
      <c r="Q260" s="13"/>
      <c r="R260" s="13"/>
      <c r="S260" s="13"/>
      <c r="T260" s="13"/>
      <c r="U260" s="13"/>
      <c r="V260" s="13"/>
      <c r="W260" s="14"/>
    </row>
    <row r="261" spans="17:23" ht="30" customHeight="1" x14ac:dyDescent="0.3">
      <c r="Q261" s="13"/>
      <c r="R261" s="13"/>
      <c r="S261" s="13"/>
      <c r="T261" s="13"/>
      <c r="U261" s="13"/>
      <c r="V261" s="13"/>
      <c r="W261" s="14"/>
    </row>
    <row r="262" spans="17:23" ht="30" customHeight="1" x14ac:dyDescent="0.3">
      <c r="Q262" s="13"/>
      <c r="R262" s="13"/>
      <c r="S262" s="13"/>
      <c r="T262" s="13"/>
      <c r="U262" s="13"/>
      <c r="V262" s="13"/>
      <c r="W262" s="14"/>
    </row>
    <row r="263" spans="17:23" ht="30" customHeight="1" x14ac:dyDescent="0.3">
      <c r="Q263" s="13"/>
      <c r="R263" s="13"/>
      <c r="S263" s="13"/>
      <c r="T263" s="13"/>
      <c r="U263" s="13"/>
      <c r="V263" s="13"/>
      <c r="W263" s="14"/>
    </row>
    <row r="264" spans="17:23" ht="30" customHeight="1" x14ac:dyDescent="0.3">
      <c r="Q264" s="13"/>
      <c r="R264" s="13"/>
      <c r="S264" s="13"/>
      <c r="T264" s="13"/>
      <c r="U264" s="13"/>
      <c r="V264" s="13"/>
      <c r="W264" s="14"/>
    </row>
    <row r="265" spans="17:23" ht="30" customHeight="1" x14ac:dyDescent="0.3">
      <c r="Q265" s="13"/>
      <c r="R265" s="13"/>
      <c r="S265" s="13"/>
      <c r="T265" s="13"/>
      <c r="U265" s="13"/>
      <c r="V265" s="13"/>
      <c r="W265" s="14"/>
    </row>
    <row r="266" spans="17:23" ht="30" customHeight="1" x14ac:dyDescent="0.3">
      <c r="Q266" s="13"/>
      <c r="R266" s="13"/>
      <c r="S266" s="13"/>
      <c r="T266" s="13"/>
      <c r="U266" s="13"/>
      <c r="V266" s="13"/>
      <c r="W266" s="14"/>
    </row>
    <row r="267" spans="17:23" ht="30" customHeight="1" x14ac:dyDescent="0.3">
      <c r="Q267" s="13"/>
      <c r="R267" s="13"/>
      <c r="S267" s="13"/>
      <c r="T267" s="13"/>
      <c r="U267" s="13"/>
      <c r="V267" s="13"/>
      <c r="W267" s="14"/>
    </row>
    <row r="268" spans="17:23" ht="30" customHeight="1" x14ac:dyDescent="0.3">
      <c r="Q268" s="13"/>
      <c r="R268" s="13"/>
      <c r="S268" s="13"/>
      <c r="T268" s="13"/>
      <c r="U268" s="13"/>
      <c r="V268" s="13"/>
      <c r="W268" s="14"/>
    </row>
    <row r="269" spans="17:23" ht="30" customHeight="1" x14ac:dyDescent="0.3">
      <c r="Q269" s="13"/>
      <c r="R269" s="13"/>
      <c r="S269" s="13"/>
      <c r="T269" s="13"/>
      <c r="U269" s="13"/>
      <c r="V269" s="13"/>
    </row>
    <row r="270" spans="17:23" ht="30" customHeight="1" x14ac:dyDescent="0.3">
      <c r="Q270" s="13"/>
      <c r="R270" s="13"/>
      <c r="S270" s="13"/>
      <c r="T270" s="13"/>
      <c r="U270" s="13"/>
      <c r="V270" s="13"/>
    </row>
    <row r="271" spans="17:23" ht="30" customHeight="1" x14ac:dyDescent="0.3">
      <c r="Q271" s="13"/>
      <c r="R271" s="13"/>
      <c r="S271" s="13"/>
      <c r="T271" s="13"/>
      <c r="U271" s="13"/>
      <c r="V271" s="13"/>
    </row>
    <row r="272" spans="17:23" ht="30" customHeight="1" x14ac:dyDescent="0.3">
      <c r="Q272" s="13"/>
      <c r="R272" s="13"/>
      <c r="S272" s="13"/>
      <c r="T272" s="13"/>
      <c r="U272" s="13"/>
      <c r="V272" s="13"/>
    </row>
    <row r="273" spans="17:22" ht="30" customHeight="1" x14ac:dyDescent="0.3">
      <c r="Q273" s="13"/>
      <c r="R273" s="13"/>
      <c r="S273" s="13"/>
      <c r="T273" s="13"/>
      <c r="U273" s="13"/>
      <c r="V273" s="13"/>
    </row>
    <row r="274" spans="17:22" ht="30" customHeight="1" x14ac:dyDescent="0.3">
      <c r="Q274" s="13"/>
      <c r="R274" s="13"/>
      <c r="S274" s="13"/>
      <c r="T274" s="13"/>
      <c r="U274" s="13"/>
      <c r="V274" s="13"/>
    </row>
    <row r="275" spans="17:22" ht="30" customHeight="1" x14ac:dyDescent="0.3">
      <c r="Q275" s="13"/>
      <c r="R275" s="13"/>
      <c r="S275" s="13"/>
      <c r="T275" s="13"/>
      <c r="U275" s="13"/>
      <c r="V275" s="13"/>
    </row>
    <row r="276" spans="17:22" ht="30" customHeight="1" x14ac:dyDescent="0.3">
      <c r="Q276" s="13"/>
      <c r="R276" s="13"/>
      <c r="S276" s="13"/>
      <c r="T276" s="13"/>
      <c r="U276" s="13"/>
      <c r="V276" s="13"/>
    </row>
    <row r="277" spans="17:22" ht="30" customHeight="1" x14ac:dyDescent="0.3">
      <c r="Q277" s="13"/>
      <c r="R277" s="13"/>
      <c r="S277" s="13"/>
      <c r="T277" s="13"/>
      <c r="U277" s="13"/>
      <c r="V277" s="13"/>
    </row>
    <row r="278" spans="17:22" ht="30" customHeight="1" x14ac:dyDescent="0.3">
      <c r="Q278" s="13"/>
      <c r="R278" s="13"/>
      <c r="S278" s="13"/>
      <c r="T278" s="13"/>
      <c r="U278" s="13"/>
      <c r="V278" s="13"/>
    </row>
    <row r="279" spans="17:22" ht="30" customHeight="1" x14ac:dyDescent="0.3">
      <c r="Q279" s="13"/>
      <c r="R279" s="13"/>
      <c r="S279" s="13"/>
      <c r="T279" s="13"/>
      <c r="U279" s="13"/>
      <c r="V279" s="13"/>
    </row>
    <row r="280" spans="17:22" ht="30" customHeight="1" x14ac:dyDescent="0.3">
      <c r="Q280" s="13"/>
      <c r="R280" s="13"/>
      <c r="S280" s="13"/>
      <c r="T280" s="13"/>
      <c r="U280" s="13"/>
      <c r="V280" s="13"/>
    </row>
  </sheetData>
  <sheetProtection algorithmName="SHA-512" hashValue="GSUrXGwDI1NRAA0mw59aSIv6h1O4OWkU3BrpvYD6F+ld6506QYLxtPpIplP9Yk1IOQnTOYOHbEKS2DTe/BMjrw==" saltValue="9203Z6PNyqDFToXGCv2l8A==" spinCount="100000" sheet="1" objects="1" scenarios="1"/>
  <autoFilter ref="A15:A280" xr:uid="{00000000-0009-0000-0000-000002000000}">
    <filterColumn colId="0" hiddenButton="1">
      <filters blank="1"/>
    </filterColumn>
  </autoFilter>
  <dataConsolidate/>
  <mergeCells count="93">
    <mergeCell ref="A70:S70"/>
    <mergeCell ref="N71:Q71"/>
    <mergeCell ref="A72:H72"/>
    <mergeCell ref="N72:Q72"/>
    <mergeCell ref="S72:T72"/>
    <mergeCell ref="A69:H69"/>
    <mergeCell ref="N69:Q69"/>
    <mergeCell ref="S69:T69"/>
    <mergeCell ref="O56:Q56"/>
    <mergeCell ref="O57:Q57"/>
    <mergeCell ref="O58:Q58"/>
    <mergeCell ref="O59:Q59"/>
    <mergeCell ref="O60:Q60"/>
    <mergeCell ref="O61:Q61"/>
    <mergeCell ref="O62:Q62"/>
    <mergeCell ref="O63:Q63"/>
    <mergeCell ref="O64:Q64"/>
    <mergeCell ref="A67:S67"/>
    <mergeCell ref="N68:Q68"/>
    <mergeCell ref="O55:Q55"/>
    <mergeCell ref="O44:Q44"/>
    <mergeCell ref="O45:Q45"/>
    <mergeCell ref="O46:Q46"/>
    <mergeCell ref="O47:Q47"/>
    <mergeCell ref="O48:Q48"/>
    <mergeCell ref="O49:Q49"/>
    <mergeCell ref="O50:Q50"/>
    <mergeCell ref="O51:Q51"/>
    <mergeCell ref="O52:Q52"/>
    <mergeCell ref="O53:Q53"/>
    <mergeCell ref="O54:Q54"/>
    <mergeCell ref="O43:Q43"/>
    <mergeCell ref="O32:Q32"/>
    <mergeCell ref="O33:Q33"/>
    <mergeCell ref="O34:Q34"/>
    <mergeCell ref="O35:Q35"/>
    <mergeCell ref="O36:Q36"/>
    <mergeCell ref="O37:Q37"/>
    <mergeCell ref="O38:Q38"/>
    <mergeCell ref="O39:Q39"/>
    <mergeCell ref="O40:Q40"/>
    <mergeCell ref="O41:Q41"/>
    <mergeCell ref="O42:Q42"/>
    <mergeCell ref="O31:Q31"/>
    <mergeCell ref="O20:Q20"/>
    <mergeCell ref="O21:Q21"/>
    <mergeCell ref="O22:Q22"/>
    <mergeCell ref="O23:Q23"/>
    <mergeCell ref="O24:Q24"/>
    <mergeCell ref="O25:Q25"/>
    <mergeCell ref="O26:Q26"/>
    <mergeCell ref="O27:Q27"/>
    <mergeCell ref="O28:Q28"/>
    <mergeCell ref="O29:Q29"/>
    <mergeCell ref="O30:Q30"/>
    <mergeCell ref="O19:Q19"/>
    <mergeCell ref="A13:A14"/>
    <mergeCell ref="B13:E13"/>
    <mergeCell ref="G13:G14"/>
    <mergeCell ref="I13:L13"/>
    <mergeCell ref="M13:M14"/>
    <mergeCell ref="O13:Q14"/>
    <mergeCell ref="O15:Q15"/>
    <mergeCell ref="O16:Q16"/>
    <mergeCell ref="O17:Q17"/>
    <mergeCell ref="O18:Q18"/>
    <mergeCell ref="S8:U9"/>
    <mergeCell ref="A11:F12"/>
    <mergeCell ref="L11:M11"/>
    <mergeCell ref="N11:O11"/>
    <mergeCell ref="Q11:S11"/>
    <mergeCell ref="T11:U13"/>
    <mergeCell ref="L12:M12"/>
    <mergeCell ref="N12:O12"/>
    <mergeCell ref="Q12:S12"/>
    <mergeCell ref="S13:S14"/>
    <mergeCell ref="G11:H12"/>
    <mergeCell ref="S6:U7"/>
    <mergeCell ref="L7:O7"/>
    <mergeCell ref="A2:Q2"/>
    <mergeCell ref="S2:U2"/>
    <mergeCell ref="A3:Q3"/>
    <mergeCell ref="S3:U5"/>
    <mergeCell ref="A5:C5"/>
    <mergeCell ref="D5:G5"/>
    <mergeCell ref="H5:K5"/>
    <mergeCell ref="L5:O5"/>
    <mergeCell ref="P5:Q5"/>
    <mergeCell ref="A6:C6"/>
    <mergeCell ref="D6:G6"/>
    <mergeCell ref="H6:K6"/>
    <mergeCell ref="L6:O6"/>
    <mergeCell ref="P6:Q6"/>
  </mergeCells>
  <conditionalFormatting sqref="O16:O25 O28:O63">
    <cfRule type="expression" dxfId="279" priority="11">
      <formula>$AA16="TRUE"</formula>
    </cfRule>
  </conditionalFormatting>
  <conditionalFormatting sqref="O15">
    <cfRule type="expression" dxfId="278" priority="14">
      <formula>$AA15="TRUE"</formula>
    </cfRule>
  </conditionalFormatting>
  <conditionalFormatting sqref="O27">
    <cfRule type="expression" dxfId="277" priority="13">
      <formula>$AA27="TRUE"</formula>
    </cfRule>
  </conditionalFormatting>
  <conditionalFormatting sqref="O26">
    <cfRule type="expression" dxfId="276" priority="12">
      <formula>$AA26="TRUE"</formula>
    </cfRule>
  </conditionalFormatting>
  <conditionalFormatting sqref="L7:O7">
    <cfRule type="expression" dxfId="275" priority="8">
      <formula>OR($L$6=0,$L$6="",$L$6="Child Support Commissioner",$L$6="Attorney",$L$6="Clerk",$L$6="Courtroom Bailiff",$L$6="Court Reporter",$L$6="Court Interpreter",$L$6="Judicial Secretary",$L$6="Manager/Supervisor")</formula>
    </cfRule>
    <cfRule type="expression" dxfId="274" priority="9">
      <formula>$L$6="Other (please specify below)"</formula>
    </cfRule>
  </conditionalFormatting>
  <conditionalFormatting sqref="A17:S17">
    <cfRule type="expression" dxfId="273" priority="29">
      <formula>$X$17=TRUE</formula>
    </cfRule>
  </conditionalFormatting>
  <conditionalFormatting sqref="A63:S63">
    <cfRule type="expression" dxfId="272" priority="28">
      <formula>$X$63=TRUE</formula>
    </cfRule>
  </conditionalFormatting>
  <conditionalFormatting sqref="A62:S62">
    <cfRule type="expression" dxfId="271" priority="20">
      <formula>$X$62=TRUE</formula>
    </cfRule>
  </conditionalFormatting>
  <conditionalFormatting sqref="A61:S61">
    <cfRule type="expression" dxfId="270" priority="22">
      <formula>$X$61=TRUE</formula>
    </cfRule>
  </conditionalFormatting>
  <conditionalFormatting sqref="A60:S60">
    <cfRule type="expression" dxfId="269" priority="26">
      <formula>$X$60=TRUE</formula>
    </cfRule>
  </conditionalFormatting>
  <conditionalFormatting sqref="A59:S59">
    <cfRule type="expression" dxfId="268" priority="25">
      <formula>$X$59=TRUE</formula>
    </cfRule>
  </conditionalFormatting>
  <conditionalFormatting sqref="A58:S58">
    <cfRule type="expression" dxfId="267" priority="23">
      <formula>$X$58=TRUE</formula>
    </cfRule>
  </conditionalFormatting>
  <conditionalFormatting sqref="A57:S57">
    <cfRule type="expression" dxfId="266" priority="15">
      <formula>$X$57=TRUE</formula>
    </cfRule>
  </conditionalFormatting>
  <conditionalFormatting sqref="A56:S56">
    <cfRule type="expression" dxfId="265" priority="16">
      <formula>$X$56=TRUE</formula>
    </cfRule>
  </conditionalFormatting>
  <conditionalFormatting sqref="A55:S55">
    <cfRule type="expression" dxfId="264" priority="17">
      <formula>$X$55=TRUE</formula>
    </cfRule>
  </conditionalFormatting>
  <conditionalFormatting sqref="A54:S54">
    <cfRule type="expression" dxfId="263" priority="18">
      <formula>$X$54=TRUE</formula>
    </cfRule>
  </conditionalFormatting>
  <conditionalFormatting sqref="A53:S53">
    <cfRule type="expression" dxfId="262" priority="19">
      <formula>$X$53=TRUE</formula>
    </cfRule>
  </conditionalFormatting>
  <conditionalFormatting sqref="A52:S52">
    <cfRule type="expression" dxfId="261" priority="24">
      <formula>$X$52=TRUE</formula>
    </cfRule>
  </conditionalFormatting>
  <conditionalFormatting sqref="A51:S51">
    <cfRule type="expression" dxfId="260" priority="38">
      <formula>$X$51=TRUE</formula>
    </cfRule>
  </conditionalFormatting>
  <conditionalFormatting sqref="A50:S50">
    <cfRule type="expression" dxfId="259" priority="27">
      <formula>$X$50=TRUE</formula>
    </cfRule>
  </conditionalFormatting>
  <conditionalFormatting sqref="A49:S49">
    <cfRule type="expression" dxfId="258" priority="30">
      <formula>$X$49=TRUE</formula>
    </cfRule>
  </conditionalFormatting>
  <conditionalFormatting sqref="A48:S48">
    <cfRule type="expression" dxfId="257" priority="31">
      <formula>$X$48=TRUE</formula>
    </cfRule>
  </conditionalFormatting>
  <conditionalFormatting sqref="A47:S47">
    <cfRule type="expression" dxfId="256" priority="32">
      <formula>$X$47=TRUE</formula>
    </cfRule>
  </conditionalFormatting>
  <conditionalFormatting sqref="A46:S46">
    <cfRule type="expression" dxfId="255" priority="33">
      <formula>$X$46=TRUE</formula>
    </cfRule>
  </conditionalFormatting>
  <conditionalFormatting sqref="A45:S45">
    <cfRule type="expression" dxfId="254" priority="34">
      <formula>$X$45=TRUE</formula>
    </cfRule>
  </conditionalFormatting>
  <conditionalFormatting sqref="A44:S44">
    <cfRule type="expression" dxfId="253" priority="35">
      <formula>$X$44=TRUE</formula>
    </cfRule>
  </conditionalFormatting>
  <conditionalFormatting sqref="A43:S43">
    <cfRule type="expression" dxfId="252" priority="36">
      <formula>$X$43=TRUE</formula>
    </cfRule>
  </conditionalFormatting>
  <conditionalFormatting sqref="A42:S42">
    <cfRule type="expression" dxfId="251" priority="37">
      <formula>$X$42=TRUE</formula>
    </cfRule>
  </conditionalFormatting>
  <conditionalFormatting sqref="A41:S41">
    <cfRule type="expression" dxfId="250" priority="44">
      <formula>$X$41=TRUE</formula>
    </cfRule>
  </conditionalFormatting>
  <conditionalFormatting sqref="A40:S40">
    <cfRule type="expression" dxfId="249" priority="46">
      <formula>$X$40=TRUE</formula>
    </cfRule>
  </conditionalFormatting>
  <conditionalFormatting sqref="A39:S39">
    <cfRule type="expression" dxfId="248" priority="45">
      <formula>$X$39=TRUE</formula>
    </cfRule>
  </conditionalFormatting>
  <conditionalFormatting sqref="A32:S32">
    <cfRule type="expression" dxfId="247" priority="56">
      <formula>$X$32=TRUE</formula>
    </cfRule>
  </conditionalFormatting>
  <conditionalFormatting sqref="A33:S33">
    <cfRule type="expression" dxfId="246" priority="57">
      <formula>$X$33=TRUE</formula>
    </cfRule>
  </conditionalFormatting>
  <conditionalFormatting sqref="A34:S34">
    <cfRule type="expression" dxfId="245" priority="59">
      <formula>$X$34=TRUE</formula>
    </cfRule>
  </conditionalFormatting>
  <conditionalFormatting sqref="A36:S36">
    <cfRule type="expression" dxfId="244" priority="61">
      <formula>$X$36=TRUE</formula>
    </cfRule>
  </conditionalFormatting>
  <conditionalFormatting sqref="A37:S37">
    <cfRule type="expression" dxfId="243" priority="58">
      <formula>$X$37=TRUE</formula>
    </cfRule>
  </conditionalFormatting>
  <conditionalFormatting sqref="A38:S38">
    <cfRule type="expression" dxfId="242" priority="62">
      <formula>$X$38=TRUE</formula>
    </cfRule>
  </conditionalFormatting>
  <conditionalFormatting sqref="A16:S16">
    <cfRule type="expression" dxfId="241" priority="21">
      <formula>$X$16=TRUE</formula>
    </cfRule>
  </conditionalFormatting>
  <conditionalFormatting sqref="A35:S35">
    <cfRule type="expression" dxfId="240" priority="63">
      <formula>$X$35=TRUE</formula>
    </cfRule>
  </conditionalFormatting>
  <conditionalFormatting sqref="A15:S15">
    <cfRule type="expression" dxfId="239" priority="39">
      <formula>$X$15=TRUE</formula>
    </cfRule>
  </conditionalFormatting>
  <conditionalFormatting sqref="A18:S18">
    <cfRule type="expression" dxfId="238" priority="47">
      <formula>$X$18=TRUE</formula>
    </cfRule>
  </conditionalFormatting>
  <conditionalFormatting sqref="A19:S19">
    <cfRule type="expression" dxfId="237" priority="52">
      <formula>$X$19=TRUE</formula>
    </cfRule>
  </conditionalFormatting>
  <conditionalFormatting sqref="A22:S22">
    <cfRule type="expression" dxfId="236" priority="50">
      <formula>$X$22=TRUE</formula>
    </cfRule>
  </conditionalFormatting>
  <conditionalFormatting sqref="A23:S23">
    <cfRule type="expression" dxfId="235" priority="53">
      <formula>$X$23=TRUE</formula>
    </cfRule>
  </conditionalFormatting>
  <conditionalFormatting sqref="A24:S24">
    <cfRule type="expression" dxfId="234" priority="54">
      <formula>$X$24=TRUE</formula>
    </cfRule>
  </conditionalFormatting>
  <conditionalFormatting sqref="A25:S25">
    <cfRule type="expression" dxfId="233" priority="55">
      <formula>$X$25=TRUE</formula>
    </cfRule>
  </conditionalFormatting>
  <conditionalFormatting sqref="A26:S26">
    <cfRule type="expression" dxfId="232" priority="43">
      <formula>$X$26=TRUE</formula>
    </cfRule>
  </conditionalFormatting>
  <conditionalFormatting sqref="A27:S27">
    <cfRule type="expression" dxfId="231" priority="42">
      <formula>$X$27=TRUE</formula>
    </cfRule>
  </conditionalFormatting>
  <conditionalFormatting sqref="A28:S28">
    <cfRule type="expression" dxfId="230" priority="51">
      <formula>$X$28=TRUE</formula>
    </cfRule>
  </conditionalFormatting>
  <conditionalFormatting sqref="A30:S30">
    <cfRule type="expression" dxfId="229" priority="60">
      <formula>$X$30=TRUE</formula>
    </cfRule>
  </conditionalFormatting>
  <conditionalFormatting sqref="A31:S31">
    <cfRule type="expression" dxfId="228" priority="40">
      <formula>$X$31=TRUE</formula>
    </cfRule>
  </conditionalFormatting>
  <conditionalFormatting sqref="A29:S29">
    <cfRule type="expression" dxfId="227" priority="41">
      <formula>$X$29=TRUE</formula>
    </cfRule>
  </conditionalFormatting>
  <conditionalFormatting sqref="S15:S63">
    <cfRule type="expression" dxfId="226" priority="10">
      <formula>SUM(B15:M15)&gt;15</formula>
    </cfRule>
  </conditionalFormatting>
  <conditionalFormatting sqref="A20:S20">
    <cfRule type="expression" dxfId="225" priority="48">
      <formula>$X$20=TRUE</formula>
    </cfRule>
  </conditionalFormatting>
  <conditionalFormatting sqref="A21:S21">
    <cfRule type="expression" dxfId="224" priority="49">
      <formula>$X$21=TRUE</formula>
    </cfRule>
  </conditionalFormatting>
  <conditionalFormatting sqref="A15:S63">
    <cfRule type="expression" dxfId="223" priority="64">
      <formula>$O15="LUNCH"</formula>
    </cfRule>
  </conditionalFormatting>
  <conditionalFormatting sqref="G15:G64">
    <cfRule type="expression" dxfId="222" priority="7">
      <formula>AND($Y$16=TRUE,$G$11="All-Day Non IV-D Services")</formula>
    </cfRule>
  </conditionalFormatting>
  <conditionalFormatting sqref="I15:I64">
    <cfRule type="expression" dxfId="221" priority="6">
      <formula>AND($Y$16=TRUE,$G$11="All-Day PTO")</formula>
    </cfRule>
  </conditionalFormatting>
  <conditionalFormatting sqref="K15:K64">
    <cfRule type="expression" dxfId="220" priority="5">
      <formula>AND($Y$16=TRUE,$G$11="All-Day Sick")</formula>
    </cfRule>
  </conditionalFormatting>
  <conditionalFormatting sqref="L15:L64">
    <cfRule type="expression" dxfId="219" priority="4">
      <formula>AND($Y$16=TRUE,$G$11="All-Day VTO")</formula>
    </cfRule>
  </conditionalFormatting>
  <conditionalFormatting sqref="J15:J64">
    <cfRule type="expression" dxfId="218" priority="1">
      <formula>AND($Y$16=TRUE,$G$11="All-Day ATO")</formula>
    </cfRule>
  </conditionalFormatting>
  <dataValidations count="30">
    <dataValidation allowBlank="1" showInputMessage="1" showErrorMessage="1" prompt="Schedule start time determined by the time entered in cell G2" sqref="A15" xr:uid="{21CC6FD0-8F99-46B7-8400-496ACA92F4CB}"/>
    <dataValidation allowBlank="1" prompt="ENTER today's date." sqref="A7" xr:uid="{9336B8CC-1579-485C-BD06-35401FD1195B}"/>
    <dataValidation allowBlank="1" showInputMessage="1" showErrorMessage="1" prompt="Navigation link to Class List worksheet" sqref="Q12:R12" xr:uid="{64DA3B31-E698-4164-949E-08B9A86E8319}"/>
    <dataValidation allowBlank="1" showInputMessage="1" showErrorMessage="1" prompt="ENTER time used whether Paid Time Off or Voluntary Time Off.  " sqref="I13:J13" xr:uid="{8A6848FF-BEF0-4396-AC8C-314D587C605B}"/>
    <dataValidation allowBlank="1" showInputMessage="1" showErrorMessage="1" prompt="ENTER additional info, as needed. " sqref="O13" xr:uid="{3D7C2747-8ECB-41AD-A7C7-94AEDFFCABE5}"/>
    <dataValidation allowBlank="1" showInputMessage="1" showErrorMessage="1" prompt="15 mins MAX." sqref="S13" xr:uid="{F2BC6805-A7DB-46B0-B1E2-E21950324516}"/>
    <dataValidation allowBlank="1" showInputMessage="1" showErrorMessage="1" prompt="ENTER time spent on IV-D service(s). See TYPE KEY above for reference. " sqref="B13:C13 F13" xr:uid="{3E6236A8-E909-4E80-B35F-8903D414BBD8}"/>
    <dataValidation allowBlank="1" showInputMessage="1" showErrorMessage="1" prompt="ERROR message if less/more than 15 mins. " sqref="V13" xr:uid="{29C974DA-88CB-412D-B253-FBADAEDE8E1C}"/>
    <dataValidation allowBlank="1" showInputMessage="1" showErrorMessage="1" prompt="ENTER end time. " sqref="L12 P12" xr:uid="{65DC6607-8411-4A54-BC7A-C33734699F06}"/>
    <dataValidation allowBlank="1" showErrorMessage="1" prompt="ENTER time spent on overtime. Overtime needs prior approval from AB 1058 program manager.  " sqref="N13" xr:uid="{CA93D697-FA34-4F45-A2D3-E1762886E863}"/>
    <dataValidation allowBlank="1" showErrorMessage="1" prompt="Select your COUNTY from the drop-down list." sqref="H6:K6" xr:uid="{FEAD540C-3D11-4A41-A7F7-2AEF3F41A64D}"/>
    <dataValidation allowBlank="1" showInputMessage="1" showErrorMessage="1" prompt="Work performed during a hearing in a IV-D case related to child support, spousal support, parentage, health insurance or license release." sqref="B14:C14" xr:uid="{60B027E7-CD8E-4CB6-869E-46194892F63B}"/>
    <dataValidation allowBlank="1" showInputMessage="1" showErrorMessage="1" prompt="Work done before and after a hearing and other work connected to a IV-D case related to child support, spousal support, parentage, health insurance or license release." sqref="D14" xr:uid="{56F1684F-D0C3-491B-B366-957DC09A5C41}"/>
    <dataValidation allowBlank="1" showInputMessage="1" showErrorMessage="1" prompt="Administrative work related to IV-D issues, such as tracking time." sqref="E14" xr:uid="{067E47F1-7E0C-4125-A384-CD195BD650B7}"/>
    <dataValidation allowBlank="1" showInputMessage="1" showErrorMessage="1" prompt="Training related to IV-D issues, such as the annual AB 1058 conference." sqref="F14" xr:uid="{17F1B0EA-27BF-43B6-92B6-572B10F9E4F8}"/>
    <dataValidation allowBlank="1" showInputMessage="1" showErrorMessage="1" prompt="All other self-help assistance with non-IV-D issues, such as: Family Law (custody, visitation, divorce, etc.); Restraining Orders; Small Claims info; Civil name-change; Landlord-Tenant, etc." sqref="G13" xr:uid="{D3ECEFB7-E28F-45B0-9217-1B29F18D9E9B}"/>
    <dataValidation allowBlank="1" showInputMessage="1" showErrorMessage="1" prompt="Time off paid by the court, such as vacation, personal or floating holiday, jury duty, military leave, etc." sqref="I14" xr:uid="{0D45C8F0-AC7E-4A3D-8EC2-40DB7861668C}"/>
    <dataValidation allowBlank="1" showInputMessage="1" showErrorMessage="1" prompt="Personal or family sick leave." sqref="K14" xr:uid="{5C385561-333E-4119-890D-7922CC970A60}"/>
    <dataValidation allowBlank="1" showInputMessage="1" showErrorMessage="1" prompt="Unpaid time off, such as work furlough." sqref="L14" xr:uid="{DAD41621-4855-4029-831C-E43E2007EC39}"/>
    <dataValidation allowBlank="1" showInputMessage="1" showErrorMessage="1" prompt="Only include paid break time (i.e. 15-minute breaks); do not include your lunch break if you are not paid for this time." sqref="M13" xr:uid="{8B0FD42F-F003-41D5-ABA6-B7330EECE3BA}"/>
    <dataValidation allowBlank="1" showInputMessage="1" showErrorMessage="1" prompt="ENTER start time." sqref="L11" xr:uid="{3A57A5CE-C40F-4E38-BD8A-5A9F5096DCC8}"/>
    <dataValidation allowBlank="1" showErrorMessage="1" prompt="Select your JOB CLASSIFCATION from the drop-down list." sqref="L6:O6" xr:uid="{EC7D864A-9B3C-4E81-B9EB-F24D05531641}"/>
    <dataValidation type="whole" allowBlank="1" showInputMessage="1" showErrorMessage="1" errorTitle="Error" error="Please enter a number between 1-15." sqref="B15:M63" xr:uid="{9A6E9E7B-06DB-4523-B4D9-B76C4440EEAA}">
      <formula1>1</formula1>
      <formula2>15</formula2>
    </dataValidation>
    <dataValidation allowBlank="1" showInputMessage="1" showErrorMessage="1" prompt="General court administrative duties that cannot be directly attributed to any one program, such as attending a meeting regarding courthouse security." sqref="H13:H14" xr:uid="{5D697D57-DB0E-4CC0-925A-992764C93307}"/>
    <dataValidation allowBlank="1" showErrorMessage="1" prompt="Select your work type from the drop-down list." sqref="P6:Q6" xr:uid="{07D9B4DE-9F80-41A8-80A4-FC3B8C40EFF6}"/>
    <dataValidation allowBlank="1" showErrorMessage="1" errorTitle="Error" error="Please Enter a Date Between July 2019 - June 2020" prompt="ENTER first date of reporting period." sqref="A6:C6" xr:uid="{4DEE68D4-CB36-4572-8F11-5A66FEF0F7CB}"/>
    <dataValidation allowBlank="1" showErrorMessage="1" sqref="D6:G6" xr:uid="{063EB939-0A0A-4794-BC14-144B70F1F738}"/>
    <dataValidation allowBlank="1" sqref="D7:G7" xr:uid="{D1C392D9-F191-4374-8493-EE28BCAA77B0}"/>
    <dataValidation type="list" allowBlank="1" showInputMessage="1" showErrorMessage="1" sqref="G11:H12" xr:uid="{871E7342-C478-4D81-BA7A-D88A9A3B928B}">
      <formula1>$S$122:$S$128</formula1>
    </dataValidation>
    <dataValidation allowBlank="1" showInputMessage="1" showErrorMessage="1" prompt="Administrative time off paid by the court, such as for judicial holidays." sqref="J14" xr:uid="{D595826C-62F6-452A-BE80-41B75A069163}"/>
  </dataValidations>
  <printOptions horizontalCentered="1"/>
  <pageMargins left="0.2" right="0.2" top="0.15" bottom="0.1" header="0.05" footer="0.3"/>
  <pageSetup scale="68" fitToHeight="0" orientation="portrait" r:id="rId1"/>
  <headerFooter differentFirst="1">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3249" r:id="rId4" name="Check Box 1">
              <controlPr defaultSize="0" autoFill="0" autoLine="0" autoPict="0">
                <anchor moveWithCells="1">
                  <from>
                    <xdr:col>13</xdr:col>
                    <xdr:colOff>146050</xdr:colOff>
                    <xdr:row>13</xdr:row>
                    <xdr:rowOff>114300</xdr:rowOff>
                  </from>
                  <to>
                    <xdr:col>14</xdr:col>
                    <xdr:colOff>114300</xdr:colOff>
                    <xdr:row>15</xdr:row>
                    <xdr:rowOff>0</xdr:rowOff>
                  </to>
                </anchor>
              </controlPr>
            </control>
          </mc:Choice>
        </mc:AlternateContent>
        <mc:AlternateContent xmlns:mc="http://schemas.openxmlformats.org/markup-compatibility/2006">
          <mc:Choice Requires="x14">
            <control shapeId="53250" r:id="rId5" name="Check Box 2">
              <controlPr defaultSize="0" autoFill="0" autoLine="0" autoPict="0">
                <anchor moveWithCells="1">
                  <from>
                    <xdr:col>13</xdr:col>
                    <xdr:colOff>146050</xdr:colOff>
                    <xdr:row>14</xdr:row>
                    <xdr:rowOff>184150</xdr:rowOff>
                  </from>
                  <to>
                    <xdr:col>14</xdr:col>
                    <xdr:colOff>114300</xdr:colOff>
                    <xdr:row>16</xdr:row>
                    <xdr:rowOff>38100</xdr:rowOff>
                  </to>
                </anchor>
              </controlPr>
            </control>
          </mc:Choice>
        </mc:AlternateContent>
        <mc:AlternateContent xmlns:mc="http://schemas.openxmlformats.org/markup-compatibility/2006">
          <mc:Choice Requires="x14">
            <control shapeId="53251" r:id="rId6" name="Check Box 3">
              <controlPr defaultSize="0" autoFill="0" autoLine="0" autoPict="0">
                <anchor moveWithCells="1">
                  <from>
                    <xdr:col>13</xdr:col>
                    <xdr:colOff>146050</xdr:colOff>
                    <xdr:row>26</xdr:row>
                    <xdr:rowOff>184150</xdr:rowOff>
                  </from>
                  <to>
                    <xdr:col>14</xdr:col>
                    <xdr:colOff>114300</xdr:colOff>
                    <xdr:row>28</xdr:row>
                    <xdr:rowOff>19050</xdr:rowOff>
                  </to>
                </anchor>
              </controlPr>
            </control>
          </mc:Choice>
        </mc:AlternateContent>
        <mc:AlternateContent xmlns:mc="http://schemas.openxmlformats.org/markup-compatibility/2006">
          <mc:Choice Requires="x14">
            <control shapeId="53252" r:id="rId7" name="Check Box 4">
              <controlPr defaultSize="0" autoFill="0" autoLine="0" autoPict="0">
                <anchor moveWithCells="1">
                  <from>
                    <xdr:col>13</xdr:col>
                    <xdr:colOff>146050</xdr:colOff>
                    <xdr:row>27</xdr:row>
                    <xdr:rowOff>184150</xdr:rowOff>
                  </from>
                  <to>
                    <xdr:col>14</xdr:col>
                    <xdr:colOff>114300</xdr:colOff>
                    <xdr:row>29</xdr:row>
                    <xdr:rowOff>38100</xdr:rowOff>
                  </to>
                </anchor>
              </controlPr>
            </control>
          </mc:Choice>
        </mc:AlternateContent>
        <mc:AlternateContent xmlns:mc="http://schemas.openxmlformats.org/markup-compatibility/2006">
          <mc:Choice Requires="x14">
            <control shapeId="53253" r:id="rId8" name="Check Box 5">
              <controlPr defaultSize="0" autoFill="0" autoLine="0" autoPict="0">
                <anchor moveWithCells="1">
                  <from>
                    <xdr:col>13</xdr:col>
                    <xdr:colOff>146050</xdr:colOff>
                    <xdr:row>28</xdr:row>
                    <xdr:rowOff>184150</xdr:rowOff>
                  </from>
                  <to>
                    <xdr:col>14</xdr:col>
                    <xdr:colOff>114300</xdr:colOff>
                    <xdr:row>30</xdr:row>
                    <xdr:rowOff>38100</xdr:rowOff>
                  </to>
                </anchor>
              </controlPr>
            </control>
          </mc:Choice>
        </mc:AlternateContent>
        <mc:AlternateContent xmlns:mc="http://schemas.openxmlformats.org/markup-compatibility/2006">
          <mc:Choice Requires="x14">
            <control shapeId="53254" r:id="rId9" name="Check Box 6">
              <controlPr defaultSize="0" autoFill="0" autoLine="0" autoPict="0">
                <anchor moveWithCells="1">
                  <from>
                    <xdr:col>13</xdr:col>
                    <xdr:colOff>146050</xdr:colOff>
                    <xdr:row>29</xdr:row>
                    <xdr:rowOff>184150</xdr:rowOff>
                  </from>
                  <to>
                    <xdr:col>14</xdr:col>
                    <xdr:colOff>114300</xdr:colOff>
                    <xdr:row>31</xdr:row>
                    <xdr:rowOff>0</xdr:rowOff>
                  </to>
                </anchor>
              </controlPr>
            </control>
          </mc:Choice>
        </mc:AlternateContent>
        <mc:AlternateContent xmlns:mc="http://schemas.openxmlformats.org/markup-compatibility/2006">
          <mc:Choice Requires="x14">
            <control shapeId="53255" r:id="rId10" name="Check Box 7">
              <controlPr defaultSize="0" autoFill="0" autoLine="0" autoPict="0">
                <anchor moveWithCells="1">
                  <from>
                    <xdr:col>13</xdr:col>
                    <xdr:colOff>146050</xdr:colOff>
                    <xdr:row>30</xdr:row>
                    <xdr:rowOff>184150</xdr:rowOff>
                  </from>
                  <to>
                    <xdr:col>14</xdr:col>
                    <xdr:colOff>114300</xdr:colOff>
                    <xdr:row>32</xdr:row>
                    <xdr:rowOff>19050</xdr:rowOff>
                  </to>
                </anchor>
              </controlPr>
            </control>
          </mc:Choice>
        </mc:AlternateContent>
        <mc:AlternateContent xmlns:mc="http://schemas.openxmlformats.org/markup-compatibility/2006">
          <mc:Choice Requires="x14">
            <control shapeId="53256" r:id="rId11" name="Check Box 8">
              <controlPr defaultSize="0" autoFill="0" autoLine="0" autoPict="0">
                <anchor moveWithCells="1">
                  <from>
                    <xdr:col>13</xdr:col>
                    <xdr:colOff>146050</xdr:colOff>
                    <xdr:row>31</xdr:row>
                    <xdr:rowOff>184150</xdr:rowOff>
                  </from>
                  <to>
                    <xdr:col>14</xdr:col>
                    <xdr:colOff>114300</xdr:colOff>
                    <xdr:row>33</xdr:row>
                    <xdr:rowOff>38100</xdr:rowOff>
                  </to>
                </anchor>
              </controlPr>
            </control>
          </mc:Choice>
        </mc:AlternateContent>
        <mc:AlternateContent xmlns:mc="http://schemas.openxmlformats.org/markup-compatibility/2006">
          <mc:Choice Requires="x14">
            <control shapeId="53257" r:id="rId12" name="Check Box 9">
              <controlPr defaultSize="0" autoFill="0" autoLine="0" autoPict="0">
                <anchor moveWithCells="1">
                  <from>
                    <xdr:col>13</xdr:col>
                    <xdr:colOff>146050</xdr:colOff>
                    <xdr:row>32</xdr:row>
                    <xdr:rowOff>184150</xdr:rowOff>
                  </from>
                  <to>
                    <xdr:col>14</xdr:col>
                    <xdr:colOff>114300</xdr:colOff>
                    <xdr:row>34</xdr:row>
                    <xdr:rowOff>38100</xdr:rowOff>
                  </to>
                </anchor>
              </controlPr>
            </control>
          </mc:Choice>
        </mc:AlternateContent>
        <mc:AlternateContent xmlns:mc="http://schemas.openxmlformats.org/markup-compatibility/2006">
          <mc:Choice Requires="x14">
            <control shapeId="53258" r:id="rId13" name="Check Box 10">
              <controlPr defaultSize="0" autoFill="0" autoLine="0" autoPict="0">
                <anchor moveWithCells="1">
                  <from>
                    <xdr:col>13</xdr:col>
                    <xdr:colOff>146050</xdr:colOff>
                    <xdr:row>33</xdr:row>
                    <xdr:rowOff>184150</xdr:rowOff>
                  </from>
                  <to>
                    <xdr:col>14</xdr:col>
                    <xdr:colOff>114300</xdr:colOff>
                    <xdr:row>35</xdr:row>
                    <xdr:rowOff>38100</xdr:rowOff>
                  </to>
                </anchor>
              </controlPr>
            </control>
          </mc:Choice>
        </mc:AlternateContent>
        <mc:AlternateContent xmlns:mc="http://schemas.openxmlformats.org/markup-compatibility/2006">
          <mc:Choice Requires="x14">
            <control shapeId="53259" r:id="rId14" name="Check Box 11">
              <controlPr defaultSize="0" autoFill="0" autoLine="0" autoPict="0">
                <anchor moveWithCells="1">
                  <from>
                    <xdr:col>13</xdr:col>
                    <xdr:colOff>146050</xdr:colOff>
                    <xdr:row>34</xdr:row>
                    <xdr:rowOff>184150</xdr:rowOff>
                  </from>
                  <to>
                    <xdr:col>14</xdr:col>
                    <xdr:colOff>114300</xdr:colOff>
                    <xdr:row>36</xdr:row>
                    <xdr:rowOff>38100</xdr:rowOff>
                  </to>
                </anchor>
              </controlPr>
            </control>
          </mc:Choice>
        </mc:AlternateContent>
        <mc:AlternateContent xmlns:mc="http://schemas.openxmlformats.org/markup-compatibility/2006">
          <mc:Choice Requires="x14">
            <control shapeId="53260" r:id="rId15" name="Check Box 12">
              <controlPr defaultSize="0" autoFill="0" autoLine="0" autoPict="0">
                <anchor moveWithCells="1">
                  <from>
                    <xdr:col>13</xdr:col>
                    <xdr:colOff>146050</xdr:colOff>
                    <xdr:row>35</xdr:row>
                    <xdr:rowOff>184150</xdr:rowOff>
                  </from>
                  <to>
                    <xdr:col>14</xdr:col>
                    <xdr:colOff>114300</xdr:colOff>
                    <xdr:row>37</xdr:row>
                    <xdr:rowOff>38100</xdr:rowOff>
                  </to>
                </anchor>
              </controlPr>
            </control>
          </mc:Choice>
        </mc:AlternateContent>
        <mc:AlternateContent xmlns:mc="http://schemas.openxmlformats.org/markup-compatibility/2006">
          <mc:Choice Requires="x14">
            <control shapeId="53261" r:id="rId16" name="Check Box 13">
              <controlPr defaultSize="0" autoFill="0" autoLine="0" autoPict="0">
                <anchor moveWithCells="1">
                  <from>
                    <xdr:col>13</xdr:col>
                    <xdr:colOff>146050</xdr:colOff>
                    <xdr:row>36</xdr:row>
                    <xdr:rowOff>184150</xdr:rowOff>
                  </from>
                  <to>
                    <xdr:col>14</xdr:col>
                    <xdr:colOff>133350</xdr:colOff>
                    <xdr:row>38</xdr:row>
                    <xdr:rowOff>38100</xdr:rowOff>
                  </to>
                </anchor>
              </controlPr>
            </control>
          </mc:Choice>
        </mc:AlternateContent>
        <mc:AlternateContent xmlns:mc="http://schemas.openxmlformats.org/markup-compatibility/2006">
          <mc:Choice Requires="x14">
            <control shapeId="53262" r:id="rId17" name="Check Box 14">
              <controlPr defaultSize="0" autoFill="0" autoLine="0" autoPict="0">
                <anchor moveWithCells="1">
                  <from>
                    <xdr:col>13</xdr:col>
                    <xdr:colOff>146050</xdr:colOff>
                    <xdr:row>37</xdr:row>
                    <xdr:rowOff>184150</xdr:rowOff>
                  </from>
                  <to>
                    <xdr:col>14</xdr:col>
                    <xdr:colOff>133350</xdr:colOff>
                    <xdr:row>39</xdr:row>
                    <xdr:rowOff>38100</xdr:rowOff>
                  </to>
                </anchor>
              </controlPr>
            </control>
          </mc:Choice>
        </mc:AlternateContent>
        <mc:AlternateContent xmlns:mc="http://schemas.openxmlformats.org/markup-compatibility/2006">
          <mc:Choice Requires="x14">
            <control shapeId="53263" r:id="rId18" name="Check Box 15">
              <controlPr defaultSize="0" autoFill="0" autoLine="0" autoPict="0">
                <anchor moveWithCells="1">
                  <from>
                    <xdr:col>13</xdr:col>
                    <xdr:colOff>146050</xdr:colOff>
                    <xdr:row>38</xdr:row>
                    <xdr:rowOff>184150</xdr:rowOff>
                  </from>
                  <to>
                    <xdr:col>14</xdr:col>
                    <xdr:colOff>133350</xdr:colOff>
                    <xdr:row>40</xdr:row>
                    <xdr:rowOff>38100</xdr:rowOff>
                  </to>
                </anchor>
              </controlPr>
            </control>
          </mc:Choice>
        </mc:AlternateContent>
        <mc:AlternateContent xmlns:mc="http://schemas.openxmlformats.org/markup-compatibility/2006">
          <mc:Choice Requires="x14">
            <control shapeId="53264" r:id="rId19" name="Check Box 16">
              <controlPr defaultSize="0" autoFill="0" autoLine="0" autoPict="0">
                <anchor moveWithCells="1">
                  <from>
                    <xdr:col>13</xdr:col>
                    <xdr:colOff>146050</xdr:colOff>
                    <xdr:row>39</xdr:row>
                    <xdr:rowOff>184150</xdr:rowOff>
                  </from>
                  <to>
                    <xdr:col>14</xdr:col>
                    <xdr:colOff>133350</xdr:colOff>
                    <xdr:row>41</xdr:row>
                    <xdr:rowOff>38100</xdr:rowOff>
                  </to>
                </anchor>
              </controlPr>
            </control>
          </mc:Choice>
        </mc:AlternateContent>
        <mc:AlternateContent xmlns:mc="http://schemas.openxmlformats.org/markup-compatibility/2006">
          <mc:Choice Requires="x14">
            <control shapeId="53265" r:id="rId20" name="Check Box 17">
              <controlPr defaultSize="0" autoFill="0" autoLine="0" autoPict="0">
                <anchor moveWithCells="1">
                  <from>
                    <xdr:col>13</xdr:col>
                    <xdr:colOff>146050</xdr:colOff>
                    <xdr:row>40</xdr:row>
                    <xdr:rowOff>184150</xdr:rowOff>
                  </from>
                  <to>
                    <xdr:col>14</xdr:col>
                    <xdr:colOff>133350</xdr:colOff>
                    <xdr:row>42</xdr:row>
                    <xdr:rowOff>38100</xdr:rowOff>
                  </to>
                </anchor>
              </controlPr>
            </control>
          </mc:Choice>
        </mc:AlternateContent>
        <mc:AlternateContent xmlns:mc="http://schemas.openxmlformats.org/markup-compatibility/2006">
          <mc:Choice Requires="x14">
            <control shapeId="53266" r:id="rId21" name="Check Box 18">
              <controlPr defaultSize="0" autoFill="0" autoLine="0" autoPict="0">
                <anchor moveWithCells="1">
                  <from>
                    <xdr:col>13</xdr:col>
                    <xdr:colOff>146050</xdr:colOff>
                    <xdr:row>41</xdr:row>
                    <xdr:rowOff>184150</xdr:rowOff>
                  </from>
                  <to>
                    <xdr:col>14</xdr:col>
                    <xdr:colOff>133350</xdr:colOff>
                    <xdr:row>43</xdr:row>
                    <xdr:rowOff>38100</xdr:rowOff>
                  </to>
                </anchor>
              </controlPr>
            </control>
          </mc:Choice>
        </mc:AlternateContent>
        <mc:AlternateContent xmlns:mc="http://schemas.openxmlformats.org/markup-compatibility/2006">
          <mc:Choice Requires="x14">
            <control shapeId="53267" r:id="rId22" name="Check Box 19">
              <controlPr defaultSize="0" autoFill="0" autoLine="0" autoPict="0">
                <anchor moveWithCells="1">
                  <from>
                    <xdr:col>13</xdr:col>
                    <xdr:colOff>146050</xdr:colOff>
                    <xdr:row>42</xdr:row>
                    <xdr:rowOff>184150</xdr:rowOff>
                  </from>
                  <to>
                    <xdr:col>14</xdr:col>
                    <xdr:colOff>133350</xdr:colOff>
                    <xdr:row>44</xdr:row>
                    <xdr:rowOff>38100</xdr:rowOff>
                  </to>
                </anchor>
              </controlPr>
            </control>
          </mc:Choice>
        </mc:AlternateContent>
        <mc:AlternateContent xmlns:mc="http://schemas.openxmlformats.org/markup-compatibility/2006">
          <mc:Choice Requires="x14">
            <control shapeId="53268" r:id="rId23" name="Check Box 20">
              <controlPr defaultSize="0" autoFill="0" autoLine="0" autoPict="0">
                <anchor moveWithCells="1">
                  <from>
                    <xdr:col>13</xdr:col>
                    <xdr:colOff>146050</xdr:colOff>
                    <xdr:row>43</xdr:row>
                    <xdr:rowOff>184150</xdr:rowOff>
                  </from>
                  <to>
                    <xdr:col>14</xdr:col>
                    <xdr:colOff>133350</xdr:colOff>
                    <xdr:row>45</xdr:row>
                    <xdr:rowOff>38100</xdr:rowOff>
                  </to>
                </anchor>
              </controlPr>
            </control>
          </mc:Choice>
        </mc:AlternateContent>
        <mc:AlternateContent xmlns:mc="http://schemas.openxmlformats.org/markup-compatibility/2006">
          <mc:Choice Requires="x14">
            <control shapeId="53269" r:id="rId24" name="Check Box 21">
              <controlPr defaultSize="0" autoFill="0" autoLine="0" autoPict="0">
                <anchor moveWithCells="1">
                  <from>
                    <xdr:col>13</xdr:col>
                    <xdr:colOff>146050</xdr:colOff>
                    <xdr:row>44</xdr:row>
                    <xdr:rowOff>184150</xdr:rowOff>
                  </from>
                  <to>
                    <xdr:col>14</xdr:col>
                    <xdr:colOff>133350</xdr:colOff>
                    <xdr:row>46</xdr:row>
                    <xdr:rowOff>38100</xdr:rowOff>
                  </to>
                </anchor>
              </controlPr>
            </control>
          </mc:Choice>
        </mc:AlternateContent>
        <mc:AlternateContent xmlns:mc="http://schemas.openxmlformats.org/markup-compatibility/2006">
          <mc:Choice Requires="x14">
            <control shapeId="53270" r:id="rId25" name="Check Box 22">
              <controlPr defaultSize="0" autoFill="0" autoLine="0" autoPict="0">
                <anchor moveWithCells="1">
                  <from>
                    <xdr:col>13</xdr:col>
                    <xdr:colOff>146050</xdr:colOff>
                    <xdr:row>45</xdr:row>
                    <xdr:rowOff>184150</xdr:rowOff>
                  </from>
                  <to>
                    <xdr:col>14</xdr:col>
                    <xdr:colOff>133350</xdr:colOff>
                    <xdr:row>47</xdr:row>
                    <xdr:rowOff>38100</xdr:rowOff>
                  </to>
                </anchor>
              </controlPr>
            </control>
          </mc:Choice>
        </mc:AlternateContent>
        <mc:AlternateContent xmlns:mc="http://schemas.openxmlformats.org/markup-compatibility/2006">
          <mc:Choice Requires="x14">
            <control shapeId="53271" r:id="rId26" name="Check Box 23">
              <controlPr defaultSize="0" autoFill="0" autoLine="0" autoPict="0">
                <anchor moveWithCells="1">
                  <from>
                    <xdr:col>13</xdr:col>
                    <xdr:colOff>146050</xdr:colOff>
                    <xdr:row>46</xdr:row>
                    <xdr:rowOff>184150</xdr:rowOff>
                  </from>
                  <to>
                    <xdr:col>14</xdr:col>
                    <xdr:colOff>133350</xdr:colOff>
                    <xdr:row>48</xdr:row>
                    <xdr:rowOff>38100</xdr:rowOff>
                  </to>
                </anchor>
              </controlPr>
            </control>
          </mc:Choice>
        </mc:AlternateContent>
        <mc:AlternateContent xmlns:mc="http://schemas.openxmlformats.org/markup-compatibility/2006">
          <mc:Choice Requires="x14">
            <control shapeId="53272" r:id="rId27" name="Check Box 24">
              <controlPr defaultSize="0" autoFill="0" autoLine="0" autoPict="0">
                <anchor moveWithCells="1">
                  <from>
                    <xdr:col>13</xdr:col>
                    <xdr:colOff>146050</xdr:colOff>
                    <xdr:row>47</xdr:row>
                    <xdr:rowOff>184150</xdr:rowOff>
                  </from>
                  <to>
                    <xdr:col>14</xdr:col>
                    <xdr:colOff>133350</xdr:colOff>
                    <xdr:row>49</xdr:row>
                    <xdr:rowOff>38100</xdr:rowOff>
                  </to>
                </anchor>
              </controlPr>
            </control>
          </mc:Choice>
        </mc:AlternateContent>
        <mc:AlternateContent xmlns:mc="http://schemas.openxmlformats.org/markup-compatibility/2006">
          <mc:Choice Requires="x14">
            <control shapeId="53273" r:id="rId28" name="Check Box 25">
              <controlPr defaultSize="0" autoFill="0" autoLine="0" autoPict="0">
                <anchor moveWithCells="1">
                  <from>
                    <xdr:col>13</xdr:col>
                    <xdr:colOff>146050</xdr:colOff>
                    <xdr:row>48</xdr:row>
                    <xdr:rowOff>184150</xdr:rowOff>
                  </from>
                  <to>
                    <xdr:col>14</xdr:col>
                    <xdr:colOff>114300</xdr:colOff>
                    <xdr:row>50</xdr:row>
                    <xdr:rowOff>0</xdr:rowOff>
                  </to>
                </anchor>
              </controlPr>
            </control>
          </mc:Choice>
        </mc:AlternateContent>
        <mc:AlternateContent xmlns:mc="http://schemas.openxmlformats.org/markup-compatibility/2006">
          <mc:Choice Requires="x14">
            <control shapeId="53274" r:id="rId29" name="Check Box 26">
              <controlPr defaultSize="0" autoFill="0" autoLine="0" autoPict="0">
                <anchor moveWithCells="1">
                  <from>
                    <xdr:col>13</xdr:col>
                    <xdr:colOff>146050</xdr:colOff>
                    <xdr:row>49</xdr:row>
                    <xdr:rowOff>184150</xdr:rowOff>
                  </from>
                  <to>
                    <xdr:col>14</xdr:col>
                    <xdr:colOff>114300</xdr:colOff>
                    <xdr:row>51</xdr:row>
                    <xdr:rowOff>38100</xdr:rowOff>
                  </to>
                </anchor>
              </controlPr>
            </control>
          </mc:Choice>
        </mc:AlternateContent>
        <mc:AlternateContent xmlns:mc="http://schemas.openxmlformats.org/markup-compatibility/2006">
          <mc:Choice Requires="x14">
            <control shapeId="53275" r:id="rId30" name="Check Box 27">
              <controlPr defaultSize="0" autoFill="0" autoLine="0" autoPict="0">
                <anchor moveWithCells="1">
                  <from>
                    <xdr:col>13</xdr:col>
                    <xdr:colOff>146050</xdr:colOff>
                    <xdr:row>50</xdr:row>
                    <xdr:rowOff>184150</xdr:rowOff>
                  </from>
                  <to>
                    <xdr:col>14</xdr:col>
                    <xdr:colOff>114300</xdr:colOff>
                    <xdr:row>52</xdr:row>
                    <xdr:rowOff>38100</xdr:rowOff>
                  </to>
                </anchor>
              </controlPr>
            </control>
          </mc:Choice>
        </mc:AlternateContent>
        <mc:AlternateContent xmlns:mc="http://schemas.openxmlformats.org/markup-compatibility/2006">
          <mc:Choice Requires="x14">
            <control shapeId="53276" r:id="rId31" name="Check Box 28">
              <controlPr defaultSize="0" autoFill="0" autoLine="0" autoPict="0">
                <anchor moveWithCells="1">
                  <from>
                    <xdr:col>13</xdr:col>
                    <xdr:colOff>146050</xdr:colOff>
                    <xdr:row>51</xdr:row>
                    <xdr:rowOff>184150</xdr:rowOff>
                  </from>
                  <to>
                    <xdr:col>14</xdr:col>
                    <xdr:colOff>114300</xdr:colOff>
                    <xdr:row>53</xdr:row>
                    <xdr:rowOff>38100</xdr:rowOff>
                  </to>
                </anchor>
              </controlPr>
            </control>
          </mc:Choice>
        </mc:AlternateContent>
        <mc:AlternateContent xmlns:mc="http://schemas.openxmlformats.org/markup-compatibility/2006">
          <mc:Choice Requires="x14">
            <control shapeId="53277" r:id="rId32" name="Check Box 29">
              <controlPr defaultSize="0" autoFill="0" autoLine="0" autoPict="0">
                <anchor moveWithCells="1">
                  <from>
                    <xdr:col>13</xdr:col>
                    <xdr:colOff>146050</xdr:colOff>
                    <xdr:row>52</xdr:row>
                    <xdr:rowOff>184150</xdr:rowOff>
                  </from>
                  <to>
                    <xdr:col>14</xdr:col>
                    <xdr:colOff>114300</xdr:colOff>
                    <xdr:row>54</xdr:row>
                    <xdr:rowOff>38100</xdr:rowOff>
                  </to>
                </anchor>
              </controlPr>
            </control>
          </mc:Choice>
        </mc:AlternateContent>
        <mc:AlternateContent xmlns:mc="http://schemas.openxmlformats.org/markup-compatibility/2006">
          <mc:Choice Requires="x14">
            <control shapeId="53278" r:id="rId33" name="Check Box 30">
              <controlPr defaultSize="0" autoFill="0" autoLine="0" autoPict="0">
                <anchor moveWithCells="1">
                  <from>
                    <xdr:col>13</xdr:col>
                    <xdr:colOff>146050</xdr:colOff>
                    <xdr:row>53</xdr:row>
                    <xdr:rowOff>184150</xdr:rowOff>
                  </from>
                  <to>
                    <xdr:col>14</xdr:col>
                    <xdr:colOff>114300</xdr:colOff>
                    <xdr:row>55</xdr:row>
                    <xdr:rowOff>38100</xdr:rowOff>
                  </to>
                </anchor>
              </controlPr>
            </control>
          </mc:Choice>
        </mc:AlternateContent>
        <mc:AlternateContent xmlns:mc="http://schemas.openxmlformats.org/markup-compatibility/2006">
          <mc:Choice Requires="x14">
            <control shapeId="53279" r:id="rId34" name="Check Box 31">
              <controlPr defaultSize="0" autoFill="0" autoLine="0" autoPict="0">
                <anchor moveWithCells="1">
                  <from>
                    <xdr:col>13</xdr:col>
                    <xdr:colOff>146050</xdr:colOff>
                    <xdr:row>54</xdr:row>
                    <xdr:rowOff>184150</xdr:rowOff>
                  </from>
                  <to>
                    <xdr:col>14</xdr:col>
                    <xdr:colOff>114300</xdr:colOff>
                    <xdr:row>56</xdr:row>
                    <xdr:rowOff>38100</xdr:rowOff>
                  </to>
                </anchor>
              </controlPr>
            </control>
          </mc:Choice>
        </mc:AlternateContent>
        <mc:AlternateContent xmlns:mc="http://schemas.openxmlformats.org/markup-compatibility/2006">
          <mc:Choice Requires="x14">
            <control shapeId="53280" r:id="rId35" name="Check Box 32">
              <controlPr defaultSize="0" autoFill="0" autoLine="0" autoPict="0">
                <anchor moveWithCells="1">
                  <from>
                    <xdr:col>13</xdr:col>
                    <xdr:colOff>146050</xdr:colOff>
                    <xdr:row>55</xdr:row>
                    <xdr:rowOff>184150</xdr:rowOff>
                  </from>
                  <to>
                    <xdr:col>14</xdr:col>
                    <xdr:colOff>114300</xdr:colOff>
                    <xdr:row>57</xdr:row>
                    <xdr:rowOff>38100</xdr:rowOff>
                  </to>
                </anchor>
              </controlPr>
            </control>
          </mc:Choice>
        </mc:AlternateContent>
        <mc:AlternateContent xmlns:mc="http://schemas.openxmlformats.org/markup-compatibility/2006">
          <mc:Choice Requires="x14">
            <control shapeId="53281" r:id="rId36" name="Check Box 33">
              <controlPr defaultSize="0" autoFill="0" autoLine="0" autoPict="0">
                <anchor moveWithCells="1">
                  <from>
                    <xdr:col>13</xdr:col>
                    <xdr:colOff>146050</xdr:colOff>
                    <xdr:row>56</xdr:row>
                    <xdr:rowOff>184150</xdr:rowOff>
                  </from>
                  <to>
                    <xdr:col>14</xdr:col>
                    <xdr:colOff>114300</xdr:colOff>
                    <xdr:row>58</xdr:row>
                    <xdr:rowOff>38100</xdr:rowOff>
                  </to>
                </anchor>
              </controlPr>
            </control>
          </mc:Choice>
        </mc:AlternateContent>
        <mc:AlternateContent xmlns:mc="http://schemas.openxmlformats.org/markup-compatibility/2006">
          <mc:Choice Requires="x14">
            <control shapeId="53282" r:id="rId37" name="Check Box 34">
              <controlPr defaultSize="0" autoFill="0" autoLine="0" autoPict="0">
                <anchor moveWithCells="1">
                  <from>
                    <xdr:col>13</xdr:col>
                    <xdr:colOff>146050</xdr:colOff>
                    <xdr:row>57</xdr:row>
                    <xdr:rowOff>184150</xdr:rowOff>
                  </from>
                  <to>
                    <xdr:col>14</xdr:col>
                    <xdr:colOff>114300</xdr:colOff>
                    <xdr:row>59</xdr:row>
                    <xdr:rowOff>38100</xdr:rowOff>
                  </to>
                </anchor>
              </controlPr>
            </control>
          </mc:Choice>
        </mc:AlternateContent>
        <mc:AlternateContent xmlns:mc="http://schemas.openxmlformats.org/markup-compatibility/2006">
          <mc:Choice Requires="x14">
            <control shapeId="53283" r:id="rId38" name="Check Box 35">
              <controlPr defaultSize="0" autoFill="0" autoLine="0" autoPict="0">
                <anchor moveWithCells="1">
                  <from>
                    <xdr:col>13</xdr:col>
                    <xdr:colOff>146050</xdr:colOff>
                    <xdr:row>58</xdr:row>
                    <xdr:rowOff>184150</xdr:rowOff>
                  </from>
                  <to>
                    <xdr:col>14</xdr:col>
                    <xdr:colOff>114300</xdr:colOff>
                    <xdr:row>60</xdr:row>
                    <xdr:rowOff>38100</xdr:rowOff>
                  </to>
                </anchor>
              </controlPr>
            </control>
          </mc:Choice>
        </mc:AlternateContent>
        <mc:AlternateContent xmlns:mc="http://schemas.openxmlformats.org/markup-compatibility/2006">
          <mc:Choice Requires="x14">
            <control shapeId="53284" r:id="rId39" name="Check Box 36">
              <controlPr defaultSize="0" autoFill="0" autoLine="0" autoPict="0">
                <anchor moveWithCells="1">
                  <from>
                    <xdr:col>13</xdr:col>
                    <xdr:colOff>146050</xdr:colOff>
                    <xdr:row>59</xdr:row>
                    <xdr:rowOff>184150</xdr:rowOff>
                  </from>
                  <to>
                    <xdr:col>14</xdr:col>
                    <xdr:colOff>114300</xdr:colOff>
                    <xdr:row>61</xdr:row>
                    <xdr:rowOff>38100</xdr:rowOff>
                  </to>
                </anchor>
              </controlPr>
            </control>
          </mc:Choice>
        </mc:AlternateContent>
        <mc:AlternateContent xmlns:mc="http://schemas.openxmlformats.org/markup-compatibility/2006">
          <mc:Choice Requires="x14">
            <control shapeId="53285" r:id="rId40" name="Check Box 37">
              <controlPr defaultSize="0" autoFill="0" autoLine="0" autoPict="0">
                <anchor moveWithCells="1">
                  <from>
                    <xdr:col>13</xdr:col>
                    <xdr:colOff>146050</xdr:colOff>
                    <xdr:row>60</xdr:row>
                    <xdr:rowOff>184150</xdr:rowOff>
                  </from>
                  <to>
                    <xdr:col>14</xdr:col>
                    <xdr:colOff>114300</xdr:colOff>
                    <xdr:row>62</xdr:row>
                    <xdr:rowOff>38100</xdr:rowOff>
                  </to>
                </anchor>
              </controlPr>
            </control>
          </mc:Choice>
        </mc:AlternateContent>
        <mc:AlternateContent xmlns:mc="http://schemas.openxmlformats.org/markup-compatibility/2006">
          <mc:Choice Requires="x14">
            <control shapeId="53286" r:id="rId41" name="Check Box 38">
              <controlPr defaultSize="0" autoFill="0" autoLine="0" autoPict="0">
                <anchor moveWithCells="1">
                  <from>
                    <xdr:col>13</xdr:col>
                    <xdr:colOff>146050</xdr:colOff>
                    <xdr:row>61</xdr:row>
                    <xdr:rowOff>184150</xdr:rowOff>
                  </from>
                  <to>
                    <xdr:col>14</xdr:col>
                    <xdr:colOff>114300</xdr:colOff>
                    <xdr:row>63</xdr:row>
                    <xdr:rowOff>0</xdr:rowOff>
                  </to>
                </anchor>
              </controlPr>
            </control>
          </mc:Choice>
        </mc:AlternateContent>
        <mc:AlternateContent xmlns:mc="http://schemas.openxmlformats.org/markup-compatibility/2006">
          <mc:Choice Requires="x14">
            <control shapeId="53287" r:id="rId42" name="Check Box 39">
              <controlPr defaultSize="0" autoFill="0" autoLine="0" autoPict="0">
                <anchor moveWithCells="1">
                  <from>
                    <xdr:col>5</xdr:col>
                    <xdr:colOff>114300</xdr:colOff>
                    <xdr:row>10</xdr:row>
                    <xdr:rowOff>107950</xdr:rowOff>
                  </from>
                  <to>
                    <xdr:col>6</xdr:col>
                    <xdr:colOff>57150</xdr:colOff>
                    <xdr:row>11</xdr:row>
                    <xdr:rowOff>76200</xdr:rowOff>
                  </to>
                </anchor>
              </controlPr>
            </control>
          </mc:Choice>
        </mc:AlternateContent>
        <mc:AlternateContent xmlns:mc="http://schemas.openxmlformats.org/markup-compatibility/2006">
          <mc:Choice Requires="x14">
            <control shapeId="53288" r:id="rId43" name="Check Box 40">
              <controlPr defaultSize="0" autoFill="0" autoLine="0" autoPict="0">
                <anchor moveWithCells="1">
                  <from>
                    <xdr:col>13</xdr:col>
                    <xdr:colOff>146050</xdr:colOff>
                    <xdr:row>15</xdr:row>
                    <xdr:rowOff>184150</xdr:rowOff>
                  </from>
                  <to>
                    <xdr:col>14</xdr:col>
                    <xdr:colOff>114300</xdr:colOff>
                    <xdr:row>17</xdr:row>
                    <xdr:rowOff>38100</xdr:rowOff>
                  </to>
                </anchor>
              </controlPr>
            </control>
          </mc:Choice>
        </mc:AlternateContent>
        <mc:AlternateContent xmlns:mc="http://schemas.openxmlformats.org/markup-compatibility/2006">
          <mc:Choice Requires="x14">
            <control shapeId="53289" r:id="rId44" name="Check Box 41">
              <controlPr defaultSize="0" autoFill="0" autoLine="0" autoPict="0">
                <anchor moveWithCells="1">
                  <from>
                    <xdr:col>13</xdr:col>
                    <xdr:colOff>146050</xdr:colOff>
                    <xdr:row>16</xdr:row>
                    <xdr:rowOff>184150</xdr:rowOff>
                  </from>
                  <to>
                    <xdr:col>14</xdr:col>
                    <xdr:colOff>114300</xdr:colOff>
                    <xdr:row>18</xdr:row>
                    <xdr:rowOff>38100</xdr:rowOff>
                  </to>
                </anchor>
              </controlPr>
            </control>
          </mc:Choice>
        </mc:AlternateContent>
        <mc:AlternateContent xmlns:mc="http://schemas.openxmlformats.org/markup-compatibility/2006">
          <mc:Choice Requires="x14">
            <control shapeId="53290" r:id="rId45" name="Check Box 42">
              <controlPr defaultSize="0" autoFill="0" autoLine="0" autoPict="0">
                <anchor moveWithCells="1">
                  <from>
                    <xdr:col>13</xdr:col>
                    <xdr:colOff>146050</xdr:colOff>
                    <xdr:row>17</xdr:row>
                    <xdr:rowOff>184150</xdr:rowOff>
                  </from>
                  <to>
                    <xdr:col>14</xdr:col>
                    <xdr:colOff>114300</xdr:colOff>
                    <xdr:row>19</xdr:row>
                    <xdr:rowOff>38100</xdr:rowOff>
                  </to>
                </anchor>
              </controlPr>
            </control>
          </mc:Choice>
        </mc:AlternateContent>
        <mc:AlternateContent xmlns:mc="http://schemas.openxmlformats.org/markup-compatibility/2006">
          <mc:Choice Requires="x14">
            <control shapeId="53291" r:id="rId46" name="Check Box 43">
              <controlPr defaultSize="0" autoFill="0" autoLine="0" autoPict="0">
                <anchor moveWithCells="1">
                  <from>
                    <xdr:col>13</xdr:col>
                    <xdr:colOff>146050</xdr:colOff>
                    <xdr:row>18</xdr:row>
                    <xdr:rowOff>184150</xdr:rowOff>
                  </from>
                  <to>
                    <xdr:col>14</xdr:col>
                    <xdr:colOff>114300</xdr:colOff>
                    <xdr:row>20</xdr:row>
                    <xdr:rowOff>38100</xdr:rowOff>
                  </to>
                </anchor>
              </controlPr>
            </control>
          </mc:Choice>
        </mc:AlternateContent>
        <mc:AlternateContent xmlns:mc="http://schemas.openxmlformats.org/markup-compatibility/2006">
          <mc:Choice Requires="x14">
            <control shapeId="53292" r:id="rId47" name="Check Box 44">
              <controlPr defaultSize="0" autoFill="0" autoLine="0" autoPict="0">
                <anchor moveWithCells="1">
                  <from>
                    <xdr:col>13</xdr:col>
                    <xdr:colOff>146050</xdr:colOff>
                    <xdr:row>19</xdr:row>
                    <xdr:rowOff>184150</xdr:rowOff>
                  </from>
                  <to>
                    <xdr:col>14</xdr:col>
                    <xdr:colOff>114300</xdr:colOff>
                    <xdr:row>21</xdr:row>
                    <xdr:rowOff>38100</xdr:rowOff>
                  </to>
                </anchor>
              </controlPr>
            </control>
          </mc:Choice>
        </mc:AlternateContent>
        <mc:AlternateContent xmlns:mc="http://schemas.openxmlformats.org/markup-compatibility/2006">
          <mc:Choice Requires="x14">
            <control shapeId="53293" r:id="rId48" name="Check Box 45">
              <controlPr defaultSize="0" autoFill="0" autoLine="0" autoPict="0">
                <anchor moveWithCells="1">
                  <from>
                    <xdr:col>13</xdr:col>
                    <xdr:colOff>146050</xdr:colOff>
                    <xdr:row>20</xdr:row>
                    <xdr:rowOff>184150</xdr:rowOff>
                  </from>
                  <to>
                    <xdr:col>14</xdr:col>
                    <xdr:colOff>114300</xdr:colOff>
                    <xdr:row>22</xdr:row>
                    <xdr:rowOff>38100</xdr:rowOff>
                  </to>
                </anchor>
              </controlPr>
            </control>
          </mc:Choice>
        </mc:AlternateContent>
        <mc:AlternateContent xmlns:mc="http://schemas.openxmlformats.org/markup-compatibility/2006">
          <mc:Choice Requires="x14">
            <control shapeId="53294" r:id="rId49" name="Check Box 46">
              <controlPr defaultSize="0" autoFill="0" autoLine="0" autoPict="0">
                <anchor moveWithCells="1">
                  <from>
                    <xdr:col>13</xdr:col>
                    <xdr:colOff>146050</xdr:colOff>
                    <xdr:row>22</xdr:row>
                    <xdr:rowOff>184150</xdr:rowOff>
                  </from>
                  <to>
                    <xdr:col>14</xdr:col>
                    <xdr:colOff>114300</xdr:colOff>
                    <xdr:row>24</xdr:row>
                    <xdr:rowOff>38100</xdr:rowOff>
                  </to>
                </anchor>
              </controlPr>
            </control>
          </mc:Choice>
        </mc:AlternateContent>
        <mc:AlternateContent xmlns:mc="http://schemas.openxmlformats.org/markup-compatibility/2006">
          <mc:Choice Requires="x14">
            <control shapeId="53295" r:id="rId50" name="Check Box 47">
              <controlPr defaultSize="0" autoFill="0" autoLine="0" autoPict="0">
                <anchor moveWithCells="1">
                  <from>
                    <xdr:col>13</xdr:col>
                    <xdr:colOff>146050</xdr:colOff>
                    <xdr:row>21</xdr:row>
                    <xdr:rowOff>184150</xdr:rowOff>
                  </from>
                  <to>
                    <xdr:col>14</xdr:col>
                    <xdr:colOff>114300</xdr:colOff>
                    <xdr:row>23</xdr:row>
                    <xdr:rowOff>38100</xdr:rowOff>
                  </to>
                </anchor>
              </controlPr>
            </control>
          </mc:Choice>
        </mc:AlternateContent>
        <mc:AlternateContent xmlns:mc="http://schemas.openxmlformats.org/markup-compatibility/2006">
          <mc:Choice Requires="x14">
            <control shapeId="53296" r:id="rId51" name="Check Box 48">
              <controlPr defaultSize="0" autoFill="0" autoLine="0" autoPict="0">
                <anchor moveWithCells="1">
                  <from>
                    <xdr:col>13</xdr:col>
                    <xdr:colOff>146050</xdr:colOff>
                    <xdr:row>23</xdr:row>
                    <xdr:rowOff>184150</xdr:rowOff>
                  </from>
                  <to>
                    <xdr:col>14</xdr:col>
                    <xdr:colOff>114300</xdr:colOff>
                    <xdr:row>25</xdr:row>
                    <xdr:rowOff>38100</xdr:rowOff>
                  </to>
                </anchor>
              </controlPr>
            </control>
          </mc:Choice>
        </mc:AlternateContent>
        <mc:AlternateContent xmlns:mc="http://schemas.openxmlformats.org/markup-compatibility/2006">
          <mc:Choice Requires="x14">
            <control shapeId="53297" r:id="rId52" name="Check Box 49">
              <controlPr defaultSize="0" autoFill="0" autoLine="0" autoPict="0">
                <anchor moveWithCells="1">
                  <from>
                    <xdr:col>13</xdr:col>
                    <xdr:colOff>146050</xdr:colOff>
                    <xdr:row>24</xdr:row>
                    <xdr:rowOff>184150</xdr:rowOff>
                  </from>
                  <to>
                    <xdr:col>14</xdr:col>
                    <xdr:colOff>114300</xdr:colOff>
                    <xdr:row>26</xdr:row>
                    <xdr:rowOff>38100</xdr:rowOff>
                  </to>
                </anchor>
              </controlPr>
            </control>
          </mc:Choice>
        </mc:AlternateContent>
        <mc:AlternateContent xmlns:mc="http://schemas.openxmlformats.org/markup-compatibility/2006">
          <mc:Choice Requires="x14">
            <control shapeId="53298" r:id="rId53" name="Check Box 50">
              <controlPr defaultSize="0" autoFill="0" autoLine="0" autoPict="0">
                <anchor moveWithCells="1">
                  <from>
                    <xdr:col>13</xdr:col>
                    <xdr:colOff>146050</xdr:colOff>
                    <xdr:row>25</xdr:row>
                    <xdr:rowOff>184150</xdr:rowOff>
                  </from>
                  <to>
                    <xdr:col>14</xdr:col>
                    <xdr:colOff>114300</xdr:colOff>
                    <xdr:row>27</xdr:row>
                    <xdr:rowOff>38100</xdr:rowOff>
                  </to>
                </anchor>
              </controlPr>
            </control>
          </mc:Choice>
        </mc:AlternateContent>
        <mc:AlternateContent xmlns:mc="http://schemas.openxmlformats.org/markup-compatibility/2006">
          <mc:Choice Requires="x14">
            <control shapeId="53299" r:id="rId54" name="Check Box 51">
              <controlPr defaultSize="0" autoFill="0" autoLine="0" autoPict="0">
                <anchor moveWithCells="1">
                  <from>
                    <xdr:col>13</xdr:col>
                    <xdr:colOff>146050</xdr:colOff>
                    <xdr:row>25</xdr:row>
                    <xdr:rowOff>184150</xdr:rowOff>
                  </from>
                  <to>
                    <xdr:col>14</xdr:col>
                    <xdr:colOff>114300</xdr:colOff>
                    <xdr:row>27</xdr:row>
                    <xdr:rowOff>38100</xdr:rowOff>
                  </to>
                </anchor>
              </controlPr>
            </control>
          </mc:Choice>
        </mc:AlternateContent>
        <mc:AlternateContent xmlns:mc="http://schemas.openxmlformats.org/markup-compatibility/2006">
          <mc:Choice Requires="x14">
            <control shapeId="53300" r:id="rId55" name="Check Box 52">
              <controlPr defaultSize="0" autoFill="0" autoLine="0" autoPict="0">
                <anchor moveWithCells="1">
                  <from>
                    <xdr:col>13</xdr:col>
                    <xdr:colOff>146050</xdr:colOff>
                    <xdr:row>24</xdr:row>
                    <xdr:rowOff>184150</xdr:rowOff>
                  </from>
                  <to>
                    <xdr:col>14</xdr:col>
                    <xdr:colOff>114300</xdr:colOff>
                    <xdr:row>26</xdr:row>
                    <xdr:rowOff>38100</xdr:rowOff>
                  </to>
                </anchor>
              </controlPr>
            </control>
          </mc:Choice>
        </mc:AlternateContent>
      </controls>
    </mc:Choice>
  </mc:AlternateContent>
  <tableParts count="1">
    <tablePart r:id="rId56"/>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3EB18-4153-42B6-9D70-56E510F5245E}">
  <sheetPr filterMode="1">
    <tabColor rgb="FF00B0F0"/>
    <pageSetUpPr autoPageBreaks="0"/>
  </sheetPr>
  <dimension ref="A1:AJ280"/>
  <sheetViews>
    <sheetView showGridLines="0" zoomScaleNormal="100" zoomScaleSheetLayoutView="100" workbookViewId="0">
      <pane ySplit="14" topLeftCell="A15" activePane="bottomLeft" state="frozen"/>
      <selection pane="bottomLeft" activeCell="S8" sqref="S8:U9"/>
    </sheetView>
  </sheetViews>
  <sheetFormatPr defaultColWidth="9" defaultRowHeight="30" customHeight="1" x14ac:dyDescent="0.3"/>
  <cols>
    <col min="1" max="1" width="6.83203125" style="61" customWidth="1"/>
    <col min="2" max="6" width="5.83203125" style="61" customWidth="1"/>
    <col min="7" max="7" width="11.5" style="61" customWidth="1"/>
    <col min="8" max="10" width="5.83203125" style="61" customWidth="1"/>
    <col min="11" max="11" width="9.58203125" style="61" customWidth="1"/>
    <col min="12" max="12" width="5.83203125" style="61" customWidth="1"/>
    <col min="13" max="13" width="7.58203125" style="61" customWidth="1"/>
    <col min="14" max="15" width="5.83203125" style="61" customWidth="1"/>
    <col min="16" max="16" width="8.08203125" style="61" customWidth="1"/>
    <col min="17" max="17" width="5.83203125" style="61" customWidth="1"/>
    <col min="18" max="18" width="1.83203125" style="61" customWidth="1"/>
    <col min="19" max="19" width="9.08203125" style="61" customWidth="1"/>
    <col min="20" max="20" width="10.5" style="34" customWidth="1"/>
    <col min="21" max="21" width="6.5" style="34" customWidth="1"/>
    <col min="22" max="22" width="4.83203125" style="61" hidden="1" customWidth="1"/>
    <col min="23" max="23" width="9" style="13"/>
    <col min="24" max="24" width="11.58203125" style="14" customWidth="1"/>
    <col min="25" max="25" width="9" style="14"/>
    <col min="26" max="26" width="8.08203125" style="13" customWidth="1"/>
    <col min="27" max="27" width="2.75" style="14" customWidth="1"/>
    <col min="28" max="28" width="5.83203125" style="14" customWidth="1"/>
    <col min="29" max="33" width="9" style="13"/>
    <col min="34" max="34" width="21.58203125" style="61" customWidth="1"/>
    <col min="35" max="16384" width="9" style="61"/>
  </cols>
  <sheetData>
    <row r="1" spans="1:36" ht="20.149999999999999" customHeight="1" x14ac:dyDescent="0.3">
      <c r="A1" s="108"/>
      <c r="B1" s="108"/>
      <c r="C1" s="108"/>
      <c r="D1" s="108"/>
      <c r="E1" s="108"/>
      <c r="F1" s="108"/>
      <c r="G1" s="108"/>
      <c r="H1" s="108"/>
      <c r="I1" s="108"/>
      <c r="J1" s="201"/>
      <c r="K1" s="108"/>
      <c r="L1" s="108"/>
      <c r="M1" s="108"/>
      <c r="N1" s="108"/>
      <c r="O1" s="108"/>
      <c r="P1" s="108"/>
      <c r="Q1" s="108"/>
      <c r="R1" s="108"/>
      <c r="T1" s="13"/>
      <c r="U1" s="13"/>
    </row>
    <row r="2" spans="1:36" ht="21.65" customHeight="1" x14ac:dyDescent="0.3">
      <c r="A2" s="301" t="s">
        <v>110</v>
      </c>
      <c r="B2" s="301"/>
      <c r="C2" s="301"/>
      <c r="D2" s="301"/>
      <c r="E2" s="302"/>
      <c r="F2" s="302"/>
      <c r="G2" s="302"/>
      <c r="H2" s="302"/>
      <c r="I2" s="302"/>
      <c r="J2" s="302"/>
      <c r="K2" s="303"/>
      <c r="L2" s="303"/>
      <c r="M2" s="303"/>
      <c r="N2" s="303"/>
      <c r="O2" s="303"/>
      <c r="P2" s="303"/>
      <c r="Q2" s="303"/>
      <c r="R2" s="108"/>
      <c r="S2" s="304" t="s">
        <v>131</v>
      </c>
      <c r="T2" s="305"/>
      <c r="U2" s="306"/>
      <c r="W2" s="96"/>
    </row>
    <row r="3" spans="1:36" ht="24.65" customHeight="1" x14ac:dyDescent="0.3">
      <c r="A3" s="307" t="s">
        <v>103</v>
      </c>
      <c r="B3" s="307"/>
      <c r="C3" s="307"/>
      <c r="D3" s="307"/>
      <c r="E3" s="307"/>
      <c r="F3" s="307"/>
      <c r="G3" s="307"/>
      <c r="H3" s="307"/>
      <c r="I3" s="307"/>
      <c r="J3" s="307"/>
      <c r="K3" s="307"/>
      <c r="L3" s="307"/>
      <c r="M3" s="307"/>
      <c r="N3" s="307"/>
      <c r="O3" s="307"/>
      <c r="P3" s="307"/>
      <c r="Q3" s="307"/>
      <c r="R3" s="110"/>
      <c r="S3" s="294" t="str">
        <f>IF($Y$16=TRUE,IF(COUNTIF(S15:S63,"&gt;0")&gt;0,"All-Day Activity checkbox cannot be marked if other time is tracked in rows.",""),IF((COUNTIFS(A15:A63,"",S15:S63,"&gt;0")&gt;0),"Time tracked exceeds your workday hours",IF((49-(COUNTIF($A$15:$A$63,"")+COUNTIF($O$15:$O$63,"LUNCH")))*15=S64,"",IF((49-(COUNTIF($A$15:$A$63,"")+COUNTIF($O$15:$O$63,"LUNCH")))*15&lt;S64,"Time tracked exceeds your workday hours.","You must track the entire time in each 15 minute-increment of your workday, excluding any lunch breaks."))))</f>
        <v>You must track the entire time in each 15 minute-increment of your workday, excluding any lunch breaks.</v>
      </c>
      <c r="T3" s="295"/>
      <c r="U3" s="296"/>
      <c r="W3" s="14">
        <f>IF(S3="",0,1)</f>
        <v>1</v>
      </c>
      <c r="X3" s="14" t="s">
        <v>90</v>
      </c>
    </row>
    <row r="4" spans="1:36" ht="12.65" customHeight="1" x14ac:dyDescent="0.3">
      <c r="A4" s="108"/>
      <c r="B4" s="108"/>
      <c r="C4" s="108"/>
      <c r="D4" s="108"/>
      <c r="E4" s="108"/>
      <c r="F4" s="108"/>
      <c r="G4" s="108"/>
      <c r="H4" s="108"/>
      <c r="I4" s="108"/>
      <c r="J4" s="201"/>
      <c r="K4" s="108"/>
      <c r="L4" s="108"/>
      <c r="M4" s="108"/>
      <c r="N4" s="108"/>
      <c r="O4" s="108"/>
      <c r="P4" s="108"/>
      <c r="Q4" s="108"/>
      <c r="R4" s="108"/>
      <c r="S4" s="308"/>
      <c r="T4" s="309"/>
      <c r="U4" s="310"/>
      <c r="W4" s="94"/>
      <c r="Y4" s="15" t="s">
        <v>9</v>
      </c>
    </row>
    <row r="5" spans="1:36" s="16" customFormat="1" ht="12.65" customHeight="1" x14ac:dyDescent="0.25">
      <c r="A5" s="288" t="s">
        <v>8</v>
      </c>
      <c r="B5" s="289"/>
      <c r="C5" s="290"/>
      <c r="D5" s="288" t="s">
        <v>79</v>
      </c>
      <c r="E5" s="289"/>
      <c r="F5" s="289"/>
      <c r="G5" s="290"/>
      <c r="H5" s="288" t="s">
        <v>80</v>
      </c>
      <c r="I5" s="289"/>
      <c r="J5" s="289"/>
      <c r="K5" s="290"/>
      <c r="L5" s="288" t="s">
        <v>101</v>
      </c>
      <c r="M5" s="289"/>
      <c r="N5" s="289"/>
      <c r="O5" s="290"/>
      <c r="P5" s="311" t="s">
        <v>81</v>
      </c>
      <c r="Q5" s="312"/>
      <c r="R5" s="111"/>
      <c r="S5" s="297"/>
      <c r="T5" s="298"/>
      <c r="U5" s="299"/>
      <c r="W5" s="95"/>
      <c r="X5" s="17"/>
      <c r="Y5" s="18" t="s">
        <v>10</v>
      </c>
      <c r="Z5" s="19"/>
      <c r="AA5" s="17"/>
      <c r="AB5" s="17"/>
      <c r="AC5" s="19"/>
      <c r="AD5" s="19"/>
      <c r="AE5" s="19"/>
      <c r="AF5" s="19"/>
      <c r="AG5" s="19"/>
    </row>
    <row r="6" spans="1:36" ht="14.15" customHeight="1" x14ac:dyDescent="0.3">
      <c r="A6" s="380">
        <f>Monday!A6+4</f>
        <v>4</v>
      </c>
      <c r="B6" s="381"/>
      <c r="C6" s="382"/>
      <c r="D6" s="383">
        <f>Monday!D6</f>
        <v>0</v>
      </c>
      <c r="E6" s="384"/>
      <c r="F6" s="384"/>
      <c r="G6" s="385"/>
      <c r="H6" s="383">
        <f>Monday!H6</f>
        <v>0</v>
      </c>
      <c r="I6" s="384"/>
      <c r="J6" s="384"/>
      <c r="K6" s="385"/>
      <c r="L6" s="383">
        <f>Monday!L6</f>
        <v>0</v>
      </c>
      <c r="M6" s="384"/>
      <c r="N6" s="384"/>
      <c r="O6" s="385"/>
      <c r="P6" s="383">
        <f>Monday!P6</f>
        <v>0</v>
      </c>
      <c r="Q6" s="385"/>
      <c r="R6" s="93"/>
      <c r="S6" s="294" t="str">
        <f>IF($AB$64&gt;0,"You must delete time tracked during your lunch break.","")</f>
        <v/>
      </c>
      <c r="T6" s="295"/>
      <c r="U6" s="296"/>
      <c r="W6" s="14">
        <f>IF(S6="",0,1)</f>
        <v>0</v>
      </c>
      <c r="X6" s="13"/>
    </row>
    <row r="7" spans="1:36" s="20" customFormat="1" ht="8.25" customHeight="1" x14ac:dyDescent="0.3">
      <c r="A7" s="121"/>
      <c r="B7" s="122"/>
      <c r="C7" s="122"/>
      <c r="D7" s="122"/>
      <c r="E7" s="123"/>
      <c r="F7" s="123"/>
      <c r="G7" s="123"/>
      <c r="H7" s="124"/>
      <c r="I7" s="125"/>
      <c r="J7" s="125"/>
      <c r="K7" s="125"/>
      <c r="L7" s="371">
        <f>Monday!L7</f>
        <v>0</v>
      </c>
      <c r="M7" s="371"/>
      <c r="N7" s="371"/>
      <c r="O7" s="371"/>
      <c r="P7" s="126"/>
      <c r="Q7" s="126"/>
      <c r="R7" s="126"/>
      <c r="S7" s="297"/>
      <c r="T7" s="298"/>
      <c r="U7" s="299"/>
      <c r="W7" s="22"/>
      <c r="X7" s="22"/>
      <c r="Y7" s="22"/>
      <c r="Z7" s="21"/>
      <c r="AA7" s="22"/>
      <c r="AB7" s="22"/>
      <c r="AC7" s="21"/>
      <c r="AD7" s="21"/>
      <c r="AE7" s="22"/>
      <c r="AF7" s="21"/>
      <c r="AG7" s="21"/>
    </row>
    <row r="8" spans="1:36" s="23" customFormat="1" ht="16.399999999999999" customHeight="1" x14ac:dyDescent="0.3">
      <c r="A8" s="127" t="s">
        <v>135</v>
      </c>
      <c r="B8" s="127"/>
      <c r="C8" s="127"/>
      <c r="D8" s="127"/>
      <c r="E8" s="127"/>
      <c r="F8" s="127"/>
      <c r="G8" s="127"/>
      <c r="H8" s="127"/>
      <c r="I8" s="127"/>
      <c r="J8" s="127"/>
      <c r="K8" s="127"/>
      <c r="L8" s="127"/>
      <c r="M8" s="127"/>
      <c r="N8" s="127"/>
      <c r="O8" s="127"/>
      <c r="P8" s="128"/>
      <c r="Q8" s="128"/>
      <c r="R8" s="128"/>
      <c r="S8" s="316" t="str">
        <f>IF(SUM(T15:T63)&gt;0,"Time tracked in rows with a red highlighted cell exceeds 15 minutes.","")</f>
        <v/>
      </c>
      <c r="T8" s="317"/>
      <c r="U8" s="318"/>
      <c r="W8" s="14">
        <f>IF(S8="",0,1)</f>
        <v>0</v>
      </c>
      <c r="X8" s="25"/>
      <c r="Y8" s="25"/>
      <c r="Z8" s="24"/>
      <c r="AA8" s="25"/>
      <c r="AB8" s="25"/>
      <c r="AC8" s="24"/>
      <c r="AD8" s="24"/>
      <c r="AE8" s="25"/>
      <c r="AF8" s="24"/>
      <c r="AG8" s="24"/>
    </row>
    <row r="9" spans="1:36" s="23" customFormat="1" ht="16.399999999999999" customHeight="1" x14ac:dyDescent="0.3">
      <c r="A9" s="127" t="s">
        <v>134</v>
      </c>
      <c r="B9" s="127"/>
      <c r="C9" s="127"/>
      <c r="D9" s="127"/>
      <c r="E9" s="127"/>
      <c r="F9" s="127"/>
      <c r="G9" s="127"/>
      <c r="H9" s="127"/>
      <c r="I9" s="127"/>
      <c r="J9" s="127"/>
      <c r="K9" s="127"/>
      <c r="L9" s="127"/>
      <c r="M9" s="127"/>
      <c r="N9" s="127"/>
      <c r="O9" s="127"/>
      <c r="P9" s="128"/>
      <c r="Q9" s="128"/>
      <c r="R9" s="128"/>
      <c r="S9" s="319"/>
      <c r="T9" s="320"/>
      <c r="U9" s="321"/>
      <c r="W9" s="25">
        <f>W3+W6+W8</f>
        <v>1</v>
      </c>
      <c r="X9" s="25"/>
      <c r="Y9" s="25"/>
      <c r="Z9" s="24"/>
      <c r="AA9" s="25"/>
      <c r="AB9" s="25"/>
      <c r="AC9" s="24"/>
      <c r="AD9" s="24"/>
      <c r="AE9" s="37" t="s">
        <v>17</v>
      </c>
      <c r="AF9" s="24"/>
      <c r="AG9" s="24"/>
    </row>
    <row r="10" spans="1:36" s="23" customFormat="1" ht="20.25" customHeight="1" thickBot="1" x14ac:dyDescent="0.35">
      <c r="A10" s="130"/>
      <c r="B10" s="108"/>
      <c r="C10" s="108"/>
      <c r="D10" s="108"/>
      <c r="E10" s="108"/>
      <c r="F10" s="131" t="str">
        <f>IF($Y$16=TRUE,IF($G$11="Select All-Day Activity if applicable","Note: You must select an item on the drop-down menu below.",""),"")</f>
        <v/>
      </c>
      <c r="G10" s="108"/>
      <c r="H10" s="108"/>
      <c r="I10" s="108"/>
      <c r="J10" s="201"/>
      <c r="K10" s="108"/>
      <c r="L10" s="108"/>
      <c r="M10" s="108"/>
      <c r="N10" s="108"/>
      <c r="O10" s="108"/>
      <c r="P10" s="132"/>
      <c r="Q10" s="133"/>
      <c r="R10" s="133"/>
      <c r="S10" s="103"/>
      <c r="T10" s="103"/>
      <c r="U10" s="103"/>
      <c r="W10" s="24"/>
      <c r="X10" s="25"/>
      <c r="Y10" s="25"/>
      <c r="Z10" s="24"/>
      <c r="AA10" s="25"/>
      <c r="AB10" s="25"/>
      <c r="AC10" s="24"/>
      <c r="AD10" s="24"/>
      <c r="AE10" s="37"/>
      <c r="AF10" s="24"/>
      <c r="AG10" s="24"/>
    </row>
    <row r="11" spans="1:36" ht="15" customHeight="1" x14ac:dyDescent="0.25">
      <c r="A11" s="322" t="s">
        <v>102</v>
      </c>
      <c r="B11" s="323"/>
      <c r="C11" s="323"/>
      <c r="D11" s="323"/>
      <c r="E11" s="323"/>
      <c r="F11" s="323"/>
      <c r="G11" s="386" t="s">
        <v>93</v>
      </c>
      <c r="H11" s="386"/>
      <c r="I11" s="195"/>
      <c r="J11" s="206"/>
      <c r="K11" s="62" t="s">
        <v>82</v>
      </c>
      <c r="L11" s="326">
        <v>0.33333333333333331</v>
      </c>
      <c r="M11" s="327"/>
      <c r="N11" s="328" t="s">
        <v>97</v>
      </c>
      <c r="O11" s="329"/>
      <c r="P11" s="64">
        <v>0.5</v>
      </c>
      <c r="Q11" s="330" t="s">
        <v>99</v>
      </c>
      <c r="R11" s="331"/>
      <c r="S11" s="332"/>
      <c r="T11" s="333"/>
      <c r="U11" s="334"/>
      <c r="V11" s="11"/>
      <c r="AE11" s="14"/>
    </row>
    <row r="12" spans="1:36" ht="14.9" customHeight="1" thickBot="1" x14ac:dyDescent="0.35">
      <c r="A12" s="324"/>
      <c r="B12" s="325"/>
      <c r="C12" s="325"/>
      <c r="D12" s="325"/>
      <c r="E12" s="325"/>
      <c r="F12" s="325"/>
      <c r="G12" s="387"/>
      <c r="H12" s="387"/>
      <c r="I12" s="196"/>
      <c r="J12" s="207"/>
      <c r="K12" s="63" t="s">
        <v>83</v>
      </c>
      <c r="L12" s="335">
        <v>0.70833333333333337</v>
      </c>
      <c r="M12" s="336"/>
      <c r="N12" s="337" t="s">
        <v>98</v>
      </c>
      <c r="O12" s="338"/>
      <c r="P12" s="65">
        <v>0.54166666666666663</v>
      </c>
      <c r="Q12" s="339">
        <f>S64/60</f>
        <v>0</v>
      </c>
      <c r="R12" s="340"/>
      <c r="S12" s="341"/>
      <c r="T12" s="333"/>
      <c r="U12" s="334"/>
      <c r="V12" s="12"/>
    </row>
    <row r="13" spans="1:36" ht="23.5" customHeight="1" x14ac:dyDescent="0.3">
      <c r="A13" s="348" t="s">
        <v>0</v>
      </c>
      <c r="B13" s="350" t="s">
        <v>16</v>
      </c>
      <c r="C13" s="351"/>
      <c r="D13" s="351"/>
      <c r="E13" s="351"/>
      <c r="F13" s="59"/>
      <c r="G13" s="352" t="s">
        <v>3</v>
      </c>
      <c r="H13" s="152" t="s">
        <v>94</v>
      </c>
      <c r="I13" s="350" t="s">
        <v>5</v>
      </c>
      <c r="J13" s="351"/>
      <c r="K13" s="351"/>
      <c r="L13" s="354"/>
      <c r="M13" s="352" t="s">
        <v>6</v>
      </c>
      <c r="N13" s="53" t="s">
        <v>92</v>
      </c>
      <c r="O13" s="356" t="s">
        <v>2</v>
      </c>
      <c r="P13" s="357"/>
      <c r="Q13" s="357"/>
      <c r="R13" s="99"/>
      <c r="S13" s="342" t="s">
        <v>12</v>
      </c>
      <c r="T13" s="333"/>
      <c r="U13" s="334"/>
      <c r="V13" s="49" t="s">
        <v>11</v>
      </c>
    </row>
    <row r="14" spans="1:36" ht="10.5" customHeight="1" x14ac:dyDescent="0.3">
      <c r="A14" s="349"/>
      <c r="B14" s="57" t="s">
        <v>132</v>
      </c>
      <c r="C14" s="57" t="s">
        <v>111</v>
      </c>
      <c r="D14" s="42" t="s">
        <v>133</v>
      </c>
      <c r="E14" s="42" t="s">
        <v>4</v>
      </c>
      <c r="F14" s="42" t="s">
        <v>112</v>
      </c>
      <c r="G14" s="353"/>
      <c r="H14" s="153"/>
      <c r="I14" s="41" t="s">
        <v>85</v>
      </c>
      <c r="J14" s="41" t="s">
        <v>167</v>
      </c>
      <c r="K14" s="42" t="s">
        <v>1</v>
      </c>
      <c r="L14" s="42" t="s">
        <v>86</v>
      </c>
      <c r="M14" s="355"/>
      <c r="N14" s="66"/>
      <c r="O14" s="358"/>
      <c r="P14" s="359"/>
      <c r="Q14" s="359"/>
      <c r="R14" s="100"/>
      <c r="S14" s="343"/>
      <c r="T14" s="13"/>
      <c r="U14" s="13"/>
      <c r="V14" s="50"/>
      <c r="Y14" s="14" t="s">
        <v>90</v>
      </c>
    </row>
    <row r="15" spans="1:36" ht="15" customHeight="1" x14ac:dyDescent="0.3">
      <c r="A15" s="148">
        <f>IF(L11=L12,"",L11)</f>
        <v>0.33333333333333331</v>
      </c>
      <c r="B15" s="26"/>
      <c r="C15" s="26"/>
      <c r="D15" s="26"/>
      <c r="E15" s="26"/>
      <c r="F15" s="26"/>
      <c r="G15" s="26"/>
      <c r="H15" s="26"/>
      <c r="I15" s="26"/>
      <c r="J15" s="26"/>
      <c r="K15" s="26"/>
      <c r="L15" s="26"/>
      <c r="M15" s="26"/>
      <c r="N15" s="26"/>
      <c r="O15" s="346" t="str">
        <f t="shared" ref="O15:O63" si="0">IF(A15&gt;$P$11-TIME(0,5,0),IF(A15&lt;$P$12,"LUNCH",""),"")</f>
        <v/>
      </c>
      <c r="P15" s="347"/>
      <c r="Q15" s="347"/>
      <c r="R15" s="98"/>
      <c r="S15" s="146">
        <f t="shared" ref="S15:S63" si="1">IF(SUM(B15:M15)&gt;15,15,SUM(B15:M15))</f>
        <v>0</v>
      </c>
      <c r="T15" s="14">
        <f t="shared" ref="T15:T63" si="2">IF(SUM(B15:M15)&gt;15,1,0)</f>
        <v>0</v>
      </c>
      <c r="U15" s="13"/>
      <c r="V15" s="51" t="str">
        <f t="shared" ref="V15:V63" si="3">IF(S15&lt;&gt;15,"ERROR","Y")</f>
        <v>ERROR</v>
      </c>
      <c r="W15" s="43"/>
      <c r="X15" s="14" t="b">
        <v>0</v>
      </c>
      <c r="Y15" s="14" t="b">
        <v>1</v>
      </c>
      <c r="Z15" s="14"/>
      <c r="AA15" s="14" t="e">
        <f>IF(#REF!&gt;0,IF(O15="","TRUE","FALSE"),"FALSE")</f>
        <v>#REF!</v>
      </c>
      <c r="AB15" s="14">
        <f>IF(O15="LUNCH",IF(S15&gt;0,1,0),0)</f>
        <v>0</v>
      </c>
      <c r="AH15" s="39"/>
    </row>
    <row r="16" spans="1:36" ht="15" customHeight="1" x14ac:dyDescent="0.3">
      <c r="A16" s="149">
        <f t="shared" ref="A16:A63" si="4">IF(A15&gt;$L$12-TIME(0,20,0),"",IF(A15="","",A15+TIME(0,15,0)))</f>
        <v>0.34375</v>
      </c>
      <c r="B16" s="26"/>
      <c r="C16" s="26"/>
      <c r="D16" s="27"/>
      <c r="E16" s="27"/>
      <c r="F16" s="26"/>
      <c r="G16" s="26"/>
      <c r="H16" s="26"/>
      <c r="I16" s="27"/>
      <c r="J16" s="27"/>
      <c r="K16" s="27"/>
      <c r="L16" s="27"/>
      <c r="M16" s="27"/>
      <c r="N16" s="27"/>
      <c r="O16" s="346" t="str">
        <f t="shared" si="0"/>
        <v/>
      </c>
      <c r="P16" s="347"/>
      <c r="Q16" s="347"/>
      <c r="R16" s="98"/>
      <c r="S16" s="146">
        <f t="shared" si="1"/>
        <v>0</v>
      </c>
      <c r="T16" s="14">
        <f t="shared" si="2"/>
        <v>0</v>
      </c>
      <c r="U16" s="13"/>
      <c r="V16" s="51" t="str">
        <f t="shared" si="3"/>
        <v>ERROR</v>
      </c>
      <c r="W16" s="44"/>
      <c r="X16" s="14" t="b">
        <v>0</v>
      </c>
      <c r="Y16" s="14" t="b">
        <v>0</v>
      </c>
      <c r="Z16" s="14" t="s">
        <v>20</v>
      </c>
      <c r="AA16" s="14" t="e">
        <f>IF(#REF!&gt;0,IF(O16="","TRUE","FALSE"),"FALSE")</f>
        <v>#REF!</v>
      </c>
      <c r="AB16" s="14">
        <f t="shared" ref="AB16:AB63" si="5">IF(O16="LUNCH",IF(S16&gt;0,1,0),0)</f>
        <v>0</v>
      </c>
      <c r="AH16" s="40" t="s">
        <v>18</v>
      </c>
      <c r="AI16" s="38"/>
      <c r="AJ16" s="38"/>
    </row>
    <row r="17" spans="1:36" ht="15" customHeight="1" x14ac:dyDescent="0.3">
      <c r="A17" s="149">
        <f t="shared" si="4"/>
        <v>0.35416666666666669</v>
      </c>
      <c r="B17" s="26"/>
      <c r="C17" s="26"/>
      <c r="D17" s="28"/>
      <c r="E17" s="28"/>
      <c r="F17" s="26"/>
      <c r="G17" s="26"/>
      <c r="H17" s="26"/>
      <c r="I17" s="28"/>
      <c r="J17" s="28"/>
      <c r="K17" s="28"/>
      <c r="L17" s="28"/>
      <c r="M17" s="28"/>
      <c r="N17" s="26"/>
      <c r="O17" s="346" t="str">
        <f t="shared" si="0"/>
        <v/>
      </c>
      <c r="P17" s="347"/>
      <c r="Q17" s="347"/>
      <c r="R17" s="98"/>
      <c r="S17" s="146">
        <f t="shared" si="1"/>
        <v>0</v>
      </c>
      <c r="T17" s="14">
        <f t="shared" si="2"/>
        <v>0</v>
      </c>
      <c r="U17" s="13"/>
      <c r="V17" s="51" t="str">
        <f t="shared" si="3"/>
        <v>ERROR</v>
      </c>
      <c r="W17" s="44"/>
      <c r="X17" s="14" t="b">
        <v>0</v>
      </c>
      <c r="Y17" s="96"/>
      <c r="Z17" s="14" t="s">
        <v>21</v>
      </c>
      <c r="AA17" s="14" t="e">
        <f>IF(#REF!&gt;0,IF(O17="","TRUE","FALSE"),"FALSE")</f>
        <v>#REF!</v>
      </c>
      <c r="AB17" s="14">
        <f t="shared" si="5"/>
        <v>0</v>
      </c>
      <c r="AH17" s="40" t="s">
        <v>19</v>
      </c>
      <c r="AI17" s="38"/>
      <c r="AJ17" s="38"/>
    </row>
    <row r="18" spans="1:36" ht="15" customHeight="1" x14ac:dyDescent="0.3">
      <c r="A18" s="149">
        <f t="shared" si="4"/>
        <v>0.36458333333333337</v>
      </c>
      <c r="B18" s="26"/>
      <c r="C18" s="26"/>
      <c r="D18" s="30"/>
      <c r="E18" s="28"/>
      <c r="F18" s="26"/>
      <c r="G18" s="26"/>
      <c r="H18" s="54"/>
      <c r="I18" s="30"/>
      <c r="J18" s="30"/>
      <c r="K18" s="30"/>
      <c r="L18" s="30"/>
      <c r="M18" s="30"/>
      <c r="N18" s="27"/>
      <c r="O18" s="346" t="str">
        <f t="shared" si="0"/>
        <v/>
      </c>
      <c r="P18" s="347"/>
      <c r="Q18" s="347"/>
      <c r="R18" s="98"/>
      <c r="S18" s="146">
        <f t="shared" si="1"/>
        <v>0</v>
      </c>
      <c r="T18" s="14">
        <f t="shared" si="2"/>
        <v>0</v>
      </c>
      <c r="U18" s="13"/>
      <c r="V18" s="51" t="str">
        <f t="shared" si="3"/>
        <v>ERROR</v>
      </c>
      <c r="W18" s="44"/>
      <c r="X18" s="14" t="b">
        <v>0</v>
      </c>
      <c r="Z18" s="14"/>
      <c r="AA18" s="14" t="e">
        <f>IF(#REF!&gt;0,IF(O18="","TRUE","FALSE"),"FALSE")</f>
        <v>#REF!</v>
      </c>
      <c r="AB18" s="14">
        <f t="shared" si="5"/>
        <v>0</v>
      </c>
      <c r="AH18" s="39"/>
    </row>
    <row r="19" spans="1:36" ht="15" customHeight="1" x14ac:dyDescent="0.3">
      <c r="A19" s="149">
        <f t="shared" si="4"/>
        <v>0.37500000000000006</v>
      </c>
      <c r="B19" s="26"/>
      <c r="C19" s="26"/>
      <c r="D19" s="30"/>
      <c r="E19" s="28"/>
      <c r="F19" s="26"/>
      <c r="G19" s="26"/>
      <c r="H19" s="54"/>
      <c r="I19" s="30"/>
      <c r="J19" s="30"/>
      <c r="K19" s="30"/>
      <c r="L19" s="30"/>
      <c r="M19" s="30"/>
      <c r="N19" s="26"/>
      <c r="O19" s="346" t="str">
        <f t="shared" si="0"/>
        <v/>
      </c>
      <c r="P19" s="347"/>
      <c r="Q19" s="347"/>
      <c r="R19" s="98"/>
      <c r="S19" s="146">
        <f t="shared" si="1"/>
        <v>0</v>
      </c>
      <c r="T19" s="14">
        <f t="shared" si="2"/>
        <v>0</v>
      </c>
      <c r="U19" s="13"/>
      <c r="V19" s="51" t="str">
        <f t="shared" si="3"/>
        <v>ERROR</v>
      </c>
      <c r="W19" s="44"/>
      <c r="X19" s="14" t="b">
        <v>0</v>
      </c>
      <c r="Y19" s="44"/>
      <c r="Z19" s="44"/>
      <c r="AA19" s="14" t="e">
        <f>IF(#REF!&gt;0,IF(O19="","TRUE","FALSE"),"FALSE")</f>
        <v>#REF!</v>
      </c>
      <c r="AB19" s="14">
        <f t="shared" si="5"/>
        <v>0</v>
      </c>
      <c r="AH19" s="39"/>
    </row>
    <row r="20" spans="1:36" ht="15" customHeight="1" x14ac:dyDescent="0.3">
      <c r="A20" s="149">
        <f t="shared" si="4"/>
        <v>0.38541666666666674</v>
      </c>
      <c r="B20" s="26"/>
      <c r="C20" s="26"/>
      <c r="D20" s="30"/>
      <c r="E20" s="28"/>
      <c r="F20" s="26"/>
      <c r="G20" s="26"/>
      <c r="H20" s="54"/>
      <c r="I20" s="30"/>
      <c r="J20" s="30"/>
      <c r="K20" s="30"/>
      <c r="L20" s="30"/>
      <c r="M20" s="30"/>
      <c r="N20" s="27"/>
      <c r="O20" s="346" t="str">
        <f t="shared" si="0"/>
        <v/>
      </c>
      <c r="P20" s="347"/>
      <c r="Q20" s="347"/>
      <c r="R20" s="98"/>
      <c r="S20" s="146">
        <f t="shared" si="1"/>
        <v>0</v>
      </c>
      <c r="T20" s="14">
        <f t="shared" si="2"/>
        <v>0</v>
      </c>
      <c r="U20" s="13"/>
      <c r="V20" s="51" t="str">
        <f t="shared" si="3"/>
        <v>ERROR</v>
      </c>
      <c r="W20" s="44"/>
      <c r="X20" s="14" t="b">
        <v>0</v>
      </c>
      <c r="Y20" s="44"/>
      <c r="Z20" s="44"/>
      <c r="AA20" s="14" t="e">
        <f>IF(#REF!&gt;0,IF(O20="","TRUE","FALSE"),"FALSE")</f>
        <v>#REF!</v>
      </c>
      <c r="AB20" s="14">
        <f t="shared" si="5"/>
        <v>0</v>
      </c>
      <c r="AH20" s="39"/>
    </row>
    <row r="21" spans="1:36" ht="15" customHeight="1" x14ac:dyDescent="0.3">
      <c r="A21" s="149">
        <f t="shared" si="4"/>
        <v>0.39583333333333343</v>
      </c>
      <c r="B21" s="26"/>
      <c r="C21" s="26"/>
      <c r="D21" s="30"/>
      <c r="E21" s="28"/>
      <c r="F21" s="26"/>
      <c r="G21" s="26"/>
      <c r="H21" s="54"/>
      <c r="I21" s="30"/>
      <c r="J21" s="30"/>
      <c r="K21" s="30"/>
      <c r="L21" s="30"/>
      <c r="M21" s="30"/>
      <c r="N21" s="26"/>
      <c r="O21" s="346" t="str">
        <f t="shared" si="0"/>
        <v/>
      </c>
      <c r="P21" s="347"/>
      <c r="Q21" s="347"/>
      <c r="R21" s="98"/>
      <c r="S21" s="146">
        <f t="shared" si="1"/>
        <v>0</v>
      </c>
      <c r="T21" s="14">
        <f t="shared" si="2"/>
        <v>0</v>
      </c>
      <c r="U21" s="13"/>
      <c r="V21" s="51" t="str">
        <f t="shared" si="3"/>
        <v>ERROR</v>
      </c>
      <c r="W21" s="44"/>
      <c r="X21" s="14" t="b">
        <v>0</v>
      </c>
      <c r="Y21" s="44" t="s">
        <v>90</v>
      </c>
      <c r="Z21" s="44"/>
      <c r="AA21" s="14" t="e">
        <f>IF(#REF!&gt;0,IF(O21="","TRUE","FALSE"),"FALSE")</f>
        <v>#REF!</v>
      </c>
      <c r="AB21" s="14">
        <f t="shared" si="5"/>
        <v>0</v>
      </c>
      <c r="AH21" s="39"/>
    </row>
    <row r="22" spans="1:36" ht="15" customHeight="1" x14ac:dyDescent="0.3">
      <c r="A22" s="149">
        <f t="shared" si="4"/>
        <v>0.40625000000000011</v>
      </c>
      <c r="B22" s="26"/>
      <c r="C22" s="26"/>
      <c r="D22" s="30"/>
      <c r="E22" s="28"/>
      <c r="F22" s="26"/>
      <c r="G22" s="26"/>
      <c r="H22" s="54"/>
      <c r="I22" s="30"/>
      <c r="J22" s="30"/>
      <c r="K22" s="30"/>
      <c r="L22" s="30"/>
      <c r="M22" s="30"/>
      <c r="N22" s="27"/>
      <c r="O22" s="346" t="str">
        <f t="shared" si="0"/>
        <v/>
      </c>
      <c r="P22" s="347"/>
      <c r="Q22" s="347"/>
      <c r="R22" s="98"/>
      <c r="S22" s="146">
        <f t="shared" si="1"/>
        <v>0</v>
      </c>
      <c r="T22" s="14">
        <f t="shared" si="2"/>
        <v>0</v>
      </c>
      <c r="U22" s="13"/>
      <c r="V22" s="51" t="str">
        <f t="shared" si="3"/>
        <v>ERROR</v>
      </c>
      <c r="W22" s="44"/>
      <c r="X22" s="14" t="b">
        <v>0</v>
      </c>
      <c r="Y22" s="44"/>
      <c r="Z22" s="44"/>
      <c r="AA22" s="14" t="e">
        <f>IF(#REF!&gt;0,IF(O22="","TRUE","FALSE"),"FALSE")</f>
        <v>#REF!</v>
      </c>
      <c r="AB22" s="14">
        <f t="shared" si="5"/>
        <v>0</v>
      </c>
    </row>
    <row r="23" spans="1:36" ht="15" customHeight="1" x14ac:dyDescent="0.3">
      <c r="A23" s="149">
        <f t="shared" si="4"/>
        <v>0.4166666666666668</v>
      </c>
      <c r="B23" s="26"/>
      <c r="C23" s="26"/>
      <c r="D23" s="30"/>
      <c r="E23" s="28"/>
      <c r="F23" s="26"/>
      <c r="G23" s="26"/>
      <c r="H23" s="54"/>
      <c r="I23" s="30"/>
      <c r="J23" s="30"/>
      <c r="K23" s="30"/>
      <c r="L23" s="30"/>
      <c r="M23" s="30"/>
      <c r="N23" s="26"/>
      <c r="O23" s="346" t="str">
        <f t="shared" si="0"/>
        <v/>
      </c>
      <c r="P23" s="347"/>
      <c r="Q23" s="347"/>
      <c r="R23" s="98"/>
      <c r="S23" s="146">
        <f t="shared" si="1"/>
        <v>0</v>
      </c>
      <c r="T23" s="14">
        <f t="shared" si="2"/>
        <v>0</v>
      </c>
      <c r="U23" s="13"/>
      <c r="V23" s="51" t="str">
        <f t="shared" si="3"/>
        <v>ERROR</v>
      </c>
      <c r="W23" s="44"/>
      <c r="X23" s="14" t="b">
        <v>0</v>
      </c>
      <c r="Y23" s="44"/>
      <c r="Z23" s="44"/>
      <c r="AA23" s="14" t="e">
        <f>IF(#REF!&gt;0,IF(O23="","TRUE","FALSE"),"FALSE")</f>
        <v>#REF!</v>
      </c>
      <c r="AB23" s="14">
        <f t="shared" si="5"/>
        <v>0</v>
      </c>
    </row>
    <row r="24" spans="1:36" ht="15" customHeight="1" x14ac:dyDescent="0.3">
      <c r="A24" s="149">
        <f t="shared" si="4"/>
        <v>0.42708333333333348</v>
      </c>
      <c r="B24" s="26"/>
      <c r="C24" s="26"/>
      <c r="D24" s="30"/>
      <c r="E24" s="28"/>
      <c r="F24" s="26"/>
      <c r="G24" s="26"/>
      <c r="H24" s="54"/>
      <c r="I24" s="30"/>
      <c r="J24" s="30"/>
      <c r="K24" s="30"/>
      <c r="L24" s="30"/>
      <c r="M24" s="30"/>
      <c r="N24" s="27"/>
      <c r="O24" s="346" t="str">
        <f t="shared" si="0"/>
        <v/>
      </c>
      <c r="P24" s="347"/>
      <c r="Q24" s="347"/>
      <c r="R24" s="98"/>
      <c r="S24" s="146">
        <f t="shared" si="1"/>
        <v>0</v>
      </c>
      <c r="T24" s="14">
        <f t="shared" si="2"/>
        <v>0</v>
      </c>
      <c r="U24" s="13"/>
      <c r="V24" s="51" t="str">
        <f t="shared" si="3"/>
        <v>ERROR</v>
      </c>
      <c r="W24" s="44"/>
      <c r="X24" s="14" t="b">
        <v>0</v>
      </c>
      <c r="Y24" s="44"/>
      <c r="Z24" s="44"/>
      <c r="AA24" s="14" t="e">
        <f>IF(#REF!&gt;0,IF(O24="","TRUE","FALSE"),"FALSE")</f>
        <v>#REF!</v>
      </c>
      <c r="AB24" s="14">
        <f t="shared" si="5"/>
        <v>0</v>
      </c>
    </row>
    <row r="25" spans="1:36" ht="15" customHeight="1" x14ac:dyDescent="0.3">
      <c r="A25" s="149">
        <f t="shared" si="4"/>
        <v>0.43750000000000017</v>
      </c>
      <c r="B25" s="26"/>
      <c r="C25" s="26"/>
      <c r="D25" s="30"/>
      <c r="E25" s="28"/>
      <c r="F25" s="26"/>
      <c r="G25" s="26"/>
      <c r="H25" s="54"/>
      <c r="I25" s="30"/>
      <c r="J25" s="30"/>
      <c r="K25" s="30"/>
      <c r="L25" s="30"/>
      <c r="M25" s="30"/>
      <c r="N25" s="26"/>
      <c r="O25" s="346" t="str">
        <f t="shared" si="0"/>
        <v/>
      </c>
      <c r="P25" s="347"/>
      <c r="Q25" s="347"/>
      <c r="R25" s="98"/>
      <c r="S25" s="146">
        <f t="shared" si="1"/>
        <v>0</v>
      </c>
      <c r="T25" s="14">
        <f t="shared" si="2"/>
        <v>0</v>
      </c>
      <c r="U25" s="13"/>
      <c r="V25" s="51" t="str">
        <f t="shared" si="3"/>
        <v>ERROR</v>
      </c>
      <c r="X25" s="14" t="b">
        <v>0</v>
      </c>
      <c r="AA25" s="14" t="e">
        <f>IF(#REF!&gt;0,IF(O25="","TRUE","FALSE"),"FALSE")</f>
        <v>#REF!</v>
      </c>
      <c r="AB25" s="14">
        <f t="shared" si="5"/>
        <v>0</v>
      </c>
    </row>
    <row r="26" spans="1:36" ht="15" customHeight="1" x14ac:dyDescent="0.3">
      <c r="A26" s="149">
        <f t="shared" si="4"/>
        <v>0.44791666666666685</v>
      </c>
      <c r="B26" s="26"/>
      <c r="C26" s="26"/>
      <c r="D26" s="30"/>
      <c r="E26" s="28"/>
      <c r="F26" s="26"/>
      <c r="G26" s="26"/>
      <c r="H26" s="54"/>
      <c r="I26" s="30"/>
      <c r="J26" s="30"/>
      <c r="K26" s="30"/>
      <c r="L26" s="30"/>
      <c r="M26" s="30"/>
      <c r="N26" s="27"/>
      <c r="O26" s="346" t="str">
        <f t="shared" si="0"/>
        <v/>
      </c>
      <c r="P26" s="347"/>
      <c r="Q26" s="347"/>
      <c r="R26" s="98"/>
      <c r="S26" s="146">
        <f t="shared" si="1"/>
        <v>0</v>
      </c>
      <c r="T26" s="14">
        <f t="shared" si="2"/>
        <v>0</v>
      </c>
      <c r="U26" s="13"/>
      <c r="V26" s="51" t="str">
        <f t="shared" si="3"/>
        <v>ERROR</v>
      </c>
      <c r="X26" s="14" t="b">
        <v>0</v>
      </c>
      <c r="AA26" s="14" t="e">
        <f>IF(#REF!&gt;0,IF(O26="","TRUE","FALSE"),"FALSE")</f>
        <v>#REF!</v>
      </c>
      <c r="AB26" s="14">
        <f t="shared" si="5"/>
        <v>0</v>
      </c>
    </row>
    <row r="27" spans="1:36" ht="15" customHeight="1" x14ac:dyDescent="0.3">
      <c r="A27" s="149">
        <f t="shared" si="4"/>
        <v>0.45833333333333354</v>
      </c>
      <c r="B27" s="26"/>
      <c r="C27" s="26"/>
      <c r="D27" s="30"/>
      <c r="E27" s="28"/>
      <c r="F27" s="26"/>
      <c r="G27" s="26"/>
      <c r="H27" s="54"/>
      <c r="I27" s="30"/>
      <c r="J27" s="30"/>
      <c r="K27" s="30"/>
      <c r="L27" s="30"/>
      <c r="M27" s="30"/>
      <c r="N27" s="26"/>
      <c r="O27" s="346" t="str">
        <f t="shared" si="0"/>
        <v/>
      </c>
      <c r="P27" s="347"/>
      <c r="Q27" s="347"/>
      <c r="R27" s="98"/>
      <c r="S27" s="146">
        <f t="shared" si="1"/>
        <v>0</v>
      </c>
      <c r="T27" s="14">
        <f t="shared" si="2"/>
        <v>0</v>
      </c>
      <c r="U27" s="13"/>
      <c r="V27" s="51" t="str">
        <f t="shared" si="3"/>
        <v>ERROR</v>
      </c>
      <c r="X27" s="14" t="b">
        <v>0</v>
      </c>
      <c r="AA27" s="14" t="e">
        <f>IF(#REF!&gt;0,IF(O27="","TRUE","FALSE"),"FALSE")</f>
        <v>#REF!</v>
      </c>
      <c r="AB27" s="14">
        <f t="shared" si="5"/>
        <v>0</v>
      </c>
    </row>
    <row r="28" spans="1:36" ht="15" customHeight="1" x14ac:dyDescent="0.3">
      <c r="A28" s="149">
        <f t="shared" si="4"/>
        <v>0.46875000000000022</v>
      </c>
      <c r="B28" s="26"/>
      <c r="C28" s="26"/>
      <c r="D28" s="30"/>
      <c r="E28" s="28"/>
      <c r="F28" s="26"/>
      <c r="G28" s="30"/>
      <c r="H28" s="30"/>
      <c r="I28" s="30"/>
      <c r="J28" s="30"/>
      <c r="K28" s="30"/>
      <c r="L28" s="30"/>
      <c r="M28" s="30"/>
      <c r="N28" s="27"/>
      <c r="O28" s="346" t="str">
        <f t="shared" si="0"/>
        <v/>
      </c>
      <c r="P28" s="347"/>
      <c r="Q28" s="347"/>
      <c r="R28" s="98"/>
      <c r="S28" s="146">
        <f t="shared" si="1"/>
        <v>0</v>
      </c>
      <c r="T28" s="14">
        <f t="shared" si="2"/>
        <v>0</v>
      </c>
      <c r="U28" s="13"/>
      <c r="V28" s="51" t="str">
        <f t="shared" si="3"/>
        <v>ERROR</v>
      </c>
      <c r="X28" s="14" t="b">
        <v>0</v>
      </c>
      <c r="AA28" s="14" t="e">
        <f>IF(#REF!&gt;0,IF(O28="","TRUE","FALSE"),"FALSE")</f>
        <v>#REF!</v>
      </c>
      <c r="AB28" s="14">
        <f t="shared" si="5"/>
        <v>0</v>
      </c>
    </row>
    <row r="29" spans="1:36" ht="15" customHeight="1" x14ac:dyDescent="0.3">
      <c r="A29" s="149">
        <f t="shared" si="4"/>
        <v>0.47916666666666691</v>
      </c>
      <c r="B29" s="26"/>
      <c r="C29" s="26"/>
      <c r="D29" s="30"/>
      <c r="E29" s="28"/>
      <c r="F29" s="26"/>
      <c r="G29" s="30"/>
      <c r="H29" s="30"/>
      <c r="I29" s="30"/>
      <c r="J29" s="30"/>
      <c r="K29" s="30"/>
      <c r="L29" s="30"/>
      <c r="M29" s="30"/>
      <c r="N29" s="26"/>
      <c r="O29" s="346" t="str">
        <f t="shared" si="0"/>
        <v/>
      </c>
      <c r="P29" s="347"/>
      <c r="Q29" s="347"/>
      <c r="R29" s="98"/>
      <c r="S29" s="146">
        <f t="shared" si="1"/>
        <v>0</v>
      </c>
      <c r="T29" s="14">
        <f t="shared" si="2"/>
        <v>0</v>
      </c>
      <c r="U29" s="13"/>
      <c r="V29" s="51" t="str">
        <f t="shared" si="3"/>
        <v>ERROR</v>
      </c>
      <c r="X29" s="14" t="b">
        <v>0</v>
      </c>
      <c r="AA29" s="14" t="e">
        <f>IF(#REF!&gt;0,IF(O29="","TRUE","FALSE"),"FALSE")</f>
        <v>#REF!</v>
      </c>
      <c r="AB29" s="14">
        <f t="shared" si="5"/>
        <v>0</v>
      </c>
    </row>
    <row r="30" spans="1:36" ht="15" customHeight="1" x14ac:dyDescent="0.3">
      <c r="A30" s="149">
        <f t="shared" si="4"/>
        <v>0.48958333333333359</v>
      </c>
      <c r="B30" s="30"/>
      <c r="C30" s="26"/>
      <c r="D30" s="30"/>
      <c r="E30" s="28"/>
      <c r="F30" s="26"/>
      <c r="G30" s="30"/>
      <c r="H30" s="30"/>
      <c r="I30" s="30"/>
      <c r="J30" s="30"/>
      <c r="K30" s="30"/>
      <c r="L30" s="30"/>
      <c r="M30" s="30"/>
      <c r="N30" s="27"/>
      <c r="O30" s="346" t="str">
        <f t="shared" si="0"/>
        <v/>
      </c>
      <c r="P30" s="347"/>
      <c r="Q30" s="347"/>
      <c r="R30" s="98"/>
      <c r="S30" s="146">
        <f t="shared" si="1"/>
        <v>0</v>
      </c>
      <c r="T30" s="14">
        <f t="shared" si="2"/>
        <v>0</v>
      </c>
      <c r="U30" s="13"/>
      <c r="V30" s="51" t="str">
        <f t="shared" si="3"/>
        <v>ERROR</v>
      </c>
      <c r="X30" s="14" t="b">
        <v>0</v>
      </c>
      <c r="AA30" s="14" t="e">
        <f>IF(#REF!&gt;0,IF(O30="","TRUE","FALSE"),"FALSE")</f>
        <v>#REF!</v>
      </c>
      <c r="AB30" s="14">
        <f t="shared" si="5"/>
        <v>0</v>
      </c>
    </row>
    <row r="31" spans="1:36" ht="15" customHeight="1" x14ac:dyDescent="0.3">
      <c r="A31" s="149">
        <f t="shared" si="4"/>
        <v>0.50000000000000022</v>
      </c>
      <c r="B31" s="30"/>
      <c r="C31" s="26"/>
      <c r="D31" s="30"/>
      <c r="E31" s="28"/>
      <c r="F31" s="26"/>
      <c r="G31" s="30"/>
      <c r="H31" s="30"/>
      <c r="I31" s="30"/>
      <c r="J31" s="30"/>
      <c r="K31" s="30"/>
      <c r="L31" s="30"/>
      <c r="M31" s="30"/>
      <c r="N31" s="26"/>
      <c r="O31" s="346" t="str">
        <f t="shared" si="0"/>
        <v>LUNCH</v>
      </c>
      <c r="P31" s="347"/>
      <c r="Q31" s="347"/>
      <c r="R31" s="98"/>
      <c r="S31" s="146">
        <f t="shared" si="1"/>
        <v>0</v>
      </c>
      <c r="T31" s="14">
        <f t="shared" si="2"/>
        <v>0</v>
      </c>
      <c r="U31" s="13"/>
      <c r="V31" s="51" t="str">
        <f t="shared" si="3"/>
        <v>ERROR</v>
      </c>
      <c r="X31" s="14" t="b">
        <v>0</v>
      </c>
      <c r="AA31" s="14" t="e">
        <f>IF(#REF!&gt;0,IF(O31="","TRUE","FALSE"),"FALSE")</f>
        <v>#REF!</v>
      </c>
      <c r="AB31" s="14">
        <f t="shared" si="5"/>
        <v>0</v>
      </c>
    </row>
    <row r="32" spans="1:36" ht="15" customHeight="1" x14ac:dyDescent="0.3">
      <c r="A32" s="149">
        <f t="shared" si="4"/>
        <v>0.51041666666666685</v>
      </c>
      <c r="B32" s="30"/>
      <c r="C32" s="26"/>
      <c r="D32" s="30"/>
      <c r="E32" s="28"/>
      <c r="F32" s="26"/>
      <c r="G32" s="30"/>
      <c r="H32" s="30"/>
      <c r="I32" s="30"/>
      <c r="J32" s="30"/>
      <c r="K32" s="30"/>
      <c r="L32" s="30"/>
      <c r="M32" s="30"/>
      <c r="N32" s="27"/>
      <c r="O32" s="346" t="str">
        <f t="shared" si="0"/>
        <v>LUNCH</v>
      </c>
      <c r="P32" s="347"/>
      <c r="Q32" s="347"/>
      <c r="R32" s="98"/>
      <c r="S32" s="146">
        <f t="shared" si="1"/>
        <v>0</v>
      </c>
      <c r="T32" s="14">
        <f t="shared" si="2"/>
        <v>0</v>
      </c>
      <c r="U32" s="13"/>
      <c r="V32" s="51" t="str">
        <f t="shared" si="3"/>
        <v>ERROR</v>
      </c>
      <c r="X32" s="14" t="b">
        <v>0</v>
      </c>
      <c r="AA32" s="14" t="e">
        <f>IF(#REF!&gt;0,IF(O32="","TRUE","FALSE"),"FALSE")</f>
        <v>#REF!</v>
      </c>
      <c r="AB32" s="14">
        <f t="shared" si="5"/>
        <v>0</v>
      </c>
    </row>
    <row r="33" spans="1:28" ht="15" customHeight="1" x14ac:dyDescent="0.3">
      <c r="A33" s="149">
        <f t="shared" si="4"/>
        <v>0.52083333333333348</v>
      </c>
      <c r="B33" s="29"/>
      <c r="C33" s="26"/>
      <c r="D33" s="29"/>
      <c r="E33" s="28"/>
      <c r="F33" s="26"/>
      <c r="G33" s="29"/>
      <c r="H33" s="29"/>
      <c r="I33" s="29"/>
      <c r="J33" s="29"/>
      <c r="K33" s="29"/>
      <c r="L33" s="29"/>
      <c r="M33" s="29"/>
      <c r="N33" s="26"/>
      <c r="O33" s="346" t="str">
        <f t="shared" si="0"/>
        <v>LUNCH</v>
      </c>
      <c r="P33" s="347"/>
      <c r="Q33" s="347"/>
      <c r="R33" s="98"/>
      <c r="S33" s="146">
        <f t="shared" si="1"/>
        <v>0</v>
      </c>
      <c r="T33" s="14">
        <f t="shared" si="2"/>
        <v>0</v>
      </c>
      <c r="U33" s="13"/>
      <c r="V33" s="51" t="str">
        <f t="shared" si="3"/>
        <v>ERROR</v>
      </c>
      <c r="X33" s="14" t="b">
        <v>0</v>
      </c>
      <c r="AA33" s="14" t="e">
        <f>IF(#REF!&gt;0,IF(O33="","TRUE","FALSE"),"FALSE")</f>
        <v>#REF!</v>
      </c>
      <c r="AB33" s="14">
        <f t="shared" si="5"/>
        <v>0</v>
      </c>
    </row>
    <row r="34" spans="1:28" ht="15" customHeight="1" x14ac:dyDescent="0.3">
      <c r="A34" s="149">
        <f t="shared" si="4"/>
        <v>0.53125000000000011</v>
      </c>
      <c r="B34" s="29"/>
      <c r="C34" s="26"/>
      <c r="D34" s="29"/>
      <c r="E34" s="28"/>
      <c r="F34" s="26"/>
      <c r="G34" s="29"/>
      <c r="H34" s="29"/>
      <c r="I34" s="29"/>
      <c r="J34" s="29"/>
      <c r="K34" s="29"/>
      <c r="L34" s="29"/>
      <c r="M34" s="29"/>
      <c r="N34" s="27"/>
      <c r="O34" s="346" t="str">
        <f t="shared" si="0"/>
        <v>LUNCH</v>
      </c>
      <c r="P34" s="347"/>
      <c r="Q34" s="347"/>
      <c r="R34" s="98"/>
      <c r="S34" s="146">
        <f t="shared" si="1"/>
        <v>0</v>
      </c>
      <c r="T34" s="14">
        <f t="shared" si="2"/>
        <v>0</v>
      </c>
      <c r="U34" s="13"/>
      <c r="V34" s="51" t="str">
        <f t="shared" si="3"/>
        <v>ERROR</v>
      </c>
      <c r="X34" s="14" t="b">
        <v>0</v>
      </c>
      <c r="AA34" s="14" t="e">
        <f>IF(#REF!&gt;0,IF(O34="","TRUE","FALSE"),"FALSE")</f>
        <v>#REF!</v>
      </c>
      <c r="AB34" s="14">
        <f t="shared" si="5"/>
        <v>0</v>
      </c>
    </row>
    <row r="35" spans="1:28" ht="15" customHeight="1" x14ac:dyDescent="0.3">
      <c r="A35" s="149">
        <f t="shared" si="4"/>
        <v>0.54166666666666674</v>
      </c>
      <c r="B35" s="29"/>
      <c r="C35" s="26"/>
      <c r="D35" s="29"/>
      <c r="E35" s="28"/>
      <c r="F35" s="26"/>
      <c r="G35" s="29"/>
      <c r="H35" s="29"/>
      <c r="I35" s="29"/>
      <c r="J35" s="29"/>
      <c r="K35" s="29"/>
      <c r="L35" s="29"/>
      <c r="M35" s="29"/>
      <c r="N35" s="26"/>
      <c r="O35" s="346" t="str">
        <f t="shared" si="0"/>
        <v/>
      </c>
      <c r="P35" s="347"/>
      <c r="Q35" s="347"/>
      <c r="R35" s="98"/>
      <c r="S35" s="146">
        <f t="shared" si="1"/>
        <v>0</v>
      </c>
      <c r="T35" s="14">
        <f t="shared" si="2"/>
        <v>0</v>
      </c>
      <c r="U35" s="13"/>
      <c r="V35" s="51" t="str">
        <f t="shared" si="3"/>
        <v>ERROR</v>
      </c>
      <c r="X35" s="14" t="b">
        <v>0</v>
      </c>
      <c r="AA35" s="14" t="e">
        <f>IF(#REF!&gt;0,IF(O35="","TRUE","FALSE"),"FALSE")</f>
        <v>#REF!</v>
      </c>
      <c r="AB35" s="14">
        <f t="shared" si="5"/>
        <v>0</v>
      </c>
    </row>
    <row r="36" spans="1:28" ht="15" customHeight="1" x14ac:dyDescent="0.3">
      <c r="A36" s="149">
        <f t="shared" si="4"/>
        <v>0.55208333333333337</v>
      </c>
      <c r="B36" s="29"/>
      <c r="C36" s="26"/>
      <c r="D36" s="29"/>
      <c r="E36" s="28"/>
      <c r="F36" s="26"/>
      <c r="G36" s="29"/>
      <c r="H36" s="29"/>
      <c r="I36" s="29"/>
      <c r="J36" s="29"/>
      <c r="K36" s="29"/>
      <c r="L36" s="29"/>
      <c r="M36" s="29"/>
      <c r="N36" s="27"/>
      <c r="O36" s="346" t="str">
        <f t="shared" si="0"/>
        <v/>
      </c>
      <c r="P36" s="347"/>
      <c r="Q36" s="347"/>
      <c r="R36" s="98"/>
      <c r="S36" s="146">
        <f t="shared" si="1"/>
        <v>0</v>
      </c>
      <c r="T36" s="14">
        <f t="shared" si="2"/>
        <v>0</v>
      </c>
      <c r="U36" s="13"/>
      <c r="V36" s="51" t="str">
        <f t="shared" si="3"/>
        <v>ERROR</v>
      </c>
      <c r="X36" s="14" t="b">
        <v>0</v>
      </c>
      <c r="AA36" s="14" t="e">
        <f>IF(#REF!&gt;0,IF(O36="","TRUE","FALSE"),"FALSE")</f>
        <v>#REF!</v>
      </c>
      <c r="AB36" s="14">
        <f t="shared" si="5"/>
        <v>0</v>
      </c>
    </row>
    <row r="37" spans="1:28" ht="15" customHeight="1" x14ac:dyDescent="0.3">
      <c r="A37" s="149">
        <f t="shared" si="4"/>
        <v>0.5625</v>
      </c>
      <c r="B37" s="29"/>
      <c r="C37" s="26"/>
      <c r="D37" s="29"/>
      <c r="E37" s="28"/>
      <c r="F37" s="26"/>
      <c r="G37" s="29"/>
      <c r="H37" s="29"/>
      <c r="I37" s="29"/>
      <c r="J37" s="29"/>
      <c r="K37" s="29"/>
      <c r="L37" s="29"/>
      <c r="M37" s="29"/>
      <c r="N37" s="26"/>
      <c r="O37" s="346" t="str">
        <f t="shared" si="0"/>
        <v/>
      </c>
      <c r="P37" s="347"/>
      <c r="Q37" s="347"/>
      <c r="R37" s="98"/>
      <c r="S37" s="146">
        <f t="shared" si="1"/>
        <v>0</v>
      </c>
      <c r="T37" s="14">
        <f t="shared" si="2"/>
        <v>0</v>
      </c>
      <c r="U37" s="13"/>
      <c r="V37" s="51" t="str">
        <f t="shared" si="3"/>
        <v>ERROR</v>
      </c>
      <c r="X37" s="14" t="b">
        <v>0</v>
      </c>
      <c r="AA37" s="14" t="e">
        <f>IF(#REF!&gt;0,IF(O37="","TRUE","FALSE"),"FALSE")</f>
        <v>#REF!</v>
      </c>
      <c r="AB37" s="14">
        <f t="shared" si="5"/>
        <v>0</v>
      </c>
    </row>
    <row r="38" spans="1:28" ht="15" customHeight="1" x14ac:dyDescent="0.3">
      <c r="A38" s="149">
        <f t="shared" si="4"/>
        <v>0.57291666666666663</v>
      </c>
      <c r="B38" s="29"/>
      <c r="C38" s="26"/>
      <c r="D38" s="29"/>
      <c r="E38" s="28"/>
      <c r="F38" s="26"/>
      <c r="G38" s="29"/>
      <c r="H38" s="29"/>
      <c r="I38" s="29"/>
      <c r="J38" s="29"/>
      <c r="K38" s="29"/>
      <c r="L38" s="29"/>
      <c r="M38" s="29"/>
      <c r="N38" s="27"/>
      <c r="O38" s="346" t="str">
        <f t="shared" si="0"/>
        <v/>
      </c>
      <c r="P38" s="347"/>
      <c r="Q38" s="347"/>
      <c r="R38" s="98"/>
      <c r="S38" s="146">
        <f t="shared" si="1"/>
        <v>0</v>
      </c>
      <c r="T38" s="14">
        <f t="shared" si="2"/>
        <v>0</v>
      </c>
      <c r="U38" s="13"/>
      <c r="V38" s="51" t="str">
        <f t="shared" si="3"/>
        <v>ERROR</v>
      </c>
      <c r="X38" s="14" t="b">
        <v>0</v>
      </c>
      <c r="AA38" s="14" t="e">
        <f>IF(#REF!&gt;0,IF(O38="","TRUE","FALSE"),"FALSE")</f>
        <v>#REF!</v>
      </c>
      <c r="AB38" s="14">
        <f t="shared" si="5"/>
        <v>0</v>
      </c>
    </row>
    <row r="39" spans="1:28" ht="15" customHeight="1" x14ac:dyDescent="0.3">
      <c r="A39" s="149">
        <f t="shared" si="4"/>
        <v>0.58333333333333326</v>
      </c>
      <c r="B39" s="29"/>
      <c r="C39" s="26"/>
      <c r="D39" s="29"/>
      <c r="E39" s="28"/>
      <c r="F39" s="26"/>
      <c r="G39" s="29"/>
      <c r="H39" s="29"/>
      <c r="I39" s="29"/>
      <c r="J39" s="29"/>
      <c r="K39" s="29"/>
      <c r="L39" s="29"/>
      <c r="M39" s="29"/>
      <c r="N39" s="26"/>
      <c r="O39" s="346" t="str">
        <f t="shared" si="0"/>
        <v/>
      </c>
      <c r="P39" s="347"/>
      <c r="Q39" s="347"/>
      <c r="R39" s="98"/>
      <c r="S39" s="146">
        <f t="shared" si="1"/>
        <v>0</v>
      </c>
      <c r="T39" s="14">
        <f t="shared" si="2"/>
        <v>0</v>
      </c>
      <c r="U39" s="13"/>
      <c r="V39" s="51" t="str">
        <f t="shared" si="3"/>
        <v>ERROR</v>
      </c>
      <c r="X39" s="14" t="b">
        <v>0</v>
      </c>
      <c r="AA39" s="14" t="e">
        <f>IF(#REF!&gt;0,IF(O39="","TRUE","FALSE"),"FALSE")</f>
        <v>#REF!</v>
      </c>
      <c r="AB39" s="14">
        <f t="shared" si="5"/>
        <v>0</v>
      </c>
    </row>
    <row r="40" spans="1:28" ht="15" customHeight="1" x14ac:dyDescent="0.3">
      <c r="A40" s="149">
        <f t="shared" si="4"/>
        <v>0.59374999999999989</v>
      </c>
      <c r="B40" s="29"/>
      <c r="C40" s="26"/>
      <c r="D40" s="29"/>
      <c r="E40" s="28"/>
      <c r="F40" s="26"/>
      <c r="G40" s="29"/>
      <c r="H40" s="29"/>
      <c r="I40" s="29"/>
      <c r="J40" s="29"/>
      <c r="K40" s="29"/>
      <c r="L40" s="29"/>
      <c r="M40" s="29"/>
      <c r="N40" s="27"/>
      <c r="O40" s="346" t="str">
        <f t="shared" si="0"/>
        <v/>
      </c>
      <c r="P40" s="347"/>
      <c r="Q40" s="347"/>
      <c r="R40" s="98"/>
      <c r="S40" s="146">
        <f t="shared" si="1"/>
        <v>0</v>
      </c>
      <c r="T40" s="14">
        <f t="shared" si="2"/>
        <v>0</v>
      </c>
      <c r="U40" s="13"/>
      <c r="V40" s="51" t="str">
        <f t="shared" si="3"/>
        <v>ERROR</v>
      </c>
      <c r="X40" s="14" t="b">
        <v>0</v>
      </c>
      <c r="Y40" s="96"/>
      <c r="AA40" s="14" t="e">
        <f>IF(#REF!&gt;0,IF(O40="","TRUE","FALSE"),"FALSE")</f>
        <v>#REF!</v>
      </c>
      <c r="AB40" s="14">
        <f t="shared" si="5"/>
        <v>0</v>
      </c>
    </row>
    <row r="41" spans="1:28" ht="15" customHeight="1" x14ac:dyDescent="0.3">
      <c r="A41" s="149">
        <f t="shared" si="4"/>
        <v>0.60416666666666652</v>
      </c>
      <c r="B41" s="29"/>
      <c r="C41" s="26"/>
      <c r="D41" s="29"/>
      <c r="E41" s="28"/>
      <c r="F41" s="26"/>
      <c r="G41" s="29"/>
      <c r="H41" s="29"/>
      <c r="I41" s="29"/>
      <c r="J41" s="29"/>
      <c r="K41" s="29"/>
      <c r="L41" s="29"/>
      <c r="M41" s="29"/>
      <c r="N41" s="26"/>
      <c r="O41" s="346" t="str">
        <f t="shared" si="0"/>
        <v/>
      </c>
      <c r="P41" s="347"/>
      <c r="Q41" s="347"/>
      <c r="R41" s="98"/>
      <c r="S41" s="146">
        <f t="shared" si="1"/>
        <v>0</v>
      </c>
      <c r="T41" s="14">
        <f t="shared" si="2"/>
        <v>0</v>
      </c>
      <c r="U41" s="13"/>
      <c r="V41" s="51" t="str">
        <f t="shared" si="3"/>
        <v>ERROR</v>
      </c>
      <c r="X41" s="14" t="b">
        <v>0</v>
      </c>
      <c r="Y41" s="96"/>
      <c r="AA41" s="14" t="e">
        <f>IF(#REF!&gt;0,IF(O41="","TRUE","FALSE"),"FALSE")</f>
        <v>#REF!</v>
      </c>
      <c r="AB41" s="14">
        <f t="shared" si="5"/>
        <v>0</v>
      </c>
    </row>
    <row r="42" spans="1:28" ht="15" customHeight="1" x14ac:dyDescent="0.3">
      <c r="A42" s="149">
        <f t="shared" si="4"/>
        <v>0.61458333333333315</v>
      </c>
      <c r="B42" s="29"/>
      <c r="C42" s="26"/>
      <c r="D42" s="29"/>
      <c r="E42" s="28"/>
      <c r="F42" s="26"/>
      <c r="G42" s="29"/>
      <c r="H42" s="29"/>
      <c r="I42" s="29"/>
      <c r="J42" s="29"/>
      <c r="K42" s="29"/>
      <c r="L42" s="29"/>
      <c r="M42" s="29"/>
      <c r="N42" s="27"/>
      <c r="O42" s="346" t="str">
        <f t="shared" si="0"/>
        <v/>
      </c>
      <c r="P42" s="347"/>
      <c r="Q42" s="347"/>
      <c r="R42" s="98"/>
      <c r="S42" s="146">
        <f t="shared" si="1"/>
        <v>0</v>
      </c>
      <c r="T42" s="14">
        <f t="shared" si="2"/>
        <v>0</v>
      </c>
      <c r="U42" s="13"/>
      <c r="V42" s="51" t="str">
        <f t="shared" si="3"/>
        <v>ERROR</v>
      </c>
      <c r="W42" s="44"/>
      <c r="X42" s="14" t="b">
        <v>0</v>
      </c>
      <c r="Y42" s="96"/>
      <c r="AA42" s="14" t="e">
        <f>IF(#REF!&gt;0,IF(O42="","TRUE","FALSE"),"FALSE")</f>
        <v>#REF!</v>
      </c>
      <c r="AB42" s="14">
        <f t="shared" si="5"/>
        <v>0</v>
      </c>
    </row>
    <row r="43" spans="1:28" ht="15" customHeight="1" x14ac:dyDescent="0.3">
      <c r="A43" s="149">
        <f t="shared" si="4"/>
        <v>0.62499999999999978</v>
      </c>
      <c r="B43" s="29"/>
      <c r="C43" s="26"/>
      <c r="D43" s="29"/>
      <c r="E43" s="28"/>
      <c r="F43" s="26"/>
      <c r="G43" s="29"/>
      <c r="H43" s="29"/>
      <c r="I43" s="29"/>
      <c r="J43" s="29"/>
      <c r="K43" s="29"/>
      <c r="L43" s="29"/>
      <c r="M43" s="29"/>
      <c r="N43" s="26"/>
      <c r="O43" s="346" t="str">
        <f t="shared" si="0"/>
        <v/>
      </c>
      <c r="P43" s="347"/>
      <c r="Q43" s="347"/>
      <c r="R43" s="98"/>
      <c r="S43" s="146">
        <f t="shared" si="1"/>
        <v>0</v>
      </c>
      <c r="T43" s="14">
        <f t="shared" si="2"/>
        <v>0</v>
      </c>
      <c r="U43" s="13"/>
      <c r="V43" s="51" t="str">
        <f t="shared" si="3"/>
        <v>ERROR</v>
      </c>
      <c r="W43" s="44"/>
      <c r="X43" s="14" t="b">
        <v>0</v>
      </c>
      <c r="Y43" s="96"/>
      <c r="AA43" s="14" t="e">
        <f>IF(#REF!&gt;0,IF(O43="","TRUE","FALSE"),"FALSE")</f>
        <v>#REF!</v>
      </c>
      <c r="AB43" s="14">
        <f t="shared" si="5"/>
        <v>0</v>
      </c>
    </row>
    <row r="44" spans="1:28" ht="15" customHeight="1" x14ac:dyDescent="0.3">
      <c r="A44" s="149">
        <f t="shared" si="4"/>
        <v>0.63541666666666641</v>
      </c>
      <c r="B44" s="29"/>
      <c r="C44" s="26"/>
      <c r="D44" s="29"/>
      <c r="E44" s="28"/>
      <c r="F44" s="26"/>
      <c r="G44" s="29"/>
      <c r="H44" s="29"/>
      <c r="I44" s="29"/>
      <c r="J44" s="29"/>
      <c r="K44" s="29"/>
      <c r="L44" s="29"/>
      <c r="M44" s="29"/>
      <c r="N44" s="27"/>
      <c r="O44" s="346" t="str">
        <f t="shared" si="0"/>
        <v/>
      </c>
      <c r="P44" s="347"/>
      <c r="Q44" s="347"/>
      <c r="R44" s="98"/>
      <c r="S44" s="146">
        <f t="shared" si="1"/>
        <v>0</v>
      </c>
      <c r="T44" s="14">
        <f t="shared" si="2"/>
        <v>0</v>
      </c>
      <c r="U44" s="13"/>
      <c r="V44" s="51" t="str">
        <f t="shared" si="3"/>
        <v>ERROR</v>
      </c>
      <c r="W44" s="44"/>
      <c r="X44" s="14" t="b">
        <v>0</v>
      </c>
      <c r="Y44" s="96"/>
      <c r="AA44" s="14" t="e">
        <f>IF(#REF!&gt;0,IF(O44="","TRUE","FALSE"),"FALSE")</f>
        <v>#REF!</v>
      </c>
      <c r="AB44" s="14">
        <f t="shared" si="5"/>
        <v>0</v>
      </c>
    </row>
    <row r="45" spans="1:28" ht="15" customHeight="1" x14ac:dyDescent="0.3">
      <c r="A45" s="149">
        <f t="shared" si="4"/>
        <v>0.64583333333333304</v>
      </c>
      <c r="B45" s="29"/>
      <c r="C45" s="26"/>
      <c r="D45" s="29"/>
      <c r="E45" s="28"/>
      <c r="F45" s="26"/>
      <c r="G45" s="29"/>
      <c r="H45" s="29"/>
      <c r="I45" s="29"/>
      <c r="J45" s="29"/>
      <c r="K45" s="29"/>
      <c r="L45" s="29"/>
      <c r="M45" s="29"/>
      <c r="N45" s="26"/>
      <c r="O45" s="346" t="str">
        <f t="shared" si="0"/>
        <v/>
      </c>
      <c r="P45" s="347"/>
      <c r="Q45" s="347"/>
      <c r="R45" s="98"/>
      <c r="S45" s="146">
        <f t="shared" si="1"/>
        <v>0</v>
      </c>
      <c r="T45" s="14">
        <f t="shared" si="2"/>
        <v>0</v>
      </c>
      <c r="U45" s="13"/>
      <c r="V45" s="51" t="str">
        <f t="shared" si="3"/>
        <v>ERROR</v>
      </c>
      <c r="W45" s="44"/>
      <c r="X45" s="14" t="b">
        <v>0</v>
      </c>
      <c r="Y45" s="96"/>
      <c r="AA45" s="14" t="e">
        <f>IF(#REF!&gt;0,IF(O45="","TRUE","FALSE"),"FALSE")</f>
        <v>#REF!</v>
      </c>
      <c r="AB45" s="14">
        <f t="shared" si="5"/>
        <v>0</v>
      </c>
    </row>
    <row r="46" spans="1:28" ht="15" customHeight="1" x14ac:dyDescent="0.3">
      <c r="A46" s="149">
        <f t="shared" si="4"/>
        <v>0.65624999999999967</v>
      </c>
      <c r="B46" s="29"/>
      <c r="C46" s="26"/>
      <c r="D46" s="29"/>
      <c r="E46" s="28"/>
      <c r="F46" s="26"/>
      <c r="G46" s="29"/>
      <c r="H46" s="29"/>
      <c r="I46" s="29"/>
      <c r="J46" s="29"/>
      <c r="K46" s="29"/>
      <c r="L46" s="29"/>
      <c r="M46" s="29"/>
      <c r="N46" s="27"/>
      <c r="O46" s="346" t="str">
        <f t="shared" si="0"/>
        <v/>
      </c>
      <c r="P46" s="347"/>
      <c r="Q46" s="347"/>
      <c r="R46" s="98"/>
      <c r="S46" s="146">
        <f t="shared" si="1"/>
        <v>0</v>
      </c>
      <c r="T46" s="14">
        <f t="shared" si="2"/>
        <v>0</v>
      </c>
      <c r="U46" s="13"/>
      <c r="V46" s="51" t="str">
        <f t="shared" si="3"/>
        <v>ERROR</v>
      </c>
      <c r="W46" s="44"/>
      <c r="X46" s="14" t="b">
        <v>0</v>
      </c>
      <c r="Y46" s="96"/>
      <c r="AA46" s="14" t="e">
        <f>IF(#REF!&gt;0,IF(O46="","TRUE","FALSE"),"FALSE")</f>
        <v>#REF!</v>
      </c>
      <c r="AB46" s="14">
        <f t="shared" si="5"/>
        <v>0</v>
      </c>
    </row>
    <row r="47" spans="1:28" ht="15" customHeight="1" x14ac:dyDescent="0.3">
      <c r="A47" s="149">
        <f t="shared" si="4"/>
        <v>0.6666666666666663</v>
      </c>
      <c r="B47" s="29"/>
      <c r="C47" s="26"/>
      <c r="D47" s="29"/>
      <c r="E47" s="28"/>
      <c r="F47" s="26"/>
      <c r="G47" s="29"/>
      <c r="H47" s="29"/>
      <c r="I47" s="29"/>
      <c r="J47" s="29"/>
      <c r="K47" s="29"/>
      <c r="L47" s="29"/>
      <c r="M47" s="29"/>
      <c r="N47" s="27"/>
      <c r="O47" s="346" t="str">
        <f t="shared" si="0"/>
        <v/>
      </c>
      <c r="P47" s="347"/>
      <c r="Q47" s="347"/>
      <c r="R47" s="98"/>
      <c r="S47" s="146">
        <f t="shared" si="1"/>
        <v>0</v>
      </c>
      <c r="T47" s="14">
        <f t="shared" si="2"/>
        <v>0</v>
      </c>
      <c r="U47" s="13"/>
      <c r="V47" s="51" t="str">
        <f t="shared" si="3"/>
        <v>ERROR</v>
      </c>
      <c r="W47" s="44"/>
      <c r="X47" s="14" t="b">
        <v>0</v>
      </c>
      <c r="Y47" s="96"/>
      <c r="AA47" s="14" t="e">
        <f>IF(#REF!&gt;0,IF(O47="","TRUE","FALSE"),"FALSE")</f>
        <v>#REF!</v>
      </c>
      <c r="AB47" s="14">
        <f t="shared" si="5"/>
        <v>0</v>
      </c>
    </row>
    <row r="48" spans="1:28" ht="15" customHeight="1" x14ac:dyDescent="0.3">
      <c r="A48" s="149">
        <f t="shared" si="4"/>
        <v>0.67708333333333293</v>
      </c>
      <c r="B48" s="29"/>
      <c r="C48" s="26"/>
      <c r="D48" s="29"/>
      <c r="E48" s="28"/>
      <c r="F48" s="26"/>
      <c r="G48" s="29"/>
      <c r="H48" s="29"/>
      <c r="I48" s="29"/>
      <c r="J48" s="29"/>
      <c r="K48" s="29"/>
      <c r="L48" s="29"/>
      <c r="M48" s="29"/>
      <c r="N48" s="26"/>
      <c r="O48" s="346" t="str">
        <f t="shared" si="0"/>
        <v/>
      </c>
      <c r="P48" s="347"/>
      <c r="Q48" s="347"/>
      <c r="R48" s="98"/>
      <c r="S48" s="146">
        <f t="shared" si="1"/>
        <v>0</v>
      </c>
      <c r="T48" s="14">
        <f t="shared" si="2"/>
        <v>0</v>
      </c>
      <c r="U48" s="13"/>
      <c r="V48" s="51" t="str">
        <f t="shared" si="3"/>
        <v>ERROR</v>
      </c>
      <c r="W48" s="44"/>
      <c r="X48" s="14" t="b">
        <v>0</v>
      </c>
      <c r="Y48" s="96"/>
      <c r="AA48" s="14" t="e">
        <f>IF(#REF!&gt;0,IF(O48="","TRUE","FALSE"),"FALSE")</f>
        <v>#REF!</v>
      </c>
      <c r="AB48" s="14">
        <f t="shared" si="5"/>
        <v>0</v>
      </c>
    </row>
    <row r="49" spans="1:28" ht="15" customHeight="1" x14ac:dyDescent="0.3">
      <c r="A49" s="149">
        <f t="shared" si="4"/>
        <v>0.68749999999999956</v>
      </c>
      <c r="B49" s="29"/>
      <c r="C49" s="26"/>
      <c r="D49" s="29"/>
      <c r="E49" s="28"/>
      <c r="F49" s="26"/>
      <c r="G49" s="29"/>
      <c r="H49" s="29"/>
      <c r="I49" s="29"/>
      <c r="J49" s="29"/>
      <c r="K49" s="29"/>
      <c r="L49" s="29"/>
      <c r="M49" s="29"/>
      <c r="N49" s="27"/>
      <c r="O49" s="346" t="str">
        <f t="shared" si="0"/>
        <v/>
      </c>
      <c r="P49" s="347"/>
      <c r="Q49" s="347"/>
      <c r="R49" s="98"/>
      <c r="S49" s="146">
        <f t="shared" si="1"/>
        <v>0</v>
      </c>
      <c r="T49" s="14">
        <f t="shared" si="2"/>
        <v>0</v>
      </c>
      <c r="U49" s="13"/>
      <c r="V49" s="51" t="str">
        <f t="shared" si="3"/>
        <v>ERROR</v>
      </c>
      <c r="W49" s="44"/>
      <c r="X49" s="14" t="b">
        <v>0</v>
      </c>
      <c r="Y49" s="96"/>
      <c r="AA49" s="14" t="e">
        <f>IF(#REF!&gt;0,IF(O49="","TRUE","FALSE"),"FALSE")</f>
        <v>#REF!</v>
      </c>
      <c r="AB49" s="14">
        <f t="shared" si="5"/>
        <v>0</v>
      </c>
    </row>
    <row r="50" spans="1:28" ht="15" customHeight="1" x14ac:dyDescent="0.3">
      <c r="A50" s="149">
        <f t="shared" si="4"/>
        <v>0.69791666666666619</v>
      </c>
      <c r="B50" s="29"/>
      <c r="C50" s="26"/>
      <c r="D50" s="29"/>
      <c r="E50" s="28"/>
      <c r="F50" s="26"/>
      <c r="G50" s="29"/>
      <c r="H50" s="29"/>
      <c r="I50" s="29"/>
      <c r="J50" s="29"/>
      <c r="K50" s="29"/>
      <c r="L50" s="29"/>
      <c r="M50" s="29"/>
      <c r="N50" s="26"/>
      <c r="O50" s="346" t="str">
        <f t="shared" si="0"/>
        <v/>
      </c>
      <c r="P50" s="347"/>
      <c r="Q50" s="347"/>
      <c r="R50" s="98"/>
      <c r="S50" s="146">
        <f t="shared" si="1"/>
        <v>0</v>
      </c>
      <c r="T50" s="14">
        <f t="shared" si="2"/>
        <v>0</v>
      </c>
      <c r="U50" s="13"/>
      <c r="V50" s="51" t="str">
        <f t="shared" si="3"/>
        <v>ERROR</v>
      </c>
      <c r="W50" s="44"/>
      <c r="X50" s="14" t="b">
        <v>0</v>
      </c>
      <c r="Y50" s="96"/>
      <c r="AA50" s="14" t="e">
        <f>IF(#REF!&gt;0,IF(O50="","TRUE","FALSE"),"FALSE")</f>
        <v>#REF!</v>
      </c>
      <c r="AB50" s="14">
        <f t="shared" si="5"/>
        <v>0</v>
      </c>
    </row>
    <row r="51" spans="1:28" ht="15" customHeight="1" x14ac:dyDescent="0.3">
      <c r="A51" s="149" t="str">
        <f t="shared" si="4"/>
        <v/>
      </c>
      <c r="B51" s="29"/>
      <c r="C51" s="26"/>
      <c r="D51" s="29"/>
      <c r="E51" s="28"/>
      <c r="F51" s="26"/>
      <c r="G51" s="29"/>
      <c r="H51" s="29"/>
      <c r="I51" s="29"/>
      <c r="J51" s="29"/>
      <c r="K51" s="29"/>
      <c r="L51" s="29"/>
      <c r="M51" s="29"/>
      <c r="N51" s="27"/>
      <c r="O51" s="346" t="str">
        <f t="shared" si="0"/>
        <v/>
      </c>
      <c r="P51" s="347"/>
      <c r="Q51" s="347"/>
      <c r="R51" s="98"/>
      <c r="S51" s="146">
        <f t="shared" si="1"/>
        <v>0</v>
      </c>
      <c r="T51" s="14">
        <f t="shared" si="2"/>
        <v>0</v>
      </c>
      <c r="U51" s="13"/>
      <c r="V51" s="51" t="str">
        <f t="shared" si="3"/>
        <v>ERROR</v>
      </c>
      <c r="W51" s="44"/>
      <c r="X51" s="14" t="b">
        <v>0</v>
      </c>
      <c r="Y51" s="96"/>
      <c r="AA51" s="14" t="e">
        <f>IF(#REF!&gt;0,IF(O51="","TRUE","FALSE"),"FALSE")</f>
        <v>#REF!</v>
      </c>
      <c r="AB51" s="14">
        <f t="shared" si="5"/>
        <v>0</v>
      </c>
    </row>
    <row r="52" spans="1:28" ht="15" customHeight="1" x14ac:dyDescent="0.3">
      <c r="A52" s="149" t="str">
        <f t="shared" si="4"/>
        <v/>
      </c>
      <c r="B52" s="29"/>
      <c r="C52" s="29"/>
      <c r="D52" s="29"/>
      <c r="E52" s="28"/>
      <c r="F52" s="26"/>
      <c r="G52" s="29"/>
      <c r="H52" s="29"/>
      <c r="I52" s="29"/>
      <c r="J52" s="29"/>
      <c r="K52" s="29"/>
      <c r="L52" s="29"/>
      <c r="M52" s="29"/>
      <c r="N52" s="26"/>
      <c r="O52" s="346" t="str">
        <f t="shared" si="0"/>
        <v/>
      </c>
      <c r="P52" s="347"/>
      <c r="Q52" s="347"/>
      <c r="R52" s="98"/>
      <c r="S52" s="146">
        <f t="shared" si="1"/>
        <v>0</v>
      </c>
      <c r="T52" s="14">
        <f t="shared" si="2"/>
        <v>0</v>
      </c>
      <c r="U52" s="13"/>
      <c r="V52" s="51" t="str">
        <f t="shared" si="3"/>
        <v>ERROR</v>
      </c>
      <c r="W52" s="44"/>
      <c r="X52" s="14" t="b">
        <v>0</v>
      </c>
      <c r="Y52" s="96"/>
      <c r="AA52" s="14" t="e">
        <f>IF(#REF!&gt;0,IF(O52="","TRUE","FALSE"),"FALSE")</f>
        <v>#REF!</v>
      </c>
      <c r="AB52" s="14">
        <f t="shared" si="5"/>
        <v>0</v>
      </c>
    </row>
    <row r="53" spans="1:28" ht="15" customHeight="1" x14ac:dyDescent="0.3">
      <c r="A53" s="149" t="str">
        <f t="shared" si="4"/>
        <v/>
      </c>
      <c r="B53" s="29"/>
      <c r="C53" s="29"/>
      <c r="D53" s="29"/>
      <c r="E53" s="28"/>
      <c r="F53" s="26"/>
      <c r="G53" s="29"/>
      <c r="H53" s="29"/>
      <c r="I53" s="29"/>
      <c r="J53" s="29"/>
      <c r="K53" s="29"/>
      <c r="L53" s="29"/>
      <c r="M53" s="29"/>
      <c r="N53" s="27"/>
      <c r="O53" s="346" t="str">
        <f t="shared" si="0"/>
        <v/>
      </c>
      <c r="P53" s="347"/>
      <c r="Q53" s="347"/>
      <c r="R53" s="98"/>
      <c r="S53" s="146">
        <f t="shared" si="1"/>
        <v>0</v>
      </c>
      <c r="T53" s="14">
        <f t="shared" si="2"/>
        <v>0</v>
      </c>
      <c r="U53" s="13"/>
      <c r="V53" s="51" t="str">
        <f t="shared" si="3"/>
        <v>ERROR</v>
      </c>
      <c r="W53" s="44"/>
      <c r="X53" s="14" t="b">
        <v>0</v>
      </c>
      <c r="Y53" s="96"/>
      <c r="AA53" s="14" t="e">
        <f>IF(#REF!&gt;0,IF(O53="","TRUE","FALSE"),"FALSE")</f>
        <v>#REF!</v>
      </c>
      <c r="AB53" s="14">
        <f t="shared" si="5"/>
        <v>0</v>
      </c>
    </row>
    <row r="54" spans="1:28" ht="15" customHeight="1" x14ac:dyDescent="0.3">
      <c r="A54" s="149" t="str">
        <f t="shared" si="4"/>
        <v/>
      </c>
      <c r="B54" s="29"/>
      <c r="C54" s="29"/>
      <c r="D54" s="29"/>
      <c r="E54" s="28"/>
      <c r="F54" s="26"/>
      <c r="G54" s="29"/>
      <c r="H54" s="29"/>
      <c r="I54" s="29"/>
      <c r="J54" s="29"/>
      <c r="K54" s="29"/>
      <c r="L54" s="29"/>
      <c r="M54" s="29"/>
      <c r="N54" s="26"/>
      <c r="O54" s="346" t="str">
        <f t="shared" si="0"/>
        <v/>
      </c>
      <c r="P54" s="347"/>
      <c r="Q54" s="347"/>
      <c r="R54" s="98"/>
      <c r="S54" s="146">
        <f t="shared" si="1"/>
        <v>0</v>
      </c>
      <c r="T54" s="14">
        <f t="shared" si="2"/>
        <v>0</v>
      </c>
      <c r="U54" s="13"/>
      <c r="V54" s="51" t="str">
        <f t="shared" si="3"/>
        <v>ERROR</v>
      </c>
      <c r="W54" s="44"/>
      <c r="X54" s="14" t="b">
        <v>0</v>
      </c>
      <c r="AA54" s="14" t="e">
        <f>IF(#REF!&gt;0,IF(O54="","TRUE","FALSE"),"FALSE")</f>
        <v>#REF!</v>
      </c>
      <c r="AB54" s="14">
        <f t="shared" si="5"/>
        <v>0</v>
      </c>
    </row>
    <row r="55" spans="1:28" ht="15" customHeight="1" x14ac:dyDescent="0.3">
      <c r="A55" s="149" t="str">
        <f t="shared" si="4"/>
        <v/>
      </c>
      <c r="B55" s="29"/>
      <c r="C55" s="29"/>
      <c r="D55" s="29"/>
      <c r="E55" s="28"/>
      <c r="F55" s="26"/>
      <c r="G55" s="29"/>
      <c r="H55" s="29"/>
      <c r="I55" s="29"/>
      <c r="J55" s="29"/>
      <c r="K55" s="29"/>
      <c r="L55" s="29"/>
      <c r="M55" s="29"/>
      <c r="N55" s="27"/>
      <c r="O55" s="346" t="str">
        <f t="shared" si="0"/>
        <v/>
      </c>
      <c r="P55" s="347"/>
      <c r="Q55" s="347"/>
      <c r="R55" s="98"/>
      <c r="S55" s="146">
        <f t="shared" si="1"/>
        <v>0</v>
      </c>
      <c r="T55" s="14">
        <f t="shared" si="2"/>
        <v>0</v>
      </c>
      <c r="U55" s="13"/>
      <c r="V55" s="51" t="str">
        <f t="shared" si="3"/>
        <v>ERROR</v>
      </c>
      <c r="W55" s="14"/>
      <c r="X55" s="14" t="b">
        <v>0</v>
      </c>
      <c r="AA55" s="14" t="e">
        <f>IF(#REF!&gt;0,IF(O55="","TRUE","FALSE"),"FALSE")</f>
        <v>#REF!</v>
      </c>
      <c r="AB55" s="14">
        <f t="shared" si="5"/>
        <v>0</v>
      </c>
    </row>
    <row r="56" spans="1:28" ht="15" customHeight="1" x14ac:dyDescent="0.3">
      <c r="A56" s="149" t="str">
        <f t="shared" si="4"/>
        <v/>
      </c>
      <c r="B56" s="29"/>
      <c r="C56" s="29"/>
      <c r="D56" s="29"/>
      <c r="E56" s="28"/>
      <c r="F56" s="29"/>
      <c r="G56" s="29"/>
      <c r="H56" s="29"/>
      <c r="I56" s="29"/>
      <c r="J56" s="29"/>
      <c r="K56" s="29"/>
      <c r="L56" s="29"/>
      <c r="M56" s="29"/>
      <c r="N56" s="26"/>
      <c r="O56" s="346" t="str">
        <f t="shared" si="0"/>
        <v/>
      </c>
      <c r="P56" s="347"/>
      <c r="Q56" s="347"/>
      <c r="R56" s="98"/>
      <c r="S56" s="146">
        <f t="shared" si="1"/>
        <v>0</v>
      </c>
      <c r="T56" s="14">
        <f t="shared" si="2"/>
        <v>0</v>
      </c>
      <c r="U56" s="13"/>
      <c r="V56" s="51" t="str">
        <f t="shared" si="3"/>
        <v>ERROR</v>
      </c>
      <c r="W56" s="14"/>
      <c r="X56" s="14" t="b">
        <v>0</v>
      </c>
      <c r="AA56" s="14" t="e">
        <f>IF(#REF!&gt;0,IF(O56="","TRUE","FALSE"),"FALSE")</f>
        <v>#REF!</v>
      </c>
      <c r="AB56" s="14">
        <f t="shared" si="5"/>
        <v>0</v>
      </c>
    </row>
    <row r="57" spans="1:28" ht="15" customHeight="1" x14ac:dyDescent="0.3">
      <c r="A57" s="149" t="str">
        <f t="shared" si="4"/>
        <v/>
      </c>
      <c r="B57" s="29"/>
      <c r="C57" s="29"/>
      <c r="D57" s="29"/>
      <c r="E57" s="28"/>
      <c r="F57" s="29"/>
      <c r="G57" s="29"/>
      <c r="H57" s="29"/>
      <c r="I57" s="29"/>
      <c r="J57" s="29"/>
      <c r="K57" s="29"/>
      <c r="L57" s="29"/>
      <c r="M57" s="29"/>
      <c r="N57" s="27"/>
      <c r="O57" s="346" t="str">
        <f t="shared" si="0"/>
        <v/>
      </c>
      <c r="P57" s="347"/>
      <c r="Q57" s="347"/>
      <c r="R57" s="98"/>
      <c r="S57" s="146">
        <f t="shared" si="1"/>
        <v>0</v>
      </c>
      <c r="T57" s="14">
        <f t="shared" si="2"/>
        <v>0</v>
      </c>
      <c r="U57" s="13"/>
      <c r="V57" s="51" t="str">
        <f t="shared" si="3"/>
        <v>ERROR</v>
      </c>
      <c r="W57" s="14"/>
      <c r="X57" s="14" t="b">
        <v>0</v>
      </c>
      <c r="AA57" s="14" t="e">
        <f>IF(#REF!&gt;0,IF(O57="","TRUE","FALSE"),"FALSE")</f>
        <v>#REF!</v>
      </c>
      <c r="AB57" s="14">
        <f t="shared" si="5"/>
        <v>0</v>
      </c>
    </row>
    <row r="58" spans="1:28" ht="15" customHeight="1" x14ac:dyDescent="0.3">
      <c r="A58" s="149" t="str">
        <f t="shared" si="4"/>
        <v/>
      </c>
      <c r="B58" s="29"/>
      <c r="C58" s="29"/>
      <c r="D58" s="29"/>
      <c r="E58" s="28"/>
      <c r="F58" s="29"/>
      <c r="G58" s="29"/>
      <c r="H58" s="29"/>
      <c r="I58" s="29"/>
      <c r="J58" s="29"/>
      <c r="K58" s="29"/>
      <c r="L58" s="29"/>
      <c r="M58" s="29"/>
      <c r="N58" s="26"/>
      <c r="O58" s="346" t="str">
        <f t="shared" si="0"/>
        <v/>
      </c>
      <c r="P58" s="347"/>
      <c r="Q58" s="347"/>
      <c r="R58" s="98"/>
      <c r="S58" s="146">
        <f t="shared" si="1"/>
        <v>0</v>
      </c>
      <c r="T58" s="14">
        <f t="shared" si="2"/>
        <v>0</v>
      </c>
      <c r="U58" s="13"/>
      <c r="V58" s="51" t="str">
        <f t="shared" si="3"/>
        <v>ERROR</v>
      </c>
      <c r="W58" s="14"/>
      <c r="X58" s="14" t="b">
        <v>0</v>
      </c>
      <c r="AA58" s="14" t="e">
        <f>IF(#REF!&gt;0,IF(O58="","TRUE","FALSE"),"FALSE")</f>
        <v>#REF!</v>
      </c>
      <c r="AB58" s="14">
        <f t="shared" si="5"/>
        <v>0</v>
      </c>
    </row>
    <row r="59" spans="1:28" ht="15" customHeight="1" x14ac:dyDescent="0.3">
      <c r="A59" s="149" t="str">
        <f t="shared" si="4"/>
        <v/>
      </c>
      <c r="B59" s="29"/>
      <c r="C59" s="29"/>
      <c r="D59" s="29"/>
      <c r="E59" s="28"/>
      <c r="F59" s="29"/>
      <c r="G59" s="29"/>
      <c r="H59" s="29"/>
      <c r="I59" s="29"/>
      <c r="J59" s="29"/>
      <c r="K59" s="29"/>
      <c r="L59" s="29"/>
      <c r="M59" s="29"/>
      <c r="N59" s="27"/>
      <c r="O59" s="346" t="str">
        <f t="shared" si="0"/>
        <v/>
      </c>
      <c r="P59" s="347"/>
      <c r="Q59" s="347"/>
      <c r="R59" s="98"/>
      <c r="S59" s="146">
        <f t="shared" si="1"/>
        <v>0</v>
      </c>
      <c r="T59" s="14">
        <f t="shared" si="2"/>
        <v>0</v>
      </c>
      <c r="U59" s="13"/>
      <c r="V59" s="51" t="str">
        <f t="shared" si="3"/>
        <v>ERROR</v>
      </c>
      <c r="W59" s="14"/>
      <c r="X59" s="14" t="b">
        <v>0</v>
      </c>
      <c r="AA59" s="14" t="e">
        <f>IF(#REF!&gt;0,IF(O59="","TRUE","FALSE"),"FALSE")</f>
        <v>#REF!</v>
      </c>
      <c r="AB59" s="14">
        <f t="shared" si="5"/>
        <v>0</v>
      </c>
    </row>
    <row r="60" spans="1:28" ht="15" customHeight="1" x14ac:dyDescent="0.3">
      <c r="A60" s="149" t="str">
        <f t="shared" si="4"/>
        <v/>
      </c>
      <c r="B60" s="29"/>
      <c r="C60" s="29"/>
      <c r="D60" s="29"/>
      <c r="E60" s="28"/>
      <c r="F60" s="29"/>
      <c r="G60" s="29"/>
      <c r="H60" s="29"/>
      <c r="I60" s="29"/>
      <c r="J60" s="29"/>
      <c r="K60" s="29"/>
      <c r="L60" s="29"/>
      <c r="M60" s="29"/>
      <c r="N60" s="26"/>
      <c r="O60" s="346" t="str">
        <f t="shared" si="0"/>
        <v/>
      </c>
      <c r="P60" s="347"/>
      <c r="Q60" s="347"/>
      <c r="R60" s="98"/>
      <c r="S60" s="146">
        <f t="shared" si="1"/>
        <v>0</v>
      </c>
      <c r="T60" s="14">
        <f t="shared" si="2"/>
        <v>0</v>
      </c>
      <c r="U60" s="13"/>
      <c r="V60" s="51" t="str">
        <f t="shared" si="3"/>
        <v>ERROR</v>
      </c>
      <c r="W60" s="14"/>
      <c r="X60" s="14" t="b">
        <v>0</v>
      </c>
      <c r="AA60" s="14" t="e">
        <f>IF(#REF!&gt;0,IF(O60="","TRUE","FALSE"),"FALSE")</f>
        <v>#REF!</v>
      </c>
      <c r="AB60" s="14">
        <f t="shared" si="5"/>
        <v>0</v>
      </c>
    </row>
    <row r="61" spans="1:28" ht="15" customHeight="1" x14ac:dyDescent="0.3">
      <c r="A61" s="149" t="str">
        <f t="shared" si="4"/>
        <v/>
      </c>
      <c r="B61" s="29"/>
      <c r="C61" s="29"/>
      <c r="D61" s="29"/>
      <c r="E61" s="28"/>
      <c r="F61" s="29"/>
      <c r="G61" s="29"/>
      <c r="H61" s="29"/>
      <c r="I61" s="29"/>
      <c r="J61" s="29"/>
      <c r="K61" s="29"/>
      <c r="L61" s="29"/>
      <c r="M61" s="29"/>
      <c r="N61" s="27"/>
      <c r="O61" s="346" t="str">
        <f t="shared" si="0"/>
        <v/>
      </c>
      <c r="P61" s="347"/>
      <c r="Q61" s="347"/>
      <c r="R61" s="98"/>
      <c r="S61" s="146">
        <f t="shared" si="1"/>
        <v>0</v>
      </c>
      <c r="T61" s="14">
        <f t="shared" si="2"/>
        <v>0</v>
      </c>
      <c r="U61" s="13"/>
      <c r="V61" s="51" t="str">
        <f t="shared" si="3"/>
        <v>ERROR</v>
      </c>
      <c r="W61" s="14"/>
      <c r="X61" s="14" t="b">
        <v>0</v>
      </c>
      <c r="AA61" s="14" t="e">
        <f>IF(#REF!&gt;0,IF(O61="","TRUE","FALSE"),"FALSE")</f>
        <v>#REF!</v>
      </c>
      <c r="AB61" s="14">
        <f t="shared" si="5"/>
        <v>0</v>
      </c>
    </row>
    <row r="62" spans="1:28" ht="15" customHeight="1" x14ac:dyDescent="0.3">
      <c r="A62" s="149" t="str">
        <f t="shared" si="4"/>
        <v/>
      </c>
      <c r="B62" s="29"/>
      <c r="C62" s="29"/>
      <c r="D62" s="29"/>
      <c r="E62" s="28"/>
      <c r="F62" s="29"/>
      <c r="G62" s="29"/>
      <c r="H62" s="29"/>
      <c r="I62" s="29"/>
      <c r="J62" s="29"/>
      <c r="K62" s="29"/>
      <c r="L62" s="29"/>
      <c r="M62" s="29"/>
      <c r="N62" s="26"/>
      <c r="O62" s="346" t="str">
        <f t="shared" si="0"/>
        <v/>
      </c>
      <c r="P62" s="347"/>
      <c r="Q62" s="347"/>
      <c r="R62" s="98"/>
      <c r="S62" s="146">
        <f t="shared" si="1"/>
        <v>0</v>
      </c>
      <c r="T62" s="14">
        <f t="shared" si="2"/>
        <v>0</v>
      </c>
      <c r="U62" s="13"/>
      <c r="V62" s="51" t="str">
        <f t="shared" si="3"/>
        <v>ERROR</v>
      </c>
      <c r="W62" s="14"/>
      <c r="X62" s="14" t="b">
        <v>0</v>
      </c>
      <c r="AA62" s="14" t="e">
        <f>IF(#REF!&gt;0,IF(O62="","TRUE","FALSE"),"FALSE")</f>
        <v>#REF!</v>
      </c>
      <c r="AB62" s="14">
        <f t="shared" si="5"/>
        <v>0</v>
      </c>
    </row>
    <row r="63" spans="1:28" ht="15" customHeight="1" x14ac:dyDescent="0.3">
      <c r="A63" s="149" t="str">
        <f t="shared" si="4"/>
        <v/>
      </c>
      <c r="B63" s="29"/>
      <c r="C63" s="29"/>
      <c r="D63" s="29"/>
      <c r="E63" s="28"/>
      <c r="F63" s="29"/>
      <c r="G63" s="29"/>
      <c r="H63" s="29"/>
      <c r="I63" s="29"/>
      <c r="J63" s="29"/>
      <c r="K63" s="29"/>
      <c r="L63" s="29"/>
      <c r="M63" s="29"/>
      <c r="N63" s="26"/>
      <c r="O63" s="346" t="str">
        <f t="shared" si="0"/>
        <v/>
      </c>
      <c r="P63" s="347"/>
      <c r="Q63" s="347"/>
      <c r="R63" s="98"/>
      <c r="S63" s="146">
        <f t="shared" si="1"/>
        <v>0</v>
      </c>
      <c r="T63" s="14">
        <f t="shared" si="2"/>
        <v>0</v>
      </c>
      <c r="U63" s="13"/>
      <c r="V63" s="51" t="str">
        <f t="shared" si="3"/>
        <v>ERROR</v>
      </c>
      <c r="W63" s="14"/>
      <c r="X63" s="14" t="b">
        <v>0</v>
      </c>
      <c r="AA63" s="14" t="e">
        <f>IF(#REF!&gt;0,IF(O63="","TRUE","FALSE"),"FALSE")</f>
        <v>#REF!</v>
      </c>
      <c r="AB63" s="14">
        <f t="shared" si="5"/>
        <v>0</v>
      </c>
    </row>
    <row r="64" spans="1:28" ht="36.75" customHeight="1" thickBot="1" x14ac:dyDescent="0.35">
      <c r="A64" s="150" t="s">
        <v>15</v>
      </c>
      <c r="B64" s="143">
        <f t="shared" ref="B64:F64" si="6">SUM(B15:B63)</f>
        <v>0</v>
      </c>
      <c r="C64" s="143">
        <f t="shared" si="6"/>
        <v>0</v>
      </c>
      <c r="D64" s="143">
        <f t="shared" si="6"/>
        <v>0</v>
      </c>
      <c r="E64" s="143">
        <f t="shared" si="6"/>
        <v>0</v>
      </c>
      <c r="F64" s="143">
        <f t="shared" si="6"/>
        <v>0</v>
      </c>
      <c r="G64" s="143">
        <f>IF($Y$16=TRUE,IF($G$11="All-Day Non IV-D Services",((49-(COUNTIFS($A$15:$A$63,"")+COUNTIFS($O$15:$O$63,"LUNCH")))*15),SUM(G15:G63)),SUM(G15:G63))</f>
        <v>0</v>
      </c>
      <c r="H64" s="143">
        <f>SUM(H15:H63)</f>
        <v>0</v>
      </c>
      <c r="I64" s="143">
        <f>IF($Y$16=TRUE,IF($G$11="All-Day PTO",((49-(COUNTIFS($A$15:$A$63,"")+COUNTIFS($O$15:$O$63,"LUNCH")))*15),SUM(I15:I63)),SUM(I15:I63))</f>
        <v>0</v>
      </c>
      <c r="J64" s="143">
        <f>IF($Y$16=TRUE,IF($G$11="All-Day ATO",((49-(COUNTIFS($A$15:$A$63,"")+COUNTIFS($O$15:$O$63,"LUNCH")))*15),SUM(J15:J63)),SUM(J15:J63))</f>
        <v>0</v>
      </c>
      <c r="K64" s="143">
        <f>IF($Y$16=TRUE,IF($G$11="All-Day Sick",((49-(COUNTIFS($A$15:$A$63,"")+COUNTIFS($O$15:$O$63,"LUNCH")))*15),SUM(K15:K63)),SUM(K15:K63))</f>
        <v>0</v>
      </c>
      <c r="L64" s="143">
        <f>IF($Y$16=TRUE,IF($G$11="All-Day VTO",((49-(COUNTIFS($A$15:$A$63,"")+COUNTIFS($O$15:$O$63,"LUNCH")))*15),SUM(L15:L63)),SUM(L15:L63))</f>
        <v>0</v>
      </c>
      <c r="M64" s="143">
        <f t="shared" ref="M64:N64" si="7">SUM(M15:M63)</f>
        <v>0</v>
      </c>
      <c r="N64" s="151">
        <f t="shared" si="7"/>
        <v>0</v>
      </c>
      <c r="O64" s="364"/>
      <c r="P64" s="365"/>
      <c r="Q64" s="365"/>
      <c r="R64" s="145"/>
      <c r="S64" s="147">
        <f>SUM(B64:P64)</f>
        <v>0</v>
      </c>
      <c r="T64" s="13"/>
      <c r="U64" s="13"/>
      <c r="V64" s="52"/>
      <c r="W64" s="14"/>
      <c r="X64" s="14">
        <f>COUNTIF(X15:X63,TRUE)</f>
        <v>0</v>
      </c>
      <c r="AB64" s="14">
        <f>SUBTOTAL(9,AB15:AB63)</f>
        <v>0</v>
      </c>
    </row>
    <row r="65" spans="1:34" s="108" customFormat="1" ht="7.5" customHeight="1" x14ac:dyDescent="0.3">
      <c r="B65" s="134">
        <f>SUMIF($X$15:$X$63,"TRUE",B15:B63)</f>
        <v>0</v>
      </c>
      <c r="C65" s="134">
        <f>SUMIF($X$15:$X$63,"TRUE",C15:C63)</f>
        <v>0</v>
      </c>
      <c r="D65" s="134">
        <f t="shared" ref="D65:M65" si="8">SUMIF($X$15:$X$63,"TRUE",D15:D63)</f>
        <v>0</v>
      </c>
      <c r="E65" s="134">
        <f t="shared" si="8"/>
        <v>0</v>
      </c>
      <c r="F65" s="134">
        <f t="shared" si="8"/>
        <v>0</v>
      </c>
      <c r="G65" s="134">
        <f>IF($Y$16=TRUE,IF($G$11="All-Day Non IV-D Services",$X$64*15,SUMIF($X$15:$X$63,"TRUE",G15:G63)),SUMIF($X$15:$X$63,"TRUE",G15:G63))</f>
        <v>0</v>
      </c>
      <c r="H65" s="134">
        <f t="shared" si="8"/>
        <v>0</v>
      </c>
      <c r="I65" s="134">
        <f>IF($Y$16=TRUE,IF($G$11="All-Day PTO",$X$64*15,SUMIF($X$15:$X$63,"TRUE",I15:I63)),SUMIF($X$15:$X$63,"TRUE",I15:I63))</f>
        <v>0</v>
      </c>
      <c r="J65" s="134">
        <f>IF($Y$16=TRUE,IF($G$11="All-Day PTO",$X$64*15,SUMIF($X$15:$X$63,"TRUE",J15:J63)),SUMIF($X$15:$X$63,"TRUE",J15:J63))</f>
        <v>0</v>
      </c>
      <c r="K65" s="134">
        <f>IF($Y$16=TRUE,IF($G$11="All-Day Sick",$X$64*15,SUMIF($X$15:$X$63,"TRUE",K15:K63)),SUMIF($X$15:$X$63,"TRUE",K15:K63))</f>
        <v>0</v>
      </c>
      <c r="L65" s="134">
        <f>IF($Y$16=TRUE,IF($G$11="All-Day VTO",$X$64*15,SUMIF($X$15:$X$63,"TRUE",L15:L63)),SUMIF($X$15:$X$63,"TRUE",L15:L63))</f>
        <v>0</v>
      </c>
      <c r="M65" s="134">
        <f t="shared" si="8"/>
        <v>0</v>
      </c>
      <c r="N65" s="135"/>
      <c r="O65" s="135"/>
      <c r="P65" s="135"/>
      <c r="Q65" s="112"/>
      <c r="R65" s="112"/>
      <c r="S65" s="112">
        <f>SUBTOTAL(9,A65:M65)</f>
        <v>0</v>
      </c>
      <c r="T65" s="109"/>
      <c r="U65" s="136"/>
      <c r="V65" s="21"/>
      <c r="W65" s="112"/>
      <c r="X65" s="112"/>
      <c r="Y65" s="112"/>
      <c r="Z65" s="109"/>
      <c r="AA65" s="112"/>
      <c r="AB65" s="112"/>
      <c r="AC65" s="109"/>
      <c r="AD65" s="109"/>
      <c r="AE65" s="109"/>
      <c r="AF65" s="109"/>
      <c r="AG65" s="109"/>
    </row>
    <row r="66" spans="1:34" s="108" customFormat="1" ht="7.5" customHeight="1" x14ac:dyDescent="0.3">
      <c r="B66" s="134">
        <f>B64-B65</f>
        <v>0</v>
      </c>
      <c r="C66" s="134">
        <f>C64-C65</f>
        <v>0</v>
      </c>
      <c r="D66" s="134">
        <f t="shared" ref="D66:M66" si="9">D64-D65</f>
        <v>0</v>
      </c>
      <c r="E66" s="134">
        <f t="shared" si="9"/>
        <v>0</v>
      </c>
      <c r="F66" s="134">
        <f t="shared" si="9"/>
        <v>0</v>
      </c>
      <c r="G66" s="134">
        <f t="shared" si="9"/>
        <v>0</v>
      </c>
      <c r="H66" s="134">
        <f t="shared" si="9"/>
        <v>0</v>
      </c>
      <c r="I66" s="134">
        <f t="shared" si="9"/>
        <v>0</v>
      </c>
      <c r="J66" s="134">
        <f>J64-J65</f>
        <v>0</v>
      </c>
      <c r="K66" s="134">
        <f t="shared" si="9"/>
        <v>0</v>
      </c>
      <c r="L66" s="134">
        <f t="shared" si="9"/>
        <v>0</v>
      </c>
      <c r="M66" s="134">
        <f t="shared" si="9"/>
        <v>0</v>
      </c>
      <c r="N66" s="137"/>
      <c r="O66" s="137"/>
      <c r="P66" s="137"/>
      <c r="Q66" s="112"/>
      <c r="R66" s="112"/>
      <c r="S66" s="112">
        <f>SUBTOTAL(9,A66:M66)</f>
        <v>0</v>
      </c>
      <c r="T66" s="109"/>
      <c r="U66" s="136"/>
      <c r="V66" s="21"/>
      <c r="W66" s="112"/>
      <c r="X66" s="112"/>
      <c r="Y66" s="112"/>
      <c r="Z66" s="109"/>
      <c r="AA66" s="112"/>
      <c r="AB66" s="112"/>
      <c r="AC66" s="109"/>
      <c r="AD66" s="109"/>
      <c r="AE66" s="109"/>
      <c r="AF66" s="109"/>
      <c r="AG66" s="109"/>
    </row>
    <row r="67" spans="1:34" s="108" customFormat="1" ht="19.399999999999999" customHeight="1" x14ac:dyDescent="0.3">
      <c r="A67" s="366"/>
      <c r="B67" s="367"/>
      <c r="C67" s="367"/>
      <c r="D67" s="367"/>
      <c r="E67" s="367"/>
      <c r="F67" s="367"/>
      <c r="G67" s="367"/>
      <c r="H67" s="367"/>
      <c r="I67" s="367"/>
      <c r="J67" s="367"/>
      <c r="K67" s="367"/>
      <c r="L67" s="367"/>
      <c r="M67" s="367"/>
      <c r="N67" s="367"/>
      <c r="O67" s="367"/>
      <c r="P67" s="367"/>
      <c r="Q67" s="367"/>
      <c r="R67" s="367"/>
      <c r="S67" s="367"/>
      <c r="T67" s="138"/>
      <c r="U67" s="138"/>
      <c r="V67" s="101"/>
      <c r="W67" s="112"/>
      <c r="X67" s="112"/>
      <c r="Y67" s="112"/>
      <c r="Z67" s="112"/>
      <c r="AA67" s="112"/>
      <c r="AB67" s="112"/>
      <c r="AC67" s="109"/>
      <c r="AD67" s="109"/>
      <c r="AE67" s="109"/>
      <c r="AF67" s="109"/>
      <c r="AG67" s="109"/>
      <c r="AH67" s="109"/>
    </row>
    <row r="68" spans="1:34" ht="25.4" customHeight="1" x14ac:dyDescent="0.3">
      <c r="A68" s="189"/>
      <c r="B68" s="1"/>
      <c r="C68" s="1"/>
      <c r="D68" s="1"/>
      <c r="E68" s="1"/>
      <c r="F68" s="1"/>
      <c r="G68" s="1"/>
      <c r="H68" s="1"/>
      <c r="I68" s="1"/>
      <c r="J68" s="1"/>
      <c r="K68" s="71"/>
      <c r="L68" s="55"/>
      <c r="M68" s="33"/>
      <c r="N68" s="368"/>
      <c r="O68" s="368"/>
      <c r="P68" s="368"/>
      <c r="Q68" s="368"/>
      <c r="R68" s="33"/>
      <c r="S68" s="33"/>
      <c r="T68" s="58"/>
      <c r="U68" s="13"/>
      <c r="V68" s="13"/>
      <c r="W68" s="14"/>
      <c r="Z68" s="14"/>
      <c r="AH68" s="13"/>
    </row>
    <row r="69" spans="1:34" s="108" customFormat="1" ht="17.149999999999999" customHeight="1" x14ac:dyDescent="0.3">
      <c r="A69" s="360"/>
      <c r="B69" s="361"/>
      <c r="C69" s="361"/>
      <c r="D69" s="361"/>
      <c r="E69" s="361"/>
      <c r="F69" s="361"/>
      <c r="G69" s="361"/>
      <c r="H69" s="361"/>
      <c r="I69" s="142"/>
      <c r="J69" s="204"/>
      <c r="K69" s="184"/>
      <c r="L69" s="139"/>
      <c r="M69" s="190"/>
      <c r="N69" s="362"/>
      <c r="O69" s="363"/>
      <c r="P69" s="363"/>
      <c r="Q69" s="363"/>
      <c r="R69" s="140"/>
      <c r="S69" s="360"/>
      <c r="T69" s="360"/>
      <c r="U69" s="109"/>
      <c r="V69" s="13"/>
      <c r="W69" s="112"/>
      <c r="X69" s="112"/>
      <c r="Y69" s="112"/>
      <c r="Z69" s="109"/>
      <c r="AA69" s="112"/>
      <c r="AB69" s="112"/>
      <c r="AC69" s="109"/>
      <c r="AD69" s="109"/>
      <c r="AE69" s="109"/>
      <c r="AF69" s="109"/>
      <c r="AG69" s="109"/>
    </row>
    <row r="70" spans="1:34" s="108" customFormat="1" ht="30" customHeight="1" x14ac:dyDescent="0.3">
      <c r="A70" s="369"/>
      <c r="B70" s="369"/>
      <c r="C70" s="369"/>
      <c r="D70" s="369"/>
      <c r="E70" s="369"/>
      <c r="F70" s="369"/>
      <c r="G70" s="369"/>
      <c r="H70" s="369"/>
      <c r="I70" s="369"/>
      <c r="J70" s="369"/>
      <c r="K70" s="369"/>
      <c r="L70" s="369"/>
      <c r="M70" s="369"/>
      <c r="N70" s="369"/>
      <c r="O70" s="369"/>
      <c r="P70" s="369"/>
      <c r="Q70" s="369"/>
      <c r="R70" s="369"/>
      <c r="S70" s="369"/>
      <c r="T70" s="191"/>
      <c r="U70" s="141"/>
      <c r="V70" s="68"/>
      <c r="W70" s="112"/>
      <c r="X70" s="112"/>
      <c r="Y70" s="112"/>
      <c r="Z70" s="109"/>
      <c r="AA70" s="112"/>
      <c r="AB70" s="112"/>
      <c r="AC70" s="109"/>
      <c r="AD70" s="109"/>
      <c r="AE70" s="109"/>
      <c r="AF70" s="109"/>
      <c r="AG70" s="109"/>
    </row>
    <row r="71" spans="1:34" ht="25.4" customHeight="1" x14ac:dyDescent="0.3">
      <c r="A71" s="13" t="s">
        <v>90</v>
      </c>
      <c r="B71" s="71"/>
      <c r="C71" s="71"/>
      <c r="D71" s="71"/>
      <c r="E71" s="71"/>
      <c r="F71" s="71"/>
      <c r="G71" s="71"/>
      <c r="H71" s="71"/>
      <c r="I71" s="71"/>
      <c r="J71" s="71"/>
      <c r="K71" s="71"/>
      <c r="L71" s="55"/>
      <c r="M71" s="33"/>
      <c r="N71" s="368"/>
      <c r="O71" s="368"/>
      <c r="P71" s="368"/>
      <c r="Q71" s="368"/>
      <c r="R71" s="33"/>
      <c r="S71" s="33"/>
      <c r="T71" s="58"/>
      <c r="U71" s="13"/>
      <c r="V71" s="13"/>
      <c r="W71" s="14"/>
    </row>
    <row r="72" spans="1:34" s="108" customFormat="1" ht="16.5" customHeight="1" x14ac:dyDescent="0.3">
      <c r="A72" s="362"/>
      <c r="B72" s="362"/>
      <c r="C72" s="362"/>
      <c r="D72" s="362"/>
      <c r="E72" s="362"/>
      <c r="F72" s="362"/>
      <c r="G72" s="362"/>
      <c r="H72" s="362"/>
      <c r="I72" s="142"/>
      <c r="J72" s="204"/>
      <c r="K72" s="184"/>
      <c r="L72" s="139"/>
      <c r="M72" s="190"/>
      <c r="N72" s="362"/>
      <c r="O72" s="363"/>
      <c r="P72" s="363"/>
      <c r="Q72" s="363"/>
      <c r="R72" s="140"/>
      <c r="S72" s="370"/>
      <c r="T72" s="370"/>
      <c r="U72" s="109"/>
      <c r="V72" s="13"/>
      <c r="W72" s="112"/>
      <c r="X72" s="112"/>
      <c r="Y72" s="112"/>
      <c r="Z72" s="109"/>
      <c r="AA72" s="112"/>
      <c r="AB72" s="112"/>
      <c r="AC72" s="109"/>
      <c r="AD72" s="109"/>
      <c r="AE72" s="109"/>
      <c r="AF72" s="109"/>
      <c r="AG72" s="109"/>
    </row>
    <row r="73" spans="1:34" ht="30" customHeight="1" x14ac:dyDescent="0.3">
      <c r="A73" s="13"/>
      <c r="B73" s="33"/>
      <c r="C73" s="33"/>
      <c r="D73" s="33"/>
      <c r="E73" s="33"/>
      <c r="F73" s="33"/>
      <c r="G73" s="33"/>
      <c r="H73" s="33"/>
      <c r="I73" s="33"/>
      <c r="J73" s="205"/>
      <c r="K73" s="33" t="s">
        <v>90</v>
      </c>
      <c r="L73" s="33"/>
      <c r="M73" s="33"/>
      <c r="N73" s="33"/>
      <c r="O73" s="33"/>
      <c r="P73" s="33"/>
      <c r="Q73" s="13"/>
      <c r="R73" s="13"/>
      <c r="S73" s="13"/>
      <c r="T73" s="13"/>
      <c r="U73" s="13"/>
      <c r="V73" s="13"/>
      <c r="W73" s="14"/>
    </row>
    <row r="74" spans="1:34" ht="30" customHeight="1" x14ac:dyDescent="0.3">
      <c r="B74" s="31"/>
      <c r="C74" s="31"/>
      <c r="D74" s="31"/>
      <c r="E74" s="31"/>
      <c r="F74" s="31"/>
      <c r="G74" s="31"/>
      <c r="H74" s="31"/>
      <c r="I74" s="31"/>
      <c r="J74" s="31"/>
      <c r="K74" s="31"/>
      <c r="L74" s="31"/>
      <c r="M74" s="31"/>
      <c r="N74" s="31"/>
      <c r="O74" s="31"/>
      <c r="P74" s="31"/>
      <c r="Q74" s="13"/>
      <c r="R74" s="13"/>
      <c r="S74" s="13"/>
      <c r="T74" s="13"/>
      <c r="U74" s="13"/>
      <c r="V74" s="13"/>
      <c r="W74" s="14"/>
    </row>
    <row r="75" spans="1:34" ht="30" customHeight="1" x14ac:dyDescent="0.3">
      <c r="B75" s="31"/>
      <c r="C75" s="31"/>
      <c r="D75" s="31"/>
      <c r="E75" s="31"/>
      <c r="F75" s="31"/>
      <c r="G75" s="31"/>
      <c r="H75" s="31"/>
      <c r="I75" s="31"/>
      <c r="J75" s="31"/>
      <c r="K75" s="31"/>
      <c r="L75" s="31"/>
      <c r="M75" s="31"/>
      <c r="N75" s="31"/>
      <c r="O75" s="31"/>
      <c r="P75" s="31"/>
      <c r="Q75" s="13"/>
      <c r="R75" s="13"/>
      <c r="S75" s="13"/>
      <c r="T75" s="13"/>
      <c r="U75" s="13"/>
      <c r="V75" s="13"/>
      <c r="W75" s="14"/>
    </row>
    <row r="76" spans="1:34" ht="30" customHeight="1" x14ac:dyDescent="0.3">
      <c r="B76" s="31"/>
      <c r="C76" s="31"/>
      <c r="D76" s="31"/>
      <c r="E76" s="31"/>
      <c r="F76" s="31"/>
      <c r="G76" s="106"/>
      <c r="H76" s="31"/>
      <c r="I76" s="31"/>
      <c r="J76" s="31"/>
      <c r="K76" s="31"/>
      <c r="L76" s="31"/>
      <c r="M76" s="31"/>
      <c r="N76" s="31"/>
      <c r="O76" s="31"/>
      <c r="P76" s="31"/>
      <c r="Q76" s="13"/>
      <c r="R76" s="13"/>
      <c r="S76" s="13"/>
      <c r="T76" s="13"/>
      <c r="U76" s="13"/>
      <c r="V76" s="13"/>
      <c r="W76" s="14"/>
    </row>
    <row r="77" spans="1:34" ht="30" customHeight="1" x14ac:dyDescent="0.3">
      <c r="B77" s="31"/>
      <c r="C77" s="31"/>
      <c r="D77" s="31"/>
      <c r="E77" s="31"/>
      <c r="F77" s="31"/>
      <c r="G77" s="31"/>
      <c r="H77" s="31"/>
      <c r="I77" s="31"/>
      <c r="J77" s="31"/>
      <c r="K77" s="31"/>
      <c r="L77" s="31"/>
      <c r="M77" s="31"/>
      <c r="N77" s="31"/>
      <c r="O77" s="31"/>
      <c r="P77" s="31"/>
      <c r="Q77" s="13"/>
      <c r="R77" s="13"/>
      <c r="S77" s="13"/>
      <c r="T77" s="13"/>
      <c r="U77" s="13"/>
      <c r="V77" s="13"/>
      <c r="W77" s="14"/>
    </row>
    <row r="78" spans="1:34" ht="30" customHeight="1" x14ac:dyDescent="0.3">
      <c r="B78" s="31"/>
      <c r="C78" s="31"/>
      <c r="D78" s="31"/>
      <c r="E78" s="31"/>
      <c r="F78" s="31"/>
      <c r="G78" s="31"/>
      <c r="H78" s="31"/>
      <c r="I78" s="31"/>
      <c r="J78" s="31"/>
      <c r="K78" s="31"/>
      <c r="L78" s="31"/>
      <c r="M78" s="31"/>
      <c r="N78" s="31"/>
      <c r="O78" s="31"/>
      <c r="P78" s="31"/>
      <c r="Q78" s="13"/>
      <c r="R78" s="13"/>
      <c r="S78" s="13"/>
      <c r="T78" s="13"/>
      <c r="U78" s="13"/>
      <c r="V78" s="13"/>
      <c r="W78" s="14"/>
    </row>
    <row r="79" spans="1:34" ht="30" customHeight="1" x14ac:dyDescent="0.3">
      <c r="B79" s="31"/>
      <c r="C79" s="31"/>
      <c r="D79" s="31"/>
      <c r="E79" s="31"/>
      <c r="F79" s="31"/>
      <c r="G79" s="31"/>
      <c r="H79" s="31"/>
      <c r="I79" s="31"/>
      <c r="J79" s="31"/>
      <c r="K79" s="31"/>
      <c r="L79" s="31"/>
      <c r="M79" s="31"/>
      <c r="N79" s="31"/>
      <c r="O79" s="31"/>
      <c r="P79" s="31"/>
      <c r="Q79" s="13"/>
      <c r="R79" s="13"/>
      <c r="S79" s="13"/>
      <c r="T79" s="13"/>
      <c r="U79" s="13"/>
      <c r="V79" s="13"/>
      <c r="W79" s="14"/>
    </row>
    <row r="80" spans="1:34" ht="30" customHeight="1" x14ac:dyDescent="0.3">
      <c r="B80" s="31"/>
      <c r="C80" s="31"/>
      <c r="D80" s="31"/>
      <c r="E80" s="31"/>
      <c r="F80" s="31"/>
      <c r="G80" s="31"/>
      <c r="H80" s="31"/>
      <c r="I80" s="31"/>
      <c r="J80" s="31"/>
      <c r="K80" s="31"/>
      <c r="L80" s="31"/>
      <c r="M80" s="31"/>
      <c r="N80" s="31"/>
      <c r="O80" s="31"/>
      <c r="P80" s="31"/>
      <c r="Q80" s="13"/>
      <c r="R80" s="13"/>
      <c r="S80" s="13"/>
      <c r="T80" s="13"/>
      <c r="U80" s="13"/>
      <c r="V80" s="13"/>
      <c r="W80" s="14"/>
    </row>
    <row r="81" spans="2:25" ht="30" customHeight="1" x14ac:dyDescent="0.3">
      <c r="B81" s="31"/>
      <c r="C81" s="31"/>
      <c r="D81" s="31"/>
      <c r="E81" s="31"/>
      <c r="F81" s="31"/>
      <c r="G81" s="31"/>
      <c r="H81" s="31"/>
      <c r="I81" s="31"/>
      <c r="J81" s="31"/>
      <c r="K81" s="31"/>
      <c r="L81" s="31"/>
      <c r="M81" s="31"/>
      <c r="N81" s="31"/>
      <c r="O81" s="31"/>
      <c r="P81" s="31"/>
      <c r="Q81" s="13"/>
      <c r="R81" s="13"/>
      <c r="S81" s="13"/>
      <c r="T81" s="13"/>
      <c r="U81" s="13"/>
      <c r="V81" s="13"/>
      <c r="W81" s="14"/>
    </row>
    <row r="82" spans="2:25" ht="30" customHeight="1" x14ac:dyDescent="0.3">
      <c r="B82" s="31"/>
      <c r="C82" s="31"/>
      <c r="D82" s="31"/>
      <c r="E82" s="31"/>
      <c r="F82" s="31"/>
      <c r="G82" s="31"/>
      <c r="H82" s="31"/>
      <c r="I82" s="31"/>
      <c r="J82" s="31"/>
      <c r="K82" s="31"/>
      <c r="L82" s="31"/>
      <c r="M82" s="31"/>
      <c r="N82" s="31"/>
      <c r="O82" s="31"/>
      <c r="P82" s="31"/>
      <c r="Q82" s="13"/>
      <c r="R82" s="13"/>
      <c r="S82" s="13"/>
      <c r="T82" s="13"/>
      <c r="U82" s="13"/>
      <c r="V82" s="13"/>
      <c r="W82" s="14"/>
    </row>
    <row r="83" spans="2:25" ht="30" customHeight="1" x14ac:dyDescent="0.3">
      <c r="B83" s="31"/>
      <c r="C83" s="31"/>
      <c r="D83" s="31"/>
      <c r="E83" s="31"/>
      <c r="F83" s="31"/>
      <c r="G83" s="31"/>
      <c r="H83" s="31"/>
      <c r="I83" s="31"/>
      <c r="J83" s="31"/>
      <c r="K83" s="31"/>
      <c r="L83" s="31"/>
      <c r="M83" s="31"/>
      <c r="N83" s="31"/>
      <c r="O83" s="31"/>
      <c r="P83" s="31"/>
      <c r="Q83" s="13"/>
      <c r="R83" s="13"/>
      <c r="S83" s="13"/>
      <c r="T83" s="13"/>
      <c r="U83" s="13"/>
      <c r="V83" s="13"/>
      <c r="W83" s="14"/>
    </row>
    <row r="84" spans="2:25" ht="30" customHeight="1" x14ac:dyDescent="0.3">
      <c r="B84" s="31"/>
      <c r="C84" s="31"/>
      <c r="D84" s="31"/>
      <c r="E84" s="31"/>
      <c r="F84" s="31"/>
      <c r="G84" s="31"/>
      <c r="H84" s="31"/>
      <c r="I84" s="31"/>
      <c r="J84" s="31"/>
      <c r="K84" s="31"/>
      <c r="L84" s="31"/>
      <c r="M84" s="31"/>
      <c r="N84" s="31"/>
      <c r="O84" s="31"/>
      <c r="P84" s="31"/>
      <c r="Q84" s="13"/>
      <c r="R84" s="13"/>
      <c r="S84" s="13"/>
      <c r="T84" s="13"/>
      <c r="U84" s="13"/>
      <c r="V84" s="13"/>
      <c r="W84" s="14"/>
    </row>
    <row r="85" spans="2:25" ht="30" customHeight="1" x14ac:dyDescent="0.3">
      <c r="B85" s="31"/>
      <c r="C85" s="31"/>
      <c r="D85" s="31"/>
      <c r="E85" s="31"/>
      <c r="F85" s="31"/>
      <c r="G85" s="31"/>
      <c r="H85" s="31"/>
      <c r="I85" s="31"/>
      <c r="J85" s="31"/>
      <c r="K85" s="31"/>
      <c r="L85" s="31"/>
      <c r="M85" s="31"/>
      <c r="N85" s="31"/>
      <c r="O85" s="31"/>
      <c r="P85" s="31"/>
      <c r="Q85" s="13"/>
      <c r="R85" s="13"/>
      <c r="S85" s="13"/>
      <c r="T85" s="13"/>
      <c r="U85" s="13"/>
      <c r="V85" s="13"/>
      <c r="W85" s="14"/>
    </row>
    <row r="86" spans="2:25" ht="30" customHeight="1" x14ac:dyDescent="0.3">
      <c r="B86" s="31"/>
      <c r="C86" s="31"/>
      <c r="D86" s="31"/>
      <c r="E86" s="31"/>
      <c r="F86" s="31"/>
      <c r="G86" s="31"/>
      <c r="H86" s="31"/>
      <c r="I86" s="31"/>
      <c r="J86" s="31"/>
      <c r="K86" s="31"/>
      <c r="L86" s="31"/>
      <c r="M86" s="31"/>
      <c r="N86" s="31"/>
      <c r="O86" s="31"/>
      <c r="P86" s="31"/>
      <c r="Q86" s="13"/>
      <c r="R86" s="13"/>
      <c r="S86" s="13"/>
      <c r="T86" s="13"/>
      <c r="U86" s="13"/>
      <c r="V86" s="13"/>
      <c r="W86" s="14"/>
    </row>
    <row r="87" spans="2:25" ht="30" customHeight="1" x14ac:dyDescent="0.3">
      <c r="B87" s="31"/>
      <c r="C87" s="31"/>
      <c r="D87" s="31"/>
      <c r="E87" s="31"/>
      <c r="F87" s="31"/>
      <c r="G87" s="31"/>
      <c r="H87" s="31"/>
      <c r="I87" s="31"/>
      <c r="J87" s="31"/>
      <c r="K87" s="31"/>
      <c r="L87" s="31"/>
      <c r="M87" s="31"/>
      <c r="N87" s="31"/>
      <c r="O87" s="31"/>
      <c r="P87" s="31"/>
      <c r="Q87" s="13"/>
      <c r="R87" s="13"/>
      <c r="S87" s="13"/>
      <c r="T87" s="13"/>
      <c r="U87" s="13"/>
      <c r="V87" s="13"/>
      <c r="W87" s="14"/>
    </row>
    <row r="88" spans="2:25" ht="30" customHeight="1" x14ac:dyDescent="0.3">
      <c r="B88" s="31"/>
      <c r="C88" s="31"/>
      <c r="D88" s="31"/>
      <c r="E88" s="31"/>
      <c r="F88" s="31"/>
      <c r="G88" s="31"/>
      <c r="H88" s="31"/>
      <c r="I88" s="31"/>
      <c r="J88" s="31"/>
      <c r="K88" s="31"/>
      <c r="L88" s="31"/>
      <c r="M88" s="31"/>
      <c r="N88" s="31"/>
      <c r="O88" s="31"/>
      <c r="P88" s="31"/>
      <c r="Q88" s="13"/>
      <c r="R88" s="13"/>
      <c r="S88" s="13"/>
      <c r="T88" s="13"/>
      <c r="U88" s="13"/>
      <c r="V88" s="13"/>
      <c r="W88" s="14"/>
    </row>
    <row r="89" spans="2:25" ht="30" customHeight="1" x14ac:dyDescent="0.3">
      <c r="B89" s="31"/>
      <c r="C89" s="31"/>
      <c r="D89" s="31"/>
      <c r="E89" s="31"/>
      <c r="F89" s="31"/>
      <c r="G89" s="31"/>
      <c r="H89" s="31"/>
      <c r="I89" s="31"/>
      <c r="J89" s="31"/>
      <c r="K89" s="31"/>
      <c r="L89" s="31"/>
      <c r="M89" s="31"/>
      <c r="N89" s="31"/>
      <c r="O89" s="31"/>
      <c r="P89" s="31"/>
      <c r="Q89" s="13"/>
      <c r="R89" s="13"/>
      <c r="S89" s="13"/>
      <c r="T89" s="13"/>
      <c r="U89" s="13"/>
      <c r="V89" s="13"/>
      <c r="W89" s="14"/>
    </row>
    <row r="90" spans="2:25" ht="30" customHeight="1" x14ac:dyDescent="0.3">
      <c r="B90" s="31"/>
      <c r="C90" s="31"/>
      <c r="D90" s="31"/>
      <c r="E90" s="31"/>
      <c r="F90" s="31"/>
      <c r="G90" s="31"/>
      <c r="H90" s="31"/>
      <c r="I90" s="31"/>
      <c r="J90" s="31"/>
      <c r="K90" s="31"/>
      <c r="L90" s="31"/>
      <c r="M90" s="31"/>
      <c r="N90" s="31"/>
      <c r="O90" s="31"/>
      <c r="P90" s="31"/>
      <c r="Q90" s="13"/>
      <c r="R90" s="13"/>
      <c r="S90" s="13"/>
      <c r="T90" s="13"/>
      <c r="U90" s="13"/>
      <c r="V90" s="13"/>
      <c r="W90" s="47"/>
      <c r="X90" s="47"/>
      <c r="Y90" s="47"/>
    </row>
    <row r="91" spans="2:25" ht="30" customHeight="1" x14ac:dyDescent="0.3">
      <c r="B91" s="31"/>
      <c r="C91" s="31"/>
      <c r="D91" s="31"/>
      <c r="E91" s="31"/>
      <c r="F91" s="31"/>
      <c r="G91" s="31"/>
      <c r="H91" s="31"/>
      <c r="I91" s="31"/>
      <c r="J91" s="31"/>
      <c r="K91" s="31"/>
      <c r="L91" s="31"/>
      <c r="M91" s="31"/>
      <c r="N91" s="31"/>
      <c r="O91" s="31"/>
      <c r="P91" s="31"/>
      <c r="Q91" s="13"/>
      <c r="R91" s="13"/>
      <c r="S91" s="13"/>
      <c r="T91" s="13"/>
      <c r="U91" s="13"/>
      <c r="V91" s="13"/>
      <c r="W91" s="47"/>
      <c r="Y91" s="45" t="s">
        <v>22</v>
      </c>
    </row>
    <row r="92" spans="2:25" ht="30" customHeight="1" x14ac:dyDescent="0.3">
      <c r="B92" s="31"/>
      <c r="C92" s="31"/>
      <c r="D92" s="31"/>
      <c r="E92" s="31"/>
      <c r="F92" s="31"/>
      <c r="G92" s="31"/>
      <c r="H92" s="31"/>
      <c r="I92" s="31"/>
      <c r="J92" s="31"/>
      <c r="K92" s="31"/>
      <c r="L92" s="31"/>
      <c r="M92" s="31"/>
      <c r="N92" s="31"/>
      <c r="O92" s="31"/>
      <c r="P92" s="31"/>
      <c r="Q92" s="13"/>
      <c r="R92" s="13"/>
      <c r="S92" s="13"/>
      <c r="T92" s="13"/>
      <c r="U92" s="13"/>
      <c r="V92" s="13"/>
      <c r="W92" s="47"/>
      <c r="Y92" s="45" t="s">
        <v>23</v>
      </c>
    </row>
    <row r="93" spans="2:25" ht="30" customHeight="1" x14ac:dyDescent="0.3">
      <c r="B93" s="31"/>
      <c r="C93" s="31"/>
      <c r="D93" s="31"/>
      <c r="E93" s="31"/>
      <c r="F93" s="31"/>
      <c r="G93" s="31"/>
      <c r="H93" s="31"/>
      <c r="I93" s="31"/>
      <c r="J93" s="31"/>
      <c r="K93" s="31"/>
      <c r="L93" s="31"/>
      <c r="M93" s="31"/>
      <c r="N93" s="31"/>
      <c r="O93" s="31"/>
      <c r="P93" s="31"/>
      <c r="Q93" s="13"/>
      <c r="R93" s="13"/>
      <c r="S93" s="13"/>
      <c r="T93" s="13"/>
      <c r="U93" s="13"/>
      <c r="V93" s="13"/>
      <c r="W93" s="47"/>
      <c r="Y93" s="45" t="s">
        <v>24</v>
      </c>
    </row>
    <row r="94" spans="2:25" ht="30" customHeight="1" x14ac:dyDescent="0.3">
      <c r="B94" s="31"/>
      <c r="C94" s="31"/>
      <c r="D94" s="31"/>
      <c r="E94" s="31"/>
      <c r="F94" s="31"/>
      <c r="G94" s="31"/>
      <c r="H94" s="31"/>
      <c r="I94" s="31"/>
      <c r="J94" s="31"/>
      <c r="K94" s="31"/>
      <c r="L94" s="31"/>
      <c r="M94" s="31"/>
      <c r="N94" s="31"/>
      <c r="O94" s="31"/>
      <c r="P94" s="31"/>
      <c r="Q94" s="13"/>
      <c r="R94" s="13"/>
      <c r="S94" s="13"/>
      <c r="T94" s="13"/>
      <c r="U94" s="13"/>
      <c r="V94" s="13"/>
      <c r="W94" s="47"/>
      <c r="Y94" s="45" t="s">
        <v>25</v>
      </c>
    </row>
    <row r="95" spans="2:25" ht="30" customHeight="1" x14ac:dyDescent="0.3">
      <c r="B95" s="31"/>
      <c r="C95" s="31"/>
      <c r="D95" s="31"/>
      <c r="E95" s="31"/>
      <c r="F95" s="31"/>
      <c r="G95" s="31"/>
      <c r="H95" s="31"/>
      <c r="I95" s="31"/>
      <c r="J95" s="31"/>
      <c r="K95" s="31"/>
      <c r="L95" s="31"/>
      <c r="M95" s="31"/>
      <c r="N95" s="31"/>
      <c r="O95" s="31"/>
      <c r="P95" s="31"/>
      <c r="Q95" s="13"/>
      <c r="R95" s="13"/>
      <c r="S95" s="13"/>
      <c r="T95" s="13"/>
      <c r="U95" s="13"/>
      <c r="V95" s="13"/>
      <c r="W95" s="47"/>
      <c r="Y95" s="45" t="s">
        <v>26</v>
      </c>
    </row>
    <row r="96" spans="2:25" ht="30" customHeight="1" x14ac:dyDescent="0.3">
      <c r="Q96" s="13"/>
      <c r="R96" s="13"/>
      <c r="S96" s="13"/>
      <c r="T96" s="13"/>
      <c r="U96" s="13"/>
      <c r="V96" s="13"/>
      <c r="W96" s="47"/>
      <c r="Y96" s="45" t="s">
        <v>27</v>
      </c>
    </row>
    <row r="97" spans="17:25" ht="30" customHeight="1" x14ac:dyDescent="0.3">
      <c r="Q97" s="13"/>
      <c r="R97" s="13"/>
      <c r="S97" s="13"/>
      <c r="T97" s="13"/>
      <c r="U97" s="13"/>
      <c r="V97" s="13"/>
      <c r="W97" s="47"/>
      <c r="Y97" s="45" t="s">
        <v>28</v>
      </c>
    </row>
    <row r="98" spans="17:25" ht="30" customHeight="1" x14ac:dyDescent="0.3">
      <c r="Q98" s="13"/>
      <c r="R98" s="13"/>
      <c r="S98" s="13"/>
      <c r="T98" s="13"/>
      <c r="U98" s="13"/>
      <c r="V98" s="13"/>
      <c r="W98" s="47"/>
      <c r="Y98" s="45" t="s">
        <v>29</v>
      </c>
    </row>
    <row r="99" spans="17:25" ht="30" customHeight="1" x14ac:dyDescent="0.3">
      <c r="Q99" s="13"/>
      <c r="R99" s="13"/>
      <c r="S99" s="13"/>
      <c r="T99" s="13"/>
      <c r="U99" s="13"/>
      <c r="V99" s="13"/>
      <c r="W99" s="47"/>
      <c r="Y99" s="45" t="s">
        <v>30</v>
      </c>
    </row>
    <row r="100" spans="17:25" ht="30" customHeight="1" x14ac:dyDescent="0.3">
      <c r="Q100" s="13"/>
      <c r="R100" s="13"/>
      <c r="S100" s="13"/>
      <c r="T100" s="13"/>
      <c r="U100" s="13"/>
      <c r="V100" s="13"/>
      <c r="W100" s="47"/>
      <c r="Y100" s="45" t="s">
        <v>31</v>
      </c>
    </row>
    <row r="101" spans="17:25" ht="30" customHeight="1" x14ac:dyDescent="0.3">
      <c r="Q101" s="13"/>
      <c r="R101" s="13"/>
      <c r="S101" s="13"/>
      <c r="T101" s="13"/>
      <c r="U101" s="13"/>
      <c r="V101" s="13"/>
      <c r="W101" s="47"/>
      <c r="Y101" s="45" t="s">
        <v>32</v>
      </c>
    </row>
    <row r="102" spans="17:25" ht="30" customHeight="1" x14ac:dyDescent="0.3">
      <c r="Q102" s="13"/>
      <c r="R102" s="13"/>
      <c r="S102" s="13"/>
      <c r="T102" s="13"/>
      <c r="U102" s="13"/>
      <c r="V102" s="13"/>
      <c r="W102" s="47"/>
      <c r="Y102" s="45" t="s">
        <v>33</v>
      </c>
    </row>
    <row r="103" spans="17:25" ht="30" customHeight="1" x14ac:dyDescent="0.3">
      <c r="Q103" s="13"/>
      <c r="R103" s="13"/>
      <c r="S103" s="13"/>
      <c r="T103" s="13"/>
      <c r="U103" s="13"/>
      <c r="V103" s="13"/>
      <c r="W103" s="47"/>
      <c r="Y103" s="45" t="s">
        <v>34</v>
      </c>
    </row>
    <row r="104" spans="17:25" ht="30" customHeight="1" x14ac:dyDescent="0.3">
      <c r="Q104" s="13"/>
      <c r="R104" s="13"/>
      <c r="S104" s="13"/>
      <c r="T104" s="13"/>
      <c r="U104" s="13"/>
      <c r="V104" s="13"/>
      <c r="W104" s="47"/>
      <c r="Y104" s="45" t="s">
        <v>35</v>
      </c>
    </row>
    <row r="105" spans="17:25" ht="30" customHeight="1" x14ac:dyDescent="0.3">
      <c r="Q105" s="13"/>
      <c r="R105" s="13"/>
      <c r="S105" s="13"/>
      <c r="T105" s="13"/>
      <c r="U105" s="13"/>
      <c r="V105" s="13"/>
      <c r="W105" s="47"/>
      <c r="Y105" s="45" t="s">
        <v>36</v>
      </c>
    </row>
    <row r="106" spans="17:25" ht="30" customHeight="1" x14ac:dyDescent="0.3">
      <c r="Q106" s="13"/>
      <c r="R106" s="13"/>
      <c r="S106" s="13"/>
      <c r="T106" s="13"/>
      <c r="U106" s="13"/>
      <c r="V106" s="13"/>
      <c r="W106" s="47"/>
      <c r="Y106" s="45" t="s">
        <v>37</v>
      </c>
    </row>
    <row r="107" spans="17:25" ht="30" customHeight="1" x14ac:dyDescent="0.3">
      <c r="Q107" s="13"/>
      <c r="R107" s="13"/>
      <c r="S107" s="13"/>
      <c r="T107" s="13"/>
      <c r="U107" s="13"/>
      <c r="V107" s="13"/>
      <c r="W107" s="47"/>
      <c r="Y107" s="45" t="s">
        <v>38</v>
      </c>
    </row>
    <row r="108" spans="17:25" ht="30" customHeight="1" x14ac:dyDescent="0.3">
      <c r="Q108" s="13"/>
      <c r="R108" s="13"/>
      <c r="S108" s="13"/>
      <c r="T108" s="13"/>
      <c r="U108" s="13"/>
      <c r="V108" s="13"/>
      <c r="W108" s="47"/>
      <c r="Y108" s="45" t="s">
        <v>39</v>
      </c>
    </row>
    <row r="109" spans="17:25" ht="30" customHeight="1" x14ac:dyDescent="0.3">
      <c r="Q109" s="13"/>
      <c r="R109" s="13"/>
      <c r="S109" s="13"/>
      <c r="T109" s="13"/>
      <c r="U109" s="13"/>
      <c r="V109" s="13"/>
      <c r="W109" s="47"/>
      <c r="Y109" s="45" t="s">
        <v>40</v>
      </c>
    </row>
    <row r="110" spans="17:25" ht="30" customHeight="1" x14ac:dyDescent="0.3">
      <c r="Q110" s="13"/>
      <c r="R110" s="13"/>
      <c r="S110" s="13"/>
      <c r="T110" s="13"/>
      <c r="U110" s="13"/>
      <c r="V110" s="13"/>
      <c r="W110" s="47"/>
      <c r="Y110" s="45" t="s">
        <v>41</v>
      </c>
    </row>
    <row r="111" spans="17:25" ht="30" customHeight="1" x14ac:dyDescent="0.3">
      <c r="Q111" s="13"/>
      <c r="R111" s="13"/>
      <c r="S111" s="13"/>
      <c r="T111" s="13"/>
      <c r="U111" s="13"/>
      <c r="V111" s="13"/>
      <c r="W111" s="47"/>
      <c r="Y111" s="45" t="s">
        <v>42</v>
      </c>
    </row>
    <row r="112" spans="17:25" ht="30" customHeight="1" x14ac:dyDescent="0.3">
      <c r="Q112" s="13"/>
      <c r="R112" s="13"/>
      <c r="S112" s="13"/>
      <c r="T112" s="13"/>
      <c r="U112" s="13"/>
      <c r="V112" s="13"/>
      <c r="W112" s="47"/>
      <c r="Y112" s="45" t="s">
        <v>43</v>
      </c>
    </row>
    <row r="113" spans="6:25" ht="30" customHeight="1" x14ac:dyDescent="0.3">
      <c r="Q113" s="13"/>
      <c r="R113" s="13"/>
      <c r="S113" s="13"/>
      <c r="T113" s="13"/>
      <c r="U113" s="13"/>
      <c r="V113" s="13"/>
      <c r="W113" s="47"/>
      <c r="Y113" s="45" t="s">
        <v>44</v>
      </c>
    </row>
    <row r="114" spans="6:25" ht="30" customHeight="1" x14ac:dyDescent="0.3">
      <c r="Q114" s="13"/>
      <c r="R114" s="13"/>
      <c r="S114" s="13"/>
      <c r="T114" s="13"/>
      <c r="U114" s="13"/>
      <c r="V114" s="13"/>
      <c r="W114" s="47"/>
      <c r="Y114" s="46" t="s">
        <v>45</v>
      </c>
    </row>
    <row r="115" spans="6:25" ht="30" customHeight="1" x14ac:dyDescent="0.3">
      <c r="Q115" s="13"/>
      <c r="R115" s="13"/>
      <c r="S115" s="13"/>
      <c r="T115" s="13"/>
      <c r="U115" s="13"/>
      <c r="V115" s="13"/>
      <c r="W115" s="47"/>
      <c r="Y115" s="45" t="s">
        <v>46</v>
      </c>
    </row>
    <row r="116" spans="6:25" ht="30" customHeight="1" x14ac:dyDescent="0.3">
      <c r="Q116" s="13"/>
      <c r="R116" s="13"/>
      <c r="S116" s="13"/>
      <c r="T116" s="13"/>
      <c r="U116" s="13"/>
      <c r="V116" s="13"/>
      <c r="W116" s="47"/>
      <c r="Y116" s="45" t="s">
        <v>47</v>
      </c>
    </row>
    <row r="117" spans="6:25" ht="30" customHeight="1" x14ac:dyDescent="0.3">
      <c r="Q117" s="13"/>
      <c r="R117" s="13"/>
      <c r="S117" s="13"/>
      <c r="T117" s="13"/>
      <c r="U117" s="13"/>
      <c r="V117" s="13"/>
      <c r="W117" s="47"/>
      <c r="Y117" s="46" t="s">
        <v>48</v>
      </c>
    </row>
    <row r="118" spans="6:25" ht="30" customHeight="1" x14ac:dyDescent="0.3">
      <c r="Q118" s="13"/>
      <c r="R118" s="13"/>
      <c r="S118" s="13"/>
      <c r="T118" s="13"/>
      <c r="U118" s="13"/>
      <c r="V118" s="13"/>
      <c r="W118" s="47"/>
      <c r="Y118" s="46" t="s">
        <v>49</v>
      </c>
    </row>
    <row r="119" spans="6:25" ht="30" customHeight="1" x14ac:dyDescent="0.3">
      <c r="Q119" s="13"/>
      <c r="R119" s="13"/>
      <c r="S119" s="13"/>
      <c r="T119" s="13"/>
      <c r="U119" s="13"/>
      <c r="V119" s="13"/>
      <c r="W119" s="47"/>
      <c r="Y119" s="45" t="s">
        <v>50</v>
      </c>
    </row>
    <row r="120" spans="6:25" ht="30" customHeight="1" x14ac:dyDescent="0.3">
      <c r="Q120" s="13"/>
      <c r="R120" s="13"/>
      <c r="S120" s="13"/>
      <c r="T120" s="13"/>
      <c r="U120" s="13"/>
      <c r="V120" s="13"/>
      <c r="W120" s="47"/>
      <c r="Y120" s="46" t="s">
        <v>51</v>
      </c>
    </row>
    <row r="121" spans="6:25" ht="48.75" customHeight="1" x14ac:dyDescent="0.3">
      <c r="L121" s="39"/>
      <c r="M121" s="198"/>
      <c r="N121" s="39"/>
      <c r="O121" s="39"/>
      <c r="P121" s="39"/>
      <c r="Q121" s="14"/>
      <c r="R121" s="14"/>
      <c r="S121" s="14"/>
      <c r="T121" s="14"/>
      <c r="U121" s="14"/>
      <c r="V121" s="13"/>
      <c r="W121" s="14"/>
      <c r="Y121" s="45" t="s">
        <v>52</v>
      </c>
    </row>
    <row r="122" spans="6:25" ht="24.75" customHeight="1" x14ac:dyDescent="0.3">
      <c r="F122" s="67" t="s">
        <v>90</v>
      </c>
      <c r="L122" s="39"/>
      <c r="M122" s="39" t="s">
        <v>18</v>
      </c>
      <c r="N122" s="39"/>
      <c r="O122" s="39"/>
      <c r="P122" s="39"/>
      <c r="Q122" s="14"/>
      <c r="R122" s="14"/>
      <c r="S122" s="197" t="s">
        <v>93</v>
      </c>
      <c r="T122" s="197"/>
      <c r="U122" s="14"/>
      <c r="V122" s="13"/>
      <c r="W122" s="14"/>
      <c r="Y122" s="46" t="s">
        <v>53</v>
      </c>
    </row>
    <row r="123" spans="6:25" ht="24.75" customHeight="1" x14ac:dyDescent="0.3">
      <c r="F123" s="67" t="s">
        <v>90</v>
      </c>
      <c r="L123" s="39"/>
      <c r="M123" s="39" t="s">
        <v>95</v>
      </c>
      <c r="N123" s="39"/>
      <c r="O123" s="39"/>
      <c r="P123" s="39"/>
      <c r="Q123" s="14"/>
      <c r="R123" s="14"/>
      <c r="S123" s="197" t="s">
        <v>91</v>
      </c>
      <c r="T123" s="197"/>
      <c r="U123" s="14"/>
      <c r="V123" s="13"/>
      <c r="W123" s="14"/>
      <c r="Y123" s="46" t="s">
        <v>54</v>
      </c>
    </row>
    <row r="124" spans="6:25" ht="27" customHeight="1" x14ac:dyDescent="0.3">
      <c r="F124" s="67" t="s">
        <v>90</v>
      </c>
      <c r="L124" s="39"/>
      <c r="M124" s="39" t="s">
        <v>105</v>
      </c>
      <c r="N124" s="39"/>
      <c r="O124" s="39"/>
      <c r="P124" s="39"/>
      <c r="Q124" s="14"/>
      <c r="R124" s="14"/>
      <c r="S124" s="197" t="s">
        <v>87</v>
      </c>
      <c r="T124" s="197"/>
      <c r="U124" s="14"/>
      <c r="V124" s="13"/>
      <c r="W124" s="14"/>
      <c r="Y124" s="46" t="s">
        <v>55</v>
      </c>
    </row>
    <row r="125" spans="6:25" ht="33.75" customHeight="1" x14ac:dyDescent="0.3">
      <c r="F125" s="67" t="s">
        <v>90</v>
      </c>
      <c r="L125" s="39"/>
      <c r="M125" s="39" t="s">
        <v>106</v>
      </c>
      <c r="N125" s="39"/>
      <c r="O125" s="39"/>
      <c r="P125" s="39"/>
      <c r="Q125" s="14"/>
      <c r="R125" s="14"/>
      <c r="S125" s="197" t="s">
        <v>168</v>
      </c>
      <c r="T125" s="197"/>
      <c r="U125" s="14"/>
      <c r="V125" s="13"/>
      <c r="W125" s="14"/>
      <c r="Y125" s="46" t="s">
        <v>56</v>
      </c>
    </row>
    <row r="126" spans="6:25" ht="29.25" customHeight="1" x14ac:dyDescent="0.3">
      <c r="F126" s="67" t="s">
        <v>90</v>
      </c>
      <c r="L126" s="39"/>
      <c r="M126" s="39" t="s">
        <v>96</v>
      </c>
      <c r="N126" s="39"/>
      <c r="O126" s="39"/>
      <c r="P126" s="39"/>
      <c r="Q126" s="14"/>
      <c r="R126" s="14"/>
      <c r="S126" s="197" t="s">
        <v>88</v>
      </c>
      <c r="T126" s="197"/>
      <c r="U126" s="14"/>
      <c r="V126" s="13"/>
      <c r="W126" s="14"/>
      <c r="Y126" s="46" t="s">
        <v>57</v>
      </c>
    </row>
    <row r="127" spans="6:25" ht="38.25" customHeight="1" x14ac:dyDescent="0.3">
      <c r="F127" s="67" t="s">
        <v>90</v>
      </c>
      <c r="L127" s="39"/>
      <c r="M127" s="39" t="s">
        <v>107</v>
      </c>
      <c r="N127" s="39"/>
      <c r="O127" s="39"/>
      <c r="P127" s="39"/>
      <c r="Q127" s="14"/>
      <c r="R127" s="14"/>
      <c r="S127" s="197" t="s">
        <v>89</v>
      </c>
      <c r="T127" s="14"/>
      <c r="U127" s="14"/>
      <c r="V127" s="13"/>
      <c r="W127" s="14"/>
      <c r="Y127" s="46" t="s">
        <v>58</v>
      </c>
    </row>
    <row r="128" spans="6:25" ht="31.5" customHeight="1" x14ac:dyDescent="0.3">
      <c r="F128" s="67" t="s">
        <v>90</v>
      </c>
      <c r="L128" s="39"/>
      <c r="M128" s="39" t="s">
        <v>108</v>
      </c>
      <c r="N128" s="39"/>
      <c r="O128" s="39"/>
      <c r="P128" s="39"/>
      <c r="Q128" s="14"/>
      <c r="R128" s="14"/>
      <c r="S128" s="14" t="s">
        <v>176</v>
      </c>
      <c r="T128" s="14"/>
      <c r="U128" s="14"/>
      <c r="V128" s="13"/>
      <c r="W128" s="14"/>
      <c r="Y128" s="45" t="s">
        <v>59</v>
      </c>
    </row>
    <row r="129" spans="6:25" ht="44.25" customHeight="1" x14ac:dyDescent="0.3">
      <c r="F129" s="67" t="s">
        <v>90</v>
      </c>
      <c r="L129" s="39"/>
      <c r="M129" s="39" t="s">
        <v>109</v>
      </c>
      <c r="N129" s="39"/>
      <c r="O129" s="39"/>
      <c r="P129" s="39"/>
      <c r="Q129" s="14"/>
      <c r="R129" s="14"/>
      <c r="S129" s="14"/>
      <c r="T129" s="14"/>
      <c r="U129" s="14"/>
      <c r="V129" s="13"/>
      <c r="W129" s="14"/>
      <c r="Y129" s="46" t="s">
        <v>60</v>
      </c>
    </row>
    <row r="130" spans="6:25" ht="31.5" customHeight="1" x14ac:dyDescent="0.3">
      <c r="L130" s="39"/>
      <c r="M130" s="39" t="s">
        <v>104</v>
      </c>
      <c r="N130" s="39"/>
      <c r="O130" s="39"/>
      <c r="P130" s="39"/>
      <c r="Q130" s="14"/>
      <c r="R130" s="14"/>
      <c r="S130" s="44"/>
      <c r="T130" s="14"/>
      <c r="U130" s="14"/>
      <c r="V130" s="13"/>
      <c r="W130" s="14"/>
      <c r="Y130" s="45" t="s">
        <v>84</v>
      </c>
    </row>
    <row r="131" spans="6:25" ht="30" customHeight="1" x14ac:dyDescent="0.3">
      <c r="L131" s="39"/>
      <c r="M131" s="39"/>
      <c r="N131" s="39"/>
      <c r="O131" s="39"/>
      <c r="P131" s="39"/>
      <c r="Q131" s="14"/>
      <c r="R131" s="14"/>
      <c r="S131" s="14"/>
      <c r="T131" s="14"/>
      <c r="U131" s="14"/>
      <c r="V131" s="13"/>
      <c r="W131" s="14"/>
      <c r="Y131" s="46" t="s">
        <v>61</v>
      </c>
    </row>
    <row r="132" spans="6:25" ht="30" customHeight="1" x14ac:dyDescent="0.3">
      <c r="L132" s="39"/>
      <c r="M132" s="39"/>
      <c r="N132" s="39"/>
      <c r="O132" s="39"/>
      <c r="P132" s="39"/>
      <c r="Q132" s="14"/>
      <c r="R132" s="14"/>
      <c r="S132" s="14"/>
      <c r="T132" s="14"/>
      <c r="U132" s="14"/>
      <c r="V132" s="13"/>
      <c r="W132" s="14"/>
      <c r="Y132" s="45" t="s">
        <v>62</v>
      </c>
    </row>
    <row r="133" spans="6:25" ht="30" customHeight="1" x14ac:dyDescent="0.3">
      <c r="Q133" s="13"/>
      <c r="R133" s="13"/>
      <c r="S133" s="13"/>
      <c r="T133" s="13"/>
      <c r="U133" s="13"/>
      <c r="V133" s="13"/>
      <c r="W133" s="47"/>
      <c r="Y133" s="46" t="s">
        <v>63</v>
      </c>
    </row>
    <row r="134" spans="6:25" ht="30" customHeight="1" x14ac:dyDescent="0.3">
      <c r="Q134" s="13"/>
      <c r="R134" s="13"/>
      <c r="S134" s="13"/>
      <c r="T134" s="13"/>
      <c r="U134" s="13"/>
      <c r="V134" s="13"/>
      <c r="W134" s="47"/>
      <c r="Y134" s="46" t="s">
        <v>64</v>
      </c>
    </row>
    <row r="135" spans="6:25" ht="30" customHeight="1" x14ac:dyDescent="0.3">
      <c r="Q135" s="13"/>
      <c r="R135" s="13"/>
      <c r="S135" s="13"/>
      <c r="T135" s="13"/>
      <c r="U135" s="13"/>
      <c r="V135" s="13"/>
      <c r="W135" s="47"/>
      <c r="Y135" s="45" t="s">
        <v>65</v>
      </c>
    </row>
    <row r="136" spans="6:25" ht="30" customHeight="1" x14ac:dyDescent="0.3">
      <c r="Q136" s="13"/>
      <c r="R136" s="13"/>
      <c r="S136" s="13"/>
      <c r="T136" s="13"/>
      <c r="U136" s="13"/>
      <c r="V136" s="13"/>
      <c r="W136" s="47"/>
      <c r="Y136" s="45" t="s">
        <v>66</v>
      </c>
    </row>
    <row r="137" spans="6:25" ht="30" customHeight="1" x14ac:dyDescent="0.3">
      <c r="Q137" s="13"/>
      <c r="R137" s="13"/>
      <c r="S137" s="13"/>
      <c r="T137" s="13"/>
      <c r="U137" s="13"/>
      <c r="V137" s="13"/>
      <c r="W137" s="47"/>
      <c r="Y137" s="46" t="s">
        <v>67</v>
      </c>
    </row>
    <row r="138" spans="6:25" ht="30" customHeight="1" x14ac:dyDescent="0.3">
      <c r="Q138" s="13"/>
      <c r="R138" s="13"/>
      <c r="S138" s="13"/>
      <c r="T138" s="13"/>
      <c r="U138" s="13"/>
      <c r="V138" s="13"/>
      <c r="W138" s="47"/>
      <c r="Y138" s="46" t="s">
        <v>68</v>
      </c>
    </row>
    <row r="139" spans="6:25" ht="30" customHeight="1" x14ac:dyDescent="0.3">
      <c r="Q139" s="13"/>
      <c r="R139" s="13"/>
      <c r="S139" s="13"/>
      <c r="T139" s="13"/>
      <c r="U139" s="13"/>
      <c r="V139" s="13"/>
      <c r="W139" s="47"/>
      <c r="Y139" s="46" t="s">
        <v>69</v>
      </c>
    </row>
    <row r="140" spans="6:25" ht="30" customHeight="1" x14ac:dyDescent="0.3">
      <c r="Q140" s="13"/>
      <c r="R140" s="13"/>
      <c r="S140" s="13"/>
      <c r="T140" s="13"/>
      <c r="U140" s="13"/>
      <c r="V140" s="13"/>
      <c r="W140" s="47"/>
      <c r="Y140" s="45" t="s">
        <v>70</v>
      </c>
    </row>
    <row r="141" spans="6:25" ht="30" customHeight="1" x14ac:dyDescent="0.3">
      <c r="Q141" s="13"/>
      <c r="R141" s="13"/>
      <c r="S141" s="13"/>
      <c r="T141" s="13"/>
      <c r="U141" s="13"/>
      <c r="V141" s="13"/>
      <c r="W141" s="47"/>
      <c r="Y141" s="45" t="s">
        <v>71</v>
      </c>
    </row>
    <row r="142" spans="6:25" ht="30" customHeight="1" x14ac:dyDescent="0.3">
      <c r="Q142" s="13"/>
      <c r="R142" s="13"/>
      <c r="S142" s="13"/>
      <c r="T142" s="13"/>
      <c r="U142" s="13"/>
      <c r="V142" s="13"/>
      <c r="W142" s="47"/>
      <c r="Y142" s="46" t="s">
        <v>72</v>
      </c>
    </row>
    <row r="143" spans="6:25" ht="30" customHeight="1" x14ac:dyDescent="0.3">
      <c r="Q143" s="13"/>
      <c r="R143" s="13"/>
      <c r="S143" s="13"/>
      <c r="T143" s="13"/>
      <c r="U143" s="13"/>
      <c r="V143" s="13"/>
      <c r="W143" s="47"/>
      <c r="Y143" s="45" t="s">
        <v>73</v>
      </c>
    </row>
    <row r="144" spans="6:25" ht="30" customHeight="1" x14ac:dyDescent="0.3">
      <c r="Q144" s="13"/>
      <c r="R144" s="13"/>
      <c r="S144" s="13"/>
      <c r="T144" s="13"/>
      <c r="U144" s="13"/>
      <c r="V144" s="13"/>
      <c r="W144" s="47"/>
      <c r="Y144" s="46" t="s">
        <v>74</v>
      </c>
    </row>
    <row r="145" spans="17:25" ht="30" customHeight="1" x14ac:dyDescent="0.3">
      <c r="Q145" s="13"/>
      <c r="R145" s="13"/>
      <c r="S145" s="13"/>
      <c r="T145" s="13"/>
      <c r="U145" s="13"/>
      <c r="V145" s="13"/>
      <c r="W145" s="47"/>
      <c r="Y145" s="46" t="s">
        <v>75</v>
      </c>
    </row>
    <row r="146" spans="17:25" ht="30" customHeight="1" x14ac:dyDescent="0.3">
      <c r="Q146" s="13"/>
      <c r="R146" s="13"/>
      <c r="S146" s="13"/>
      <c r="T146" s="13"/>
      <c r="U146" s="13"/>
      <c r="V146" s="13"/>
      <c r="W146" s="47"/>
      <c r="Y146" s="46" t="s">
        <v>76</v>
      </c>
    </row>
    <row r="147" spans="17:25" ht="30" customHeight="1" x14ac:dyDescent="0.3">
      <c r="Q147" s="13"/>
      <c r="R147" s="13"/>
      <c r="S147" s="13"/>
      <c r="T147" s="13"/>
      <c r="U147" s="13"/>
      <c r="V147" s="13"/>
      <c r="W147" s="47"/>
      <c r="Y147" s="46" t="s">
        <v>77</v>
      </c>
    </row>
    <row r="148" spans="17:25" ht="30" customHeight="1" x14ac:dyDescent="0.3">
      <c r="Q148" s="13"/>
      <c r="R148" s="13"/>
      <c r="S148" s="13"/>
      <c r="T148" s="13"/>
      <c r="U148" s="13"/>
      <c r="V148" s="13"/>
      <c r="W148" s="47"/>
      <c r="Y148" s="46" t="s">
        <v>78</v>
      </c>
    </row>
    <row r="149" spans="17:25" ht="30" customHeight="1" x14ac:dyDescent="0.3">
      <c r="Q149" s="13"/>
      <c r="R149" s="13"/>
      <c r="S149" s="13"/>
      <c r="T149" s="13"/>
      <c r="U149" s="13"/>
      <c r="V149" s="13"/>
      <c r="W149" s="14"/>
    </row>
    <row r="150" spans="17:25" ht="30" customHeight="1" x14ac:dyDescent="0.3">
      <c r="Q150" s="13"/>
      <c r="R150" s="13"/>
      <c r="S150" s="13"/>
      <c r="T150" s="13"/>
      <c r="U150" s="13"/>
      <c r="V150" s="13"/>
      <c r="W150" s="14"/>
    </row>
    <row r="151" spans="17:25" ht="30" customHeight="1" x14ac:dyDescent="0.3">
      <c r="Q151" s="13"/>
      <c r="R151" s="13"/>
      <c r="S151" s="13"/>
      <c r="T151" s="13"/>
      <c r="U151" s="13"/>
      <c r="V151" s="13"/>
      <c r="W151" s="14"/>
    </row>
    <row r="152" spans="17:25" ht="30" customHeight="1" x14ac:dyDescent="0.3">
      <c r="Q152" s="13"/>
      <c r="R152" s="13"/>
      <c r="S152" s="13"/>
      <c r="T152" s="13"/>
      <c r="U152" s="13"/>
      <c r="V152" s="13"/>
      <c r="W152" s="14"/>
    </row>
    <row r="153" spans="17:25" ht="30" customHeight="1" x14ac:dyDescent="0.3">
      <c r="Q153" s="13"/>
      <c r="R153" s="13"/>
      <c r="S153" s="13"/>
      <c r="T153" s="13"/>
      <c r="U153" s="13"/>
      <c r="V153" s="13"/>
      <c r="W153" s="14"/>
    </row>
    <row r="154" spans="17:25" ht="30" customHeight="1" x14ac:dyDescent="0.3">
      <c r="Q154" s="13"/>
      <c r="R154" s="13"/>
      <c r="S154" s="13"/>
      <c r="T154" s="13"/>
      <c r="U154" s="13"/>
      <c r="V154" s="13"/>
      <c r="W154" s="14"/>
    </row>
    <row r="155" spans="17:25" ht="30" customHeight="1" x14ac:dyDescent="0.3">
      <c r="Q155" s="13"/>
      <c r="R155" s="13"/>
      <c r="S155" s="13"/>
      <c r="T155" s="13"/>
      <c r="U155" s="13"/>
      <c r="V155" s="13"/>
      <c r="W155" s="14"/>
    </row>
    <row r="156" spans="17:25" ht="30" customHeight="1" x14ac:dyDescent="0.3">
      <c r="Q156" s="13"/>
      <c r="R156" s="13"/>
      <c r="S156" s="13"/>
      <c r="T156" s="13"/>
      <c r="U156" s="13"/>
      <c r="V156" s="13"/>
      <c r="W156" s="14"/>
    </row>
    <row r="157" spans="17:25" ht="30" customHeight="1" x14ac:dyDescent="0.3">
      <c r="Q157" s="13"/>
      <c r="R157" s="13"/>
      <c r="S157" s="13"/>
      <c r="T157" s="13"/>
      <c r="U157" s="13"/>
      <c r="V157" s="13"/>
      <c r="W157" s="14"/>
    </row>
    <row r="158" spans="17:25" ht="30" customHeight="1" x14ac:dyDescent="0.3">
      <c r="Q158" s="13"/>
      <c r="R158" s="13"/>
      <c r="S158" s="13"/>
      <c r="T158" s="13"/>
      <c r="U158" s="13"/>
      <c r="V158" s="13"/>
      <c r="W158" s="14"/>
    </row>
    <row r="159" spans="17:25" ht="30" customHeight="1" x14ac:dyDescent="0.3">
      <c r="Q159" s="13"/>
      <c r="R159" s="13"/>
      <c r="S159" s="13"/>
      <c r="T159" s="13"/>
      <c r="U159" s="13"/>
      <c r="V159" s="13"/>
      <c r="W159" s="14"/>
    </row>
    <row r="160" spans="17:25" ht="30" customHeight="1" x14ac:dyDescent="0.3">
      <c r="Q160" s="13"/>
      <c r="R160" s="13"/>
      <c r="S160" s="13"/>
      <c r="T160" s="13"/>
      <c r="U160" s="13"/>
      <c r="V160" s="13"/>
      <c r="W160" s="14"/>
    </row>
    <row r="161" spans="17:23" ht="30" customHeight="1" x14ac:dyDescent="0.3">
      <c r="Q161" s="13"/>
      <c r="R161" s="13"/>
      <c r="S161" s="13"/>
      <c r="T161" s="13"/>
      <c r="U161" s="13"/>
      <c r="V161" s="13"/>
      <c r="W161" s="14"/>
    </row>
    <row r="162" spans="17:23" ht="30" customHeight="1" x14ac:dyDescent="0.3">
      <c r="Q162" s="13"/>
      <c r="R162" s="13"/>
      <c r="S162" s="13"/>
      <c r="T162" s="13"/>
      <c r="U162" s="13"/>
      <c r="V162" s="13"/>
      <c r="W162" s="14"/>
    </row>
    <row r="163" spans="17:23" ht="30" customHeight="1" x14ac:dyDescent="0.3">
      <c r="Q163" s="13"/>
      <c r="R163" s="13"/>
      <c r="S163" s="13"/>
      <c r="T163" s="13"/>
      <c r="U163" s="13"/>
      <c r="V163" s="13"/>
      <c r="W163" s="14"/>
    </row>
    <row r="164" spans="17:23" ht="30" customHeight="1" x14ac:dyDescent="0.3">
      <c r="Q164" s="13"/>
      <c r="R164" s="13"/>
      <c r="S164" s="13"/>
      <c r="T164" s="13"/>
      <c r="U164" s="13"/>
      <c r="V164" s="13"/>
      <c r="W164" s="14"/>
    </row>
    <row r="165" spans="17:23" ht="30" customHeight="1" x14ac:dyDescent="0.3">
      <c r="Q165" s="13"/>
      <c r="R165" s="13"/>
      <c r="S165" s="13"/>
      <c r="T165" s="13"/>
      <c r="U165" s="13"/>
      <c r="V165" s="13"/>
      <c r="W165" s="14"/>
    </row>
    <row r="166" spans="17:23" ht="30" customHeight="1" x14ac:dyDescent="0.3">
      <c r="Q166" s="13"/>
      <c r="R166" s="13"/>
      <c r="S166" s="13"/>
      <c r="T166" s="13"/>
      <c r="U166" s="13"/>
      <c r="V166" s="13"/>
      <c r="W166" s="14"/>
    </row>
    <row r="167" spans="17:23" ht="30" customHeight="1" x14ac:dyDescent="0.3">
      <c r="Q167" s="13"/>
      <c r="R167" s="13"/>
      <c r="S167" s="13"/>
      <c r="T167" s="13"/>
      <c r="U167" s="13"/>
      <c r="V167" s="13"/>
      <c r="W167" s="14"/>
    </row>
    <row r="168" spans="17:23" ht="30" customHeight="1" x14ac:dyDescent="0.3">
      <c r="Q168" s="13"/>
      <c r="R168" s="13"/>
      <c r="S168" s="13"/>
      <c r="T168" s="13"/>
      <c r="U168" s="13"/>
      <c r="V168" s="13"/>
      <c r="W168" s="14"/>
    </row>
    <row r="169" spans="17:23" ht="30" customHeight="1" x14ac:dyDescent="0.3">
      <c r="Q169" s="13"/>
      <c r="R169" s="13"/>
      <c r="S169" s="13"/>
      <c r="T169" s="13"/>
      <c r="U169" s="13"/>
      <c r="V169" s="13"/>
      <c r="W169" s="14"/>
    </row>
    <row r="170" spans="17:23" ht="30" customHeight="1" x14ac:dyDescent="0.3">
      <c r="Q170" s="13"/>
      <c r="R170" s="13"/>
      <c r="S170" s="13"/>
      <c r="T170" s="13"/>
      <c r="U170" s="13"/>
      <c r="V170" s="13"/>
      <c r="W170" s="14"/>
    </row>
    <row r="171" spans="17:23" ht="30" customHeight="1" x14ac:dyDescent="0.3">
      <c r="Q171" s="13"/>
      <c r="R171" s="13"/>
      <c r="S171" s="13"/>
      <c r="T171" s="13"/>
      <c r="U171" s="13"/>
      <c r="V171" s="13"/>
      <c r="W171" s="14"/>
    </row>
    <row r="172" spans="17:23" ht="30" customHeight="1" x14ac:dyDescent="0.3">
      <c r="Q172" s="13"/>
      <c r="R172" s="13"/>
      <c r="S172" s="13"/>
      <c r="T172" s="13"/>
      <c r="U172" s="13"/>
      <c r="V172" s="13"/>
      <c r="W172" s="14"/>
    </row>
    <row r="173" spans="17:23" ht="30" customHeight="1" x14ac:dyDescent="0.3">
      <c r="Q173" s="13"/>
      <c r="R173" s="13"/>
      <c r="S173" s="13"/>
      <c r="T173" s="13"/>
      <c r="U173" s="13"/>
      <c r="V173" s="13"/>
      <c r="W173" s="14"/>
    </row>
    <row r="174" spans="17:23" ht="30" customHeight="1" x14ac:dyDescent="0.3">
      <c r="Q174" s="13"/>
      <c r="R174" s="13"/>
      <c r="S174" s="13"/>
      <c r="T174" s="13"/>
      <c r="U174" s="13"/>
      <c r="V174" s="13"/>
      <c r="W174" s="14"/>
    </row>
    <row r="175" spans="17:23" ht="30" customHeight="1" x14ac:dyDescent="0.3">
      <c r="Q175" s="13"/>
      <c r="R175" s="13"/>
      <c r="S175" s="13"/>
      <c r="T175" s="13"/>
      <c r="U175" s="13"/>
      <c r="V175" s="13"/>
      <c r="W175" s="14"/>
    </row>
    <row r="176" spans="17:23" ht="30" customHeight="1" x14ac:dyDescent="0.3">
      <c r="Q176" s="13"/>
      <c r="R176" s="13"/>
      <c r="S176" s="13"/>
      <c r="T176" s="13"/>
      <c r="U176" s="13"/>
      <c r="V176" s="13"/>
      <c r="W176" s="14"/>
    </row>
    <row r="177" spans="17:23" ht="30" customHeight="1" x14ac:dyDescent="0.3">
      <c r="Q177" s="13"/>
      <c r="R177" s="13"/>
      <c r="S177" s="13"/>
      <c r="T177" s="13"/>
      <c r="U177" s="13"/>
      <c r="V177" s="13"/>
      <c r="W177" s="14"/>
    </row>
    <row r="178" spans="17:23" ht="30" customHeight="1" x14ac:dyDescent="0.3">
      <c r="Q178" s="13"/>
      <c r="R178" s="13"/>
      <c r="S178" s="13"/>
      <c r="T178" s="13"/>
      <c r="U178" s="13"/>
      <c r="V178" s="13"/>
      <c r="W178" s="14"/>
    </row>
    <row r="179" spans="17:23" ht="30" customHeight="1" x14ac:dyDescent="0.3">
      <c r="Q179" s="13"/>
      <c r="R179" s="13"/>
      <c r="S179" s="13"/>
      <c r="T179" s="13"/>
      <c r="U179" s="13"/>
      <c r="V179" s="13"/>
      <c r="W179" s="14"/>
    </row>
    <row r="180" spans="17:23" ht="30" customHeight="1" x14ac:dyDescent="0.3">
      <c r="Q180" s="13"/>
      <c r="R180" s="13"/>
      <c r="S180" s="13"/>
      <c r="T180" s="13"/>
      <c r="U180" s="13"/>
      <c r="V180" s="13"/>
      <c r="W180" s="14"/>
    </row>
    <row r="181" spans="17:23" ht="30" customHeight="1" x14ac:dyDescent="0.3">
      <c r="Q181" s="13"/>
      <c r="R181" s="13"/>
      <c r="S181" s="13"/>
      <c r="T181" s="13"/>
      <c r="U181" s="13"/>
      <c r="V181" s="13"/>
      <c r="W181" s="14"/>
    </row>
    <row r="182" spans="17:23" ht="30" customHeight="1" x14ac:dyDescent="0.3">
      <c r="Q182" s="13"/>
      <c r="R182" s="13"/>
      <c r="S182" s="13"/>
      <c r="T182" s="13"/>
      <c r="U182" s="13"/>
      <c r="V182" s="13"/>
      <c r="W182" s="14"/>
    </row>
    <row r="183" spans="17:23" ht="30" customHeight="1" x14ac:dyDescent="0.3">
      <c r="Q183" s="13"/>
      <c r="R183" s="13"/>
      <c r="S183" s="13"/>
      <c r="T183" s="13"/>
      <c r="U183" s="13"/>
      <c r="V183" s="13"/>
      <c r="W183" s="14"/>
    </row>
    <row r="184" spans="17:23" ht="30" customHeight="1" x14ac:dyDescent="0.3">
      <c r="Q184" s="13"/>
      <c r="R184" s="13"/>
      <c r="S184" s="13"/>
      <c r="T184" s="13"/>
      <c r="U184" s="13"/>
      <c r="V184" s="13"/>
      <c r="W184" s="14"/>
    </row>
    <row r="185" spans="17:23" ht="30" customHeight="1" x14ac:dyDescent="0.3">
      <c r="Q185" s="13"/>
      <c r="R185" s="13"/>
      <c r="S185" s="13"/>
      <c r="T185" s="13"/>
      <c r="U185" s="13"/>
      <c r="V185" s="13"/>
      <c r="W185" s="14"/>
    </row>
    <row r="186" spans="17:23" ht="30" customHeight="1" x14ac:dyDescent="0.3">
      <c r="Q186" s="13"/>
      <c r="R186" s="13"/>
      <c r="S186" s="13"/>
      <c r="T186" s="13"/>
      <c r="U186" s="13"/>
      <c r="V186" s="13"/>
      <c r="W186" s="14"/>
    </row>
    <row r="187" spans="17:23" ht="30" customHeight="1" x14ac:dyDescent="0.3">
      <c r="Q187" s="13"/>
      <c r="R187" s="13"/>
      <c r="S187" s="13"/>
      <c r="T187" s="13"/>
      <c r="U187" s="13"/>
      <c r="V187" s="13"/>
      <c r="W187" s="14"/>
    </row>
    <row r="188" spans="17:23" ht="30" customHeight="1" x14ac:dyDescent="0.3">
      <c r="Q188" s="13"/>
      <c r="R188" s="13"/>
      <c r="S188" s="13"/>
      <c r="T188" s="13"/>
      <c r="U188" s="13"/>
      <c r="V188" s="13"/>
      <c r="W188" s="14"/>
    </row>
    <row r="189" spans="17:23" ht="30" customHeight="1" x14ac:dyDescent="0.3">
      <c r="Q189" s="13"/>
      <c r="R189" s="13"/>
      <c r="S189" s="13"/>
      <c r="T189" s="13"/>
      <c r="U189" s="13"/>
      <c r="V189" s="13"/>
      <c r="W189" s="14"/>
    </row>
    <row r="190" spans="17:23" ht="30" customHeight="1" x14ac:dyDescent="0.3">
      <c r="Q190" s="13"/>
      <c r="R190" s="13"/>
      <c r="S190" s="13"/>
      <c r="T190" s="13"/>
      <c r="U190" s="13"/>
      <c r="V190" s="13"/>
      <c r="W190" s="14"/>
    </row>
    <row r="191" spans="17:23" ht="30" customHeight="1" x14ac:dyDescent="0.3">
      <c r="Q191" s="13"/>
      <c r="R191" s="13"/>
      <c r="S191" s="13"/>
      <c r="T191" s="13"/>
      <c r="U191" s="13"/>
      <c r="V191" s="13"/>
      <c r="W191" s="14"/>
    </row>
    <row r="192" spans="17:23" ht="30" customHeight="1" x14ac:dyDescent="0.3">
      <c r="Q192" s="13"/>
      <c r="R192" s="13"/>
      <c r="S192" s="13"/>
      <c r="T192" s="13"/>
      <c r="U192" s="13"/>
      <c r="V192" s="13"/>
      <c r="W192" s="14"/>
    </row>
    <row r="193" spans="17:23" ht="30" customHeight="1" x14ac:dyDescent="0.3">
      <c r="Q193" s="13"/>
      <c r="R193" s="13"/>
      <c r="S193" s="13"/>
      <c r="T193" s="13"/>
      <c r="U193" s="13"/>
      <c r="V193" s="13"/>
      <c r="W193" s="14"/>
    </row>
    <row r="194" spans="17:23" ht="30" customHeight="1" x14ac:dyDescent="0.3">
      <c r="Q194" s="13"/>
      <c r="R194" s="13"/>
      <c r="S194" s="13"/>
      <c r="T194" s="13"/>
      <c r="U194" s="13"/>
      <c r="V194" s="13"/>
      <c r="W194" s="14"/>
    </row>
    <row r="195" spans="17:23" ht="30" customHeight="1" x14ac:dyDescent="0.3">
      <c r="Q195" s="13"/>
      <c r="R195" s="13"/>
      <c r="S195" s="13"/>
      <c r="T195" s="13"/>
      <c r="U195" s="13"/>
      <c r="V195" s="13"/>
      <c r="W195" s="14"/>
    </row>
    <row r="196" spans="17:23" ht="30" customHeight="1" x14ac:dyDescent="0.3">
      <c r="Q196" s="13"/>
      <c r="R196" s="13"/>
      <c r="S196" s="13"/>
      <c r="T196" s="13"/>
      <c r="U196" s="13"/>
      <c r="V196" s="13"/>
      <c r="W196" s="14"/>
    </row>
    <row r="197" spans="17:23" ht="30" customHeight="1" x14ac:dyDescent="0.3">
      <c r="Q197" s="13"/>
      <c r="R197" s="13"/>
      <c r="S197" s="13"/>
      <c r="T197" s="13"/>
      <c r="U197" s="13"/>
      <c r="V197" s="13"/>
      <c r="W197" s="14"/>
    </row>
    <row r="198" spans="17:23" ht="30" customHeight="1" x14ac:dyDescent="0.3">
      <c r="Q198" s="13"/>
      <c r="R198" s="13"/>
      <c r="S198" s="13"/>
      <c r="T198" s="13"/>
      <c r="U198" s="13"/>
      <c r="V198" s="13"/>
      <c r="W198" s="14"/>
    </row>
    <row r="199" spans="17:23" ht="30" customHeight="1" x14ac:dyDescent="0.3">
      <c r="Q199" s="13"/>
      <c r="R199" s="13"/>
      <c r="S199" s="13"/>
      <c r="T199" s="13"/>
      <c r="U199" s="13"/>
      <c r="V199" s="13"/>
      <c r="W199" s="14"/>
    </row>
    <row r="200" spans="17:23" ht="30" customHeight="1" x14ac:dyDescent="0.3">
      <c r="Q200" s="13"/>
      <c r="R200" s="13"/>
      <c r="S200" s="13"/>
      <c r="T200" s="13"/>
      <c r="U200" s="13"/>
      <c r="V200" s="13"/>
      <c r="W200" s="14"/>
    </row>
    <row r="201" spans="17:23" ht="30" customHeight="1" x14ac:dyDescent="0.3">
      <c r="Q201" s="13"/>
      <c r="R201" s="13"/>
      <c r="S201" s="13"/>
      <c r="T201" s="13"/>
      <c r="U201" s="13"/>
      <c r="V201" s="13"/>
      <c r="W201" s="14"/>
    </row>
    <row r="202" spans="17:23" ht="30" customHeight="1" x14ac:dyDescent="0.3">
      <c r="Q202" s="13"/>
      <c r="R202" s="13"/>
      <c r="S202" s="13"/>
      <c r="T202" s="13"/>
      <c r="U202" s="13"/>
      <c r="V202" s="13"/>
      <c r="W202" s="14"/>
    </row>
    <row r="203" spans="17:23" ht="30" customHeight="1" x14ac:dyDescent="0.3">
      <c r="Q203" s="13"/>
      <c r="R203" s="13"/>
      <c r="S203" s="13"/>
      <c r="T203" s="13"/>
      <c r="U203" s="13"/>
      <c r="V203" s="13"/>
      <c r="W203" s="14"/>
    </row>
    <row r="204" spans="17:23" ht="30" customHeight="1" x14ac:dyDescent="0.3">
      <c r="Q204" s="13"/>
      <c r="R204" s="13"/>
      <c r="S204" s="13"/>
      <c r="T204" s="13"/>
      <c r="U204" s="13"/>
      <c r="V204" s="13"/>
      <c r="W204" s="14"/>
    </row>
    <row r="205" spans="17:23" ht="30" customHeight="1" x14ac:dyDescent="0.3">
      <c r="Q205" s="13"/>
      <c r="R205" s="13"/>
      <c r="S205" s="13"/>
      <c r="T205" s="13"/>
      <c r="U205" s="13"/>
      <c r="V205" s="13"/>
      <c r="W205" s="14"/>
    </row>
    <row r="206" spans="17:23" ht="30" customHeight="1" x14ac:dyDescent="0.3">
      <c r="Q206" s="13"/>
      <c r="R206" s="13"/>
      <c r="S206" s="13"/>
      <c r="T206" s="13"/>
      <c r="U206" s="13"/>
      <c r="V206" s="13"/>
      <c r="W206" s="14"/>
    </row>
    <row r="207" spans="17:23" ht="30" customHeight="1" x14ac:dyDescent="0.3">
      <c r="Q207" s="13"/>
      <c r="R207" s="13"/>
      <c r="S207" s="13"/>
      <c r="T207" s="13"/>
      <c r="U207" s="13"/>
      <c r="V207" s="13"/>
      <c r="W207" s="14"/>
    </row>
    <row r="208" spans="17:23" ht="30" customHeight="1" x14ac:dyDescent="0.3">
      <c r="Q208" s="13"/>
      <c r="R208" s="13"/>
      <c r="S208" s="13"/>
      <c r="T208" s="13"/>
      <c r="U208" s="13"/>
      <c r="V208" s="13"/>
      <c r="W208" s="14"/>
    </row>
    <row r="209" spans="17:23" ht="30" customHeight="1" x14ac:dyDescent="0.3">
      <c r="Q209" s="13"/>
      <c r="R209" s="13"/>
      <c r="S209" s="13"/>
      <c r="T209" s="13"/>
      <c r="U209" s="13"/>
      <c r="V209" s="13"/>
      <c r="W209" s="14"/>
    </row>
    <row r="210" spans="17:23" ht="30" customHeight="1" x14ac:dyDescent="0.3">
      <c r="Q210" s="13"/>
      <c r="R210" s="13"/>
      <c r="S210" s="13"/>
      <c r="T210" s="13"/>
      <c r="U210" s="13"/>
      <c r="V210" s="13"/>
      <c r="W210" s="14"/>
    </row>
    <row r="211" spans="17:23" ht="30" customHeight="1" x14ac:dyDescent="0.3">
      <c r="Q211" s="13"/>
      <c r="R211" s="13"/>
      <c r="S211" s="13"/>
      <c r="T211" s="13"/>
      <c r="U211" s="13"/>
      <c r="V211" s="13"/>
      <c r="W211" s="14"/>
    </row>
    <row r="212" spans="17:23" ht="30" customHeight="1" x14ac:dyDescent="0.3">
      <c r="Q212" s="13"/>
      <c r="R212" s="13"/>
      <c r="S212" s="13"/>
      <c r="T212" s="13"/>
      <c r="U212" s="13"/>
      <c r="V212" s="13"/>
      <c r="W212" s="14"/>
    </row>
    <row r="213" spans="17:23" ht="30" customHeight="1" x14ac:dyDescent="0.3">
      <c r="Q213" s="13"/>
      <c r="R213" s="13"/>
      <c r="S213" s="13"/>
      <c r="T213" s="13"/>
      <c r="U213" s="13"/>
      <c r="V213" s="13"/>
      <c r="W213" s="14"/>
    </row>
    <row r="214" spans="17:23" ht="30" customHeight="1" x14ac:dyDescent="0.3">
      <c r="Q214" s="13"/>
      <c r="R214" s="13"/>
      <c r="S214" s="13"/>
      <c r="T214" s="13"/>
      <c r="U214" s="13"/>
      <c r="V214" s="13"/>
      <c r="W214" s="14"/>
    </row>
    <row r="215" spans="17:23" ht="30" customHeight="1" x14ac:dyDescent="0.3">
      <c r="Q215" s="13"/>
      <c r="R215" s="13"/>
      <c r="S215" s="13"/>
      <c r="T215" s="13"/>
      <c r="U215" s="13"/>
      <c r="V215" s="13"/>
      <c r="W215" s="14"/>
    </row>
    <row r="216" spans="17:23" ht="30" customHeight="1" x14ac:dyDescent="0.3">
      <c r="Q216" s="13"/>
      <c r="R216" s="13"/>
      <c r="S216" s="13"/>
      <c r="T216" s="13"/>
      <c r="U216" s="13"/>
      <c r="V216" s="13"/>
      <c r="W216" s="14"/>
    </row>
    <row r="217" spans="17:23" ht="30" customHeight="1" x14ac:dyDescent="0.3">
      <c r="Q217" s="13"/>
      <c r="R217" s="13"/>
      <c r="S217" s="13"/>
      <c r="T217" s="13"/>
      <c r="U217" s="13"/>
      <c r="V217" s="13"/>
      <c r="W217" s="14"/>
    </row>
    <row r="218" spans="17:23" ht="30" customHeight="1" x14ac:dyDescent="0.3">
      <c r="Q218" s="13"/>
      <c r="R218" s="13"/>
      <c r="S218" s="13"/>
      <c r="T218" s="13"/>
      <c r="U218" s="13"/>
      <c r="V218" s="13"/>
      <c r="W218" s="14"/>
    </row>
    <row r="219" spans="17:23" ht="30" customHeight="1" x14ac:dyDescent="0.3">
      <c r="Q219" s="13"/>
      <c r="R219" s="13"/>
      <c r="S219" s="13"/>
      <c r="T219" s="13"/>
      <c r="U219" s="13"/>
      <c r="V219" s="13"/>
      <c r="W219" s="14"/>
    </row>
    <row r="220" spans="17:23" ht="30" customHeight="1" x14ac:dyDescent="0.3">
      <c r="Q220" s="13"/>
      <c r="R220" s="13"/>
      <c r="S220" s="13"/>
      <c r="T220" s="13"/>
      <c r="U220" s="13"/>
      <c r="V220" s="13"/>
      <c r="W220" s="14"/>
    </row>
    <row r="221" spans="17:23" ht="30" customHeight="1" x14ac:dyDescent="0.3">
      <c r="Q221" s="13"/>
      <c r="R221" s="13"/>
      <c r="S221" s="13"/>
      <c r="T221" s="13"/>
      <c r="U221" s="13"/>
      <c r="V221" s="13"/>
      <c r="W221" s="14"/>
    </row>
    <row r="222" spans="17:23" ht="30" customHeight="1" x14ac:dyDescent="0.3">
      <c r="Q222" s="13"/>
      <c r="R222" s="13"/>
      <c r="S222" s="13"/>
      <c r="T222" s="13"/>
      <c r="U222" s="13"/>
      <c r="V222" s="13"/>
      <c r="W222" s="14"/>
    </row>
    <row r="223" spans="17:23" ht="30" customHeight="1" x14ac:dyDescent="0.3">
      <c r="Q223" s="13"/>
      <c r="R223" s="13"/>
      <c r="S223" s="13"/>
      <c r="T223" s="13"/>
      <c r="U223" s="13"/>
      <c r="V223" s="13"/>
      <c r="W223" s="14"/>
    </row>
    <row r="224" spans="17:23" ht="30" customHeight="1" x14ac:dyDescent="0.3">
      <c r="Q224" s="13"/>
      <c r="R224" s="13"/>
      <c r="S224" s="13"/>
      <c r="T224" s="13"/>
      <c r="U224" s="13"/>
      <c r="V224" s="13"/>
      <c r="W224" s="14"/>
    </row>
    <row r="225" spans="17:23" ht="30" customHeight="1" x14ac:dyDescent="0.3">
      <c r="Q225" s="13"/>
      <c r="R225" s="13"/>
      <c r="S225" s="13"/>
      <c r="T225" s="13"/>
      <c r="U225" s="13"/>
      <c r="V225" s="13"/>
      <c r="W225" s="14"/>
    </row>
    <row r="226" spans="17:23" ht="30" customHeight="1" x14ac:dyDescent="0.3">
      <c r="Q226" s="13"/>
      <c r="R226" s="13"/>
      <c r="S226" s="13"/>
      <c r="T226" s="13"/>
      <c r="U226" s="13"/>
      <c r="V226" s="13"/>
      <c r="W226" s="14"/>
    </row>
    <row r="227" spans="17:23" ht="30" customHeight="1" x14ac:dyDescent="0.3">
      <c r="Q227" s="13"/>
      <c r="R227" s="13"/>
      <c r="S227" s="13"/>
      <c r="T227" s="13"/>
      <c r="U227" s="13"/>
      <c r="V227" s="13"/>
      <c r="W227" s="14"/>
    </row>
    <row r="228" spans="17:23" ht="30" customHeight="1" x14ac:dyDescent="0.3">
      <c r="Q228" s="13"/>
      <c r="R228" s="13"/>
      <c r="S228" s="13"/>
      <c r="T228" s="13"/>
      <c r="U228" s="13"/>
      <c r="V228" s="13"/>
      <c r="W228" s="14"/>
    </row>
    <row r="229" spans="17:23" ht="30" customHeight="1" x14ac:dyDescent="0.3">
      <c r="Q229" s="13"/>
      <c r="R229" s="13"/>
      <c r="S229" s="13"/>
      <c r="T229" s="13"/>
      <c r="U229" s="13"/>
      <c r="V229" s="13"/>
      <c r="W229" s="14"/>
    </row>
    <row r="230" spans="17:23" ht="30" customHeight="1" x14ac:dyDescent="0.3">
      <c r="Q230" s="13"/>
      <c r="R230" s="13"/>
      <c r="S230" s="13"/>
      <c r="T230" s="13"/>
      <c r="U230" s="13"/>
      <c r="V230" s="13"/>
      <c r="W230" s="14"/>
    </row>
    <row r="231" spans="17:23" ht="30" customHeight="1" x14ac:dyDescent="0.3">
      <c r="Q231" s="13"/>
      <c r="R231" s="13"/>
      <c r="S231" s="13"/>
      <c r="T231" s="13"/>
      <c r="U231" s="13"/>
      <c r="V231" s="13"/>
      <c r="W231" s="14"/>
    </row>
    <row r="232" spans="17:23" ht="30" customHeight="1" x14ac:dyDescent="0.3">
      <c r="Q232" s="13"/>
      <c r="R232" s="13"/>
      <c r="S232" s="13"/>
      <c r="T232" s="13"/>
      <c r="U232" s="13"/>
      <c r="V232" s="13"/>
      <c r="W232" s="14"/>
    </row>
    <row r="233" spans="17:23" ht="30" customHeight="1" x14ac:dyDescent="0.3">
      <c r="Q233" s="13"/>
      <c r="R233" s="13"/>
      <c r="S233" s="13"/>
      <c r="T233" s="13"/>
      <c r="U233" s="13"/>
      <c r="V233" s="13"/>
      <c r="W233" s="14"/>
    </row>
    <row r="234" spans="17:23" ht="30" customHeight="1" x14ac:dyDescent="0.3">
      <c r="Q234" s="13"/>
      <c r="R234" s="13"/>
      <c r="S234" s="13"/>
      <c r="T234" s="13"/>
      <c r="U234" s="13"/>
      <c r="V234" s="13"/>
      <c r="W234" s="14"/>
    </row>
    <row r="235" spans="17:23" ht="30" customHeight="1" x14ac:dyDescent="0.3">
      <c r="Q235" s="13"/>
      <c r="R235" s="13"/>
      <c r="S235" s="13"/>
      <c r="T235" s="13"/>
      <c r="U235" s="13"/>
      <c r="V235" s="13"/>
      <c r="W235" s="14"/>
    </row>
    <row r="236" spans="17:23" ht="30" customHeight="1" x14ac:dyDescent="0.3">
      <c r="Q236" s="13"/>
      <c r="R236" s="13"/>
      <c r="S236" s="13"/>
      <c r="T236" s="13"/>
      <c r="U236" s="13"/>
      <c r="V236" s="13"/>
      <c r="W236" s="14"/>
    </row>
    <row r="237" spans="17:23" ht="30" customHeight="1" x14ac:dyDescent="0.3">
      <c r="Q237" s="13"/>
      <c r="R237" s="13"/>
      <c r="S237" s="13"/>
      <c r="T237" s="13"/>
      <c r="U237" s="13"/>
      <c r="V237" s="13"/>
      <c r="W237" s="14"/>
    </row>
    <row r="238" spans="17:23" ht="30" customHeight="1" x14ac:dyDescent="0.3">
      <c r="Q238" s="13"/>
      <c r="R238" s="13"/>
      <c r="S238" s="13"/>
      <c r="T238" s="13"/>
      <c r="U238" s="13"/>
      <c r="V238" s="13"/>
      <c r="W238" s="14"/>
    </row>
    <row r="239" spans="17:23" ht="30" customHeight="1" x14ac:dyDescent="0.3">
      <c r="Q239" s="13"/>
      <c r="R239" s="13"/>
      <c r="S239" s="13"/>
      <c r="T239" s="13"/>
      <c r="U239" s="13"/>
      <c r="V239" s="13"/>
      <c r="W239" s="14"/>
    </row>
    <row r="240" spans="17:23" ht="30" customHeight="1" x14ac:dyDescent="0.3">
      <c r="Q240" s="13"/>
      <c r="R240" s="13"/>
      <c r="S240" s="13"/>
      <c r="T240" s="13"/>
      <c r="U240" s="13"/>
      <c r="V240" s="13"/>
      <c r="W240" s="14"/>
    </row>
    <row r="241" spans="17:23" ht="30" customHeight="1" x14ac:dyDescent="0.3">
      <c r="Q241" s="13"/>
      <c r="R241" s="13"/>
      <c r="S241" s="13"/>
      <c r="T241" s="13"/>
      <c r="U241" s="13"/>
      <c r="V241" s="13"/>
      <c r="W241" s="14"/>
    </row>
    <row r="242" spans="17:23" ht="30" customHeight="1" x14ac:dyDescent="0.3">
      <c r="Q242" s="13"/>
      <c r="R242" s="13"/>
      <c r="S242" s="13"/>
      <c r="T242" s="13"/>
      <c r="U242" s="13"/>
      <c r="V242" s="13"/>
      <c r="W242" s="14"/>
    </row>
    <row r="243" spans="17:23" ht="30" customHeight="1" x14ac:dyDescent="0.3">
      <c r="Q243" s="13"/>
      <c r="R243" s="13"/>
      <c r="S243" s="13"/>
      <c r="T243" s="13"/>
      <c r="U243" s="13"/>
      <c r="V243" s="13"/>
      <c r="W243" s="14"/>
    </row>
    <row r="244" spans="17:23" ht="30" customHeight="1" x14ac:dyDescent="0.3">
      <c r="Q244" s="13"/>
      <c r="R244" s="13"/>
      <c r="S244" s="13"/>
      <c r="T244" s="13"/>
      <c r="U244" s="13"/>
      <c r="V244" s="13"/>
      <c r="W244" s="14"/>
    </row>
    <row r="245" spans="17:23" ht="30" customHeight="1" x14ac:dyDescent="0.3">
      <c r="Q245" s="13"/>
      <c r="R245" s="13"/>
      <c r="S245" s="13"/>
      <c r="T245" s="13"/>
      <c r="U245" s="13"/>
      <c r="V245" s="13"/>
      <c r="W245" s="14"/>
    </row>
    <row r="246" spans="17:23" ht="30" customHeight="1" x14ac:dyDescent="0.3">
      <c r="Q246" s="13"/>
      <c r="R246" s="13"/>
      <c r="S246" s="13"/>
      <c r="T246" s="13"/>
      <c r="U246" s="13"/>
      <c r="V246" s="13"/>
      <c r="W246" s="14"/>
    </row>
    <row r="247" spans="17:23" ht="30" customHeight="1" x14ac:dyDescent="0.3">
      <c r="Q247" s="13"/>
      <c r="R247" s="13"/>
      <c r="S247" s="13"/>
      <c r="T247" s="13"/>
      <c r="U247" s="13"/>
      <c r="V247" s="13"/>
      <c r="W247" s="14"/>
    </row>
    <row r="248" spans="17:23" ht="30" customHeight="1" x14ac:dyDescent="0.3">
      <c r="Q248" s="13"/>
      <c r="R248" s="13"/>
      <c r="S248" s="13"/>
      <c r="T248" s="13"/>
      <c r="U248" s="13"/>
      <c r="V248" s="13"/>
      <c r="W248" s="14"/>
    </row>
    <row r="249" spans="17:23" ht="30" customHeight="1" x14ac:dyDescent="0.3">
      <c r="Q249" s="13"/>
      <c r="R249" s="13"/>
      <c r="S249" s="13"/>
      <c r="T249" s="13"/>
      <c r="U249" s="13"/>
      <c r="V249" s="13"/>
      <c r="W249" s="14"/>
    </row>
    <row r="250" spans="17:23" ht="30" customHeight="1" x14ac:dyDescent="0.3">
      <c r="Q250" s="13"/>
      <c r="R250" s="13"/>
      <c r="S250" s="13"/>
      <c r="T250" s="13"/>
      <c r="U250" s="13"/>
      <c r="V250" s="13"/>
      <c r="W250" s="14"/>
    </row>
    <row r="251" spans="17:23" ht="30" customHeight="1" x14ac:dyDescent="0.3">
      <c r="Q251" s="13"/>
      <c r="R251" s="13"/>
      <c r="S251" s="13"/>
      <c r="T251" s="13"/>
      <c r="U251" s="13"/>
      <c r="V251" s="13"/>
      <c r="W251" s="14"/>
    </row>
    <row r="252" spans="17:23" ht="30" customHeight="1" x14ac:dyDescent="0.3">
      <c r="Q252" s="13"/>
      <c r="R252" s="13"/>
      <c r="S252" s="13"/>
      <c r="T252" s="13"/>
      <c r="U252" s="13"/>
      <c r="V252" s="13"/>
      <c r="W252" s="14"/>
    </row>
    <row r="253" spans="17:23" ht="30" customHeight="1" x14ac:dyDescent="0.3">
      <c r="Q253" s="13"/>
      <c r="R253" s="13"/>
      <c r="S253" s="13"/>
      <c r="T253" s="13"/>
      <c r="U253" s="13"/>
      <c r="V253" s="13"/>
      <c r="W253" s="14"/>
    </row>
    <row r="254" spans="17:23" ht="30" customHeight="1" x14ac:dyDescent="0.3">
      <c r="Q254" s="13"/>
      <c r="R254" s="13"/>
      <c r="S254" s="13"/>
      <c r="T254" s="13"/>
      <c r="U254" s="13"/>
      <c r="V254" s="13"/>
      <c r="W254" s="14"/>
    </row>
    <row r="255" spans="17:23" ht="30" customHeight="1" x14ac:dyDescent="0.3">
      <c r="Q255" s="13"/>
      <c r="R255" s="13"/>
      <c r="S255" s="13"/>
      <c r="T255" s="13"/>
      <c r="U255" s="13"/>
      <c r="V255" s="13"/>
      <c r="W255" s="14"/>
    </row>
    <row r="256" spans="17:23" ht="30" customHeight="1" x14ac:dyDescent="0.3">
      <c r="Q256" s="13"/>
      <c r="R256" s="13"/>
      <c r="S256" s="13"/>
      <c r="T256" s="13"/>
      <c r="U256" s="13"/>
      <c r="V256" s="13"/>
      <c r="W256" s="14"/>
    </row>
    <row r="257" spans="17:23" ht="30" customHeight="1" x14ac:dyDescent="0.3">
      <c r="Q257" s="13"/>
      <c r="R257" s="13"/>
      <c r="S257" s="13"/>
      <c r="T257" s="13"/>
      <c r="U257" s="13"/>
      <c r="V257" s="13"/>
      <c r="W257" s="14"/>
    </row>
    <row r="258" spans="17:23" ht="30" customHeight="1" x14ac:dyDescent="0.3">
      <c r="Q258" s="13"/>
      <c r="R258" s="13"/>
      <c r="S258" s="13"/>
      <c r="T258" s="13"/>
      <c r="U258" s="13"/>
      <c r="V258" s="13"/>
      <c r="W258" s="14"/>
    </row>
    <row r="259" spans="17:23" ht="30" customHeight="1" x14ac:dyDescent="0.3">
      <c r="Q259" s="13"/>
      <c r="R259" s="13"/>
      <c r="S259" s="13"/>
      <c r="T259" s="13"/>
      <c r="U259" s="13"/>
      <c r="V259" s="13"/>
      <c r="W259" s="14"/>
    </row>
    <row r="260" spans="17:23" ht="30" customHeight="1" x14ac:dyDescent="0.3">
      <c r="Q260" s="13"/>
      <c r="R260" s="13"/>
      <c r="S260" s="13"/>
      <c r="T260" s="13"/>
      <c r="U260" s="13"/>
      <c r="V260" s="13"/>
      <c r="W260" s="14"/>
    </row>
    <row r="261" spans="17:23" ht="30" customHeight="1" x14ac:dyDescent="0.3">
      <c r="Q261" s="13"/>
      <c r="R261" s="13"/>
      <c r="S261" s="13"/>
      <c r="T261" s="13"/>
      <c r="U261" s="13"/>
      <c r="V261" s="13"/>
      <c r="W261" s="14"/>
    </row>
    <row r="262" spans="17:23" ht="30" customHeight="1" x14ac:dyDescent="0.3">
      <c r="Q262" s="13"/>
      <c r="R262" s="13"/>
      <c r="S262" s="13"/>
      <c r="T262" s="13"/>
      <c r="U262" s="13"/>
      <c r="V262" s="13"/>
      <c r="W262" s="14"/>
    </row>
    <row r="263" spans="17:23" ht="30" customHeight="1" x14ac:dyDescent="0.3">
      <c r="Q263" s="13"/>
      <c r="R263" s="13"/>
      <c r="S263" s="13"/>
      <c r="T263" s="13"/>
      <c r="U263" s="13"/>
      <c r="V263" s="13"/>
      <c r="W263" s="14"/>
    </row>
    <row r="264" spans="17:23" ht="30" customHeight="1" x14ac:dyDescent="0.3">
      <c r="Q264" s="13"/>
      <c r="R264" s="13"/>
      <c r="S264" s="13"/>
      <c r="T264" s="13"/>
      <c r="U264" s="13"/>
      <c r="V264" s="13"/>
      <c r="W264" s="14"/>
    </row>
    <row r="265" spans="17:23" ht="30" customHeight="1" x14ac:dyDescent="0.3">
      <c r="Q265" s="13"/>
      <c r="R265" s="13"/>
      <c r="S265" s="13"/>
      <c r="T265" s="13"/>
      <c r="U265" s="13"/>
      <c r="V265" s="13"/>
      <c r="W265" s="14"/>
    </row>
    <row r="266" spans="17:23" ht="30" customHeight="1" x14ac:dyDescent="0.3">
      <c r="Q266" s="13"/>
      <c r="R266" s="13"/>
      <c r="S266" s="13"/>
      <c r="T266" s="13"/>
      <c r="U266" s="13"/>
      <c r="V266" s="13"/>
      <c r="W266" s="14"/>
    </row>
    <row r="267" spans="17:23" ht="30" customHeight="1" x14ac:dyDescent="0.3">
      <c r="Q267" s="13"/>
      <c r="R267" s="13"/>
      <c r="S267" s="13"/>
      <c r="T267" s="13"/>
      <c r="U267" s="13"/>
      <c r="V267" s="13"/>
      <c r="W267" s="14"/>
    </row>
    <row r="268" spans="17:23" ht="30" customHeight="1" x14ac:dyDescent="0.3">
      <c r="Q268" s="13"/>
      <c r="R268" s="13"/>
      <c r="S268" s="13"/>
      <c r="T268" s="13"/>
      <c r="U268" s="13"/>
      <c r="V268" s="13"/>
      <c r="W268" s="14"/>
    </row>
    <row r="269" spans="17:23" ht="30" customHeight="1" x14ac:dyDescent="0.3">
      <c r="Q269" s="13"/>
      <c r="R269" s="13"/>
      <c r="S269" s="13"/>
      <c r="T269" s="13"/>
      <c r="U269" s="13"/>
      <c r="V269" s="13"/>
    </row>
    <row r="270" spans="17:23" ht="30" customHeight="1" x14ac:dyDescent="0.3">
      <c r="Q270" s="13"/>
      <c r="R270" s="13"/>
      <c r="S270" s="13"/>
      <c r="T270" s="13"/>
      <c r="U270" s="13"/>
      <c r="V270" s="13"/>
    </row>
    <row r="271" spans="17:23" ht="30" customHeight="1" x14ac:dyDescent="0.3">
      <c r="Q271" s="13"/>
      <c r="R271" s="13"/>
      <c r="S271" s="13"/>
      <c r="T271" s="13"/>
      <c r="U271" s="13"/>
      <c r="V271" s="13"/>
    </row>
    <row r="272" spans="17:23" ht="30" customHeight="1" x14ac:dyDescent="0.3">
      <c r="Q272" s="13"/>
      <c r="R272" s="13"/>
      <c r="S272" s="13"/>
      <c r="T272" s="13"/>
      <c r="U272" s="13"/>
      <c r="V272" s="13"/>
    </row>
    <row r="273" spans="17:22" ht="30" customHeight="1" x14ac:dyDescent="0.3">
      <c r="Q273" s="13"/>
      <c r="R273" s="13"/>
      <c r="S273" s="13"/>
      <c r="T273" s="13"/>
      <c r="U273" s="13"/>
      <c r="V273" s="13"/>
    </row>
    <row r="274" spans="17:22" ht="30" customHeight="1" x14ac:dyDescent="0.3">
      <c r="Q274" s="13"/>
      <c r="R274" s="13"/>
      <c r="S274" s="13"/>
      <c r="T274" s="13"/>
      <c r="U274" s="13"/>
      <c r="V274" s="13"/>
    </row>
    <row r="275" spans="17:22" ht="30" customHeight="1" x14ac:dyDescent="0.3">
      <c r="Q275" s="13"/>
      <c r="R275" s="13"/>
      <c r="S275" s="13"/>
      <c r="T275" s="13"/>
      <c r="U275" s="13"/>
      <c r="V275" s="13"/>
    </row>
    <row r="276" spans="17:22" ht="30" customHeight="1" x14ac:dyDescent="0.3">
      <c r="Q276" s="13"/>
      <c r="R276" s="13"/>
      <c r="S276" s="13"/>
      <c r="T276" s="13"/>
      <c r="U276" s="13"/>
      <c r="V276" s="13"/>
    </row>
    <row r="277" spans="17:22" ht="30" customHeight="1" x14ac:dyDescent="0.3">
      <c r="Q277" s="13"/>
      <c r="R277" s="13"/>
      <c r="S277" s="13"/>
      <c r="T277" s="13"/>
      <c r="U277" s="13"/>
      <c r="V277" s="13"/>
    </row>
    <row r="278" spans="17:22" ht="30" customHeight="1" x14ac:dyDescent="0.3">
      <c r="Q278" s="13"/>
      <c r="R278" s="13"/>
      <c r="S278" s="13"/>
      <c r="T278" s="13"/>
      <c r="U278" s="13"/>
      <c r="V278" s="13"/>
    </row>
    <row r="279" spans="17:22" ht="30" customHeight="1" x14ac:dyDescent="0.3">
      <c r="Q279" s="13"/>
      <c r="R279" s="13"/>
      <c r="S279" s="13"/>
      <c r="T279" s="13"/>
      <c r="U279" s="13"/>
      <c r="V279" s="13"/>
    </row>
    <row r="280" spans="17:22" ht="30" customHeight="1" x14ac:dyDescent="0.3">
      <c r="Q280" s="13"/>
      <c r="R280" s="13"/>
      <c r="S280" s="13"/>
      <c r="T280" s="13"/>
      <c r="U280" s="13"/>
      <c r="V280" s="13"/>
    </row>
  </sheetData>
  <sheetProtection algorithmName="SHA-512" hashValue="vvte5zVbB5ISXcBGhfDHUDmfEvpJqZyDDLeoWP3loOteUDHULmh5jXsAP6Jgp9CURtmeCMcj8dVdeqpvTGYCUg==" saltValue="fkJ+8GT2ZwLntqdtM5EmLQ==" spinCount="100000" sheet="1" objects="1" scenarios="1"/>
  <autoFilter ref="A15:A280" xr:uid="{00000000-0009-0000-0000-000002000000}">
    <filterColumn colId="0" hiddenButton="1">
      <filters blank="1"/>
    </filterColumn>
  </autoFilter>
  <dataConsolidate/>
  <mergeCells count="93">
    <mergeCell ref="A70:S70"/>
    <mergeCell ref="N71:Q71"/>
    <mergeCell ref="A72:H72"/>
    <mergeCell ref="N72:Q72"/>
    <mergeCell ref="S72:T72"/>
    <mergeCell ref="A69:H69"/>
    <mergeCell ref="N69:Q69"/>
    <mergeCell ref="S69:T69"/>
    <mergeCell ref="O56:Q56"/>
    <mergeCell ref="O57:Q57"/>
    <mergeCell ref="O58:Q58"/>
    <mergeCell ref="O59:Q59"/>
    <mergeCell ref="O60:Q60"/>
    <mergeCell ref="O61:Q61"/>
    <mergeCell ref="O62:Q62"/>
    <mergeCell ref="O63:Q63"/>
    <mergeCell ref="O64:Q64"/>
    <mergeCell ref="A67:S67"/>
    <mergeCell ref="N68:Q68"/>
    <mergeCell ref="O55:Q55"/>
    <mergeCell ref="O44:Q44"/>
    <mergeCell ref="O45:Q45"/>
    <mergeCell ref="O46:Q46"/>
    <mergeCell ref="O47:Q47"/>
    <mergeCell ref="O48:Q48"/>
    <mergeCell ref="O49:Q49"/>
    <mergeCell ref="O50:Q50"/>
    <mergeCell ref="O51:Q51"/>
    <mergeCell ref="O52:Q52"/>
    <mergeCell ref="O53:Q53"/>
    <mergeCell ref="O54:Q54"/>
    <mergeCell ref="O43:Q43"/>
    <mergeCell ref="O32:Q32"/>
    <mergeCell ref="O33:Q33"/>
    <mergeCell ref="O34:Q34"/>
    <mergeCell ref="O35:Q35"/>
    <mergeCell ref="O36:Q36"/>
    <mergeCell ref="O37:Q37"/>
    <mergeCell ref="O38:Q38"/>
    <mergeCell ref="O39:Q39"/>
    <mergeCell ref="O40:Q40"/>
    <mergeCell ref="O41:Q41"/>
    <mergeCell ref="O42:Q42"/>
    <mergeCell ref="O31:Q31"/>
    <mergeCell ref="O20:Q20"/>
    <mergeCell ref="O21:Q21"/>
    <mergeCell ref="O22:Q22"/>
    <mergeCell ref="O23:Q23"/>
    <mergeCell ref="O24:Q24"/>
    <mergeCell ref="O25:Q25"/>
    <mergeCell ref="O26:Q26"/>
    <mergeCell ref="O27:Q27"/>
    <mergeCell ref="O28:Q28"/>
    <mergeCell ref="O29:Q29"/>
    <mergeCell ref="O30:Q30"/>
    <mergeCell ref="O19:Q19"/>
    <mergeCell ref="A13:A14"/>
    <mergeCell ref="B13:E13"/>
    <mergeCell ref="G13:G14"/>
    <mergeCell ref="I13:L13"/>
    <mergeCell ref="M13:M14"/>
    <mergeCell ref="O13:Q14"/>
    <mergeCell ref="O15:Q15"/>
    <mergeCell ref="O16:Q16"/>
    <mergeCell ref="O17:Q17"/>
    <mergeCell ref="O18:Q18"/>
    <mergeCell ref="S8:U9"/>
    <mergeCell ref="A11:F12"/>
    <mergeCell ref="L11:M11"/>
    <mergeCell ref="N11:O11"/>
    <mergeCell ref="Q11:S11"/>
    <mergeCell ref="T11:U13"/>
    <mergeCell ref="L12:M12"/>
    <mergeCell ref="N12:O12"/>
    <mergeCell ref="Q12:S12"/>
    <mergeCell ref="S13:S14"/>
    <mergeCell ref="G11:H12"/>
    <mergeCell ref="S6:U7"/>
    <mergeCell ref="L7:O7"/>
    <mergeCell ref="A2:Q2"/>
    <mergeCell ref="S2:U2"/>
    <mergeCell ref="A3:Q3"/>
    <mergeCell ref="S3:U5"/>
    <mergeCell ref="A5:C5"/>
    <mergeCell ref="D5:G5"/>
    <mergeCell ref="H5:K5"/>
    <mergeCell ref="L5:O5"/>
    <mergeCell ref="P5:Q5"/>
    <mergeCell ref="A6:C6"/>
    <mergeCell ref="D6:G6"/>
    <mergeCell ref="H6:K6"/>
    <mergeCell ref="L6:O6"/>
    <mergeCell ref="P6:Q6"/>
  </mergeCells>
  <conditionalFormatting sqref="O16:O25 O28:O63">
    <cfRule type="expression" dxfId="211" priority="9">
      <formula>$AA16="TRUE"</formula>
    </cfRule>
  </conditionalFormatting>
  <conditionalFormatting sqref="O15">
    <cfRule type="expression" dxfId="210" priority="12">
      <formula>$AA15="TRUE"</formula>
    </cfRule>
  </conditionalFormatting>
  <conditionalFormatting sqref="O27">
    <cfRule type="expression" dxfId="209" priority="11">
      <formula>$AA27="TRUE"</formula>
    </cfRule>
  </conditionalFormatting>
  <conditionalFormatting sqref="O26">
    <cfRule type="expression" dxfId="208" priority="10">
      <formula>$AA26="TRUE"</formula>
    </cfRule>
  </conditionalFormatting>
  <conditionalFormatting sqref="L7:O7">
    <cfRule type="expression" dxfId="207" priority="6">
      <formula>OR($L$6=0,$L$6="",$L$6="Child Support Commissioner",$L$6="Attorney",$L$6="Clerk",$L$6="Courtroom Bailiff",$L$6="Court Reporter",$L$6="Court Interpreter",$L$6="Judicial Secretary",$L$6="Manager/Supervisor")</formula>
    </cfRule>
    <cfRule type="expression" dxfId="206" priority="7">
      <formula>$L$6="Other (please specify below)"</formula>
    </cfRule>
  </conditionalFormatting>
  <conditionalFormatting sqref="A17:S17">
    <cfRule type="expression" dxfId="205" priority="27">
      <formula>$X$17=TRUE</formula>
    </cfRule>
  </conditionalFormatting>
  <conditionalFormatting sqref="A63:S63">
    <cfRule type="expression" dxfId="204" priority="26">
      <formula>$X$63=TRUE</formula>
    </cfRule>
  </conditionalFormatting>
  <conditionalFormatting sqref="A62:S62">
    <cfRule type="expression" dxfId="203" priority="18">
      <formula>$X$62=TRUE</formula>
    </cfRule>
  </conditionalFormatting>
  <conditionalFormatting sqref="A61:S61">
    <cfRule type="expression" dxfId="202" priority="20">
      <formula>$X$61=TRUE</formula>
    </cfRule>
  </conditionalFormatting>
  <conditionalFormatting sqref="A60:S60">
    <cfRule type="expression" dxfId="201" priority="24">
      <formula>$X$60=TRUE</formula>
    </cfRule>
  </conditionalFormatting>
  <conditionalFormatting sqref="A59:S59">
    <cfRule type="expression" dxfId="200" priority="23">
      <formula>$X$59=TRUE</formula>
    </cfRule>
  </conditionalFormatting>
  <conditionalFormatting sqref="A58:S58">
    <cfRule type="expression" dxfId="199" priority="21">
      <formula>$X$58=TRUE</formula>
    </cfRule>
  </conditionalFormatting>
  <conditionalFormatting sqref="A57:S57">
    <cfRule type="expression" dxfId="198" priority="13">
      <formula>$X$57=TRUE</formula>
    </cfRule>
  </conditionalFormatting>
  <conditionalFormatting sqref="A56:S56">
    <cfRule type="expression" dxfId="197" priority="14">
      <formula>$X$56=TRUE</formula>
    </cfRule>
  </conditionalFormatting>
  <conditionalFormatting sqref="A55:S55">
    <cfRule type="expression" dxfId="196" priority="15">
      <formula>$X$55=TRUE</formula>
    </cfRule>
  </conditionalFormatting>
  <conditionalFormatting sqref="A54:S54">
    <cfRule type="expression" dxfId="195" priority="16">
      <formula>$X$54=TRUE</formula>
    </cfRule>
  </conditionalFormatting>
  <conditionalFormatting sqref="A53:S53">
    <cfRule type="expression" dxfId="194" priority="17">
      <formula>$X$53=TRUE</formula>
    </cfRule>
  </conditionalFormatting>
  <conditionalFormatting sqref="A52:S52">
    <cfRule type="expression" dxfId="193" priority="22">
      <formula>$X$52=TRUE</formula>
    </cfRule>
  </conditionalFormatting>
  <conditionalFormatting sqref="A51:S51">
    <cfRule type="expression" dxfId="192" priority="36">
      <formula>$X$51=TRUE</formula>
    </cfRule>
  </conditionalFormatting>
  <conditionalFormatting sqref="A50:S50">
    <cfRule type="expression" dxfId="191" priority="25">
      <formula>$X$50=TRUE</formula>
    </cfRule>
  </conditionalFormatting>
  <conditionalFormatting sqref="A49:S49">
    <cfRule type="expression" dxfId="190" priority="28">
      <formula>$X$49=TRUE</formula>
    </cfRule>
  </conditionalFormatting>
  <conditionalFormatting sqref="A48:S48">
    <cfRule type="expression" dxfId="189" priority="29">
      <formula>$X$48=TRUE</formula>
    </cfRule>
  </conditionalFormatting>
  <conditionalFormatting sqref="A47:S47">
    <cfRule type="expression" dxfId="188" priority="30">
      <formula>$X$47=TRUE</formula>
    </cfRule>
  </conditionalFormatting>
  <conditionalFormatting sqref="A46:S46">
    <cfRule type="expression" dxfId="187" priority="31">
      <formula>$X$46=TRUE</formula>
    </cfRule>
  </conditionalFormatting>
  <conditionalFormatting sqref="A45:S45">
    <cfRule type="expression" dxfId="186" priority="32">
      <formula>$X$45=TRUE</formula>
    </cfRule>
  </conditionalFormatting>
  <conditionalFormatting sqref="A44:S44">
    <cfRule type="expression" dxfId="185" priority="33">
      <formula>$X$44=TRUE</formula>
    </cfRule>
  </conditionalFormatting>
  <conditionalFormatting sqref="A43:S43">
    <cfRule type="expression" dxfId="184" priority="34">
      <formula>$X$43=TRUE</formula>
    </cfRule>
  </conditionalFormatting>
  <conditionalFormatting sqref="A42:S42">
    <cfRule type="expression" dxfId="183" priority="35">
      <formula>$X$42=TRUE</formula>
    </cfRule>
  </conditionalFormatting>
  <conditionalFormatting sqref="A41:S41">
    <cfRule type="expression" dxfId="182" priority="42">
      <formula>$X$41=TRUE</formula>
    </cfRule>
  </conditionalFormatting>
  <conditionalFormatting sqref="A40:S40">
    <cfRule type="expression" dxfId="181" priority="44">
      <formula>$X$40=TRUE</formula>
    </cfRule>
  </conditionalFormatting>
  <conditionalFormatting sqref="A39:S39">
    <cfRule type="expression" dxfId="180" priority="43">
      <formula>$X$39=TRUE</formula>
    </cfRule>
  </conditionalFormatting>
  <conditionalFormatting sqref="A32:S32">
    <cfRule type="expression" dxfId="179" priority="54">
      <formula>$X$32=TRUE</formula>
    </cfRule>
  </conditionalFormatting>
  <conditionalFormatting sqref="A33:S33">
    <cfRule type="expression" dxfId="178" priority="55">
      <formula>$X$33=TRUE</formula>
    </cfRule>
  </conditionalFormatting>
  <conditionalFormatting sqref="A34:S34">
    <cfRule type="expression" dxfId="177" priority="57">
      <formula>$X$34=TRUE</formula>
    </cfRule>
  </conditionalFormatting>
  <conditionalFormatting sqref="A36:S36">
    <cfRule type="expression" dxfId="176" priority="59">
      <formula>$X$36=TRUE</formula>
    </cfRule>
  </conditionalFormatting>
  <conditionalFormatting sqref="A37:S37">
    <cfRule type="expression" dxfId="175" priority="56">
      <formula>$X$37=TRUE</formula>
    </cfRule>
  </conditionalFormatting>
  <conditionalFormatting sqref="A38:S38">
    <cfRule type="expression" dxfId="174" priority="60">
      <formula>$X$38=TRUE</formula>
    </cfRule>
  </conditionalFormatting>
  <conditionalFormatting sqref="A16:S16">
    <cfRule type="expression" dxfId="173" priority="19">
      <formula>$X$16=TRUE</formula>
    </cfRule>
  </conditionalFormatting>
  <conditionalFormatting sqref="A35:S35">
    <cfRule type="expression" dxfId="172" priority="61">
      <formula>$X$35=TRUE</formula>
    </cfRule>
  </conditionalFormatting>
  <conditionalFormatting sqref="A15:S15">
    <cfRule type="expression" dxfId="171" priority="37">
      <formula>$X$15=TRUE</formula>
    </cfRule>
  </conditionalFormatting>
  <conditionalFormatting sqref="A18:S18">
    <cfRule type="expression" dxfId="170" priority="45">
      <formula>$X$18=TRUE</formula>
    </cfRule>
  </conditionalFormatting>
  <conditionalFormatting sqref="A19:S19">
    <cfRule type="expression" dxfId="169" priority="50">
      <formula>$X$19=TRUE</formula>
    </cfRule>
  </conditionalFormatting>
  <conditionalFormatting sqref="A22:S22">
    <cfRule type="expression" dxfId="168" priority="48">
      <formula>$X$22=TRUE</formula>
    </cfRule>
  </conditionalFormatting>
  <conditionalFormatting sqref="A23:S23">
    <cfRule type="expression" dxfId="167" priority="51">
      <formula>$X$23=TRUE</formula>
    </cfRule>
  </conditionalFormatting>
  <conditionalFormatting sqref="A24:S24">
    <cfRule type="expression" dxfId="166" priority="52">
      <formula>$X$24=TRUE</formula>
    </cfRule>
  </conditionalFormatting>
  <conditionalFormatting sqref="A25:S25">
    <cfRule type="expression" dxfId="165" priority="53">
      <formula>$X$25=TRUE</formula>
    </cfRule>
  </conditionalFormatting>
  <conditionalFormatting sqref="A26:S26">
    <cfRule type="expression" dxfId="164" priority="41">
      <formula>$X$26=TRUE</formula>
    </cfRule>
  </conditionalFormatting>
  <conditionalFormatting sqref="A27:S27">
    <cfRule type="expression" dxfId="163" priority="40">
      <formula>$X$27=TRUE</formula>
    </cfRule>
  </conditionalFormatting>
  <conditionalFormatting sqref="A28:S28">
    <cfRule type="expression" dxfId="162" priority="49">
      <formula>$X$28=TRUE</formula>
    </cfRule>
  </conditionalFormatting>
  <conditionalFormatting sqref="A30:S30">
    <cfRule type="expression" dxfId="161" priority="58">
      <formula>$X$30=TRUE</formula>
    </cfRule>
  </conditionalFormatting>
  <conditionalFormatting sqref="A31:S31">
    <cfRule type="expression" dxfId="160" priority="38">
      <formula>$X$31=TRUE</formula>
    </cfRule>
  </conditionalFormatting>
  <conditionalFormatting sqref="A29:S29">
    <cfRule type="expression" dxfId="159" priority="39">
      <formula>$X$29=TRUE</formula>
    </cfRule>
  </conditionalFormatting>
  <conditionalFormatting sqref="S15:S63">
    <cfRule type="expression" dxfId="158" priority="8">
      <formula>SUM(B15:M15)&gt;15</formula>
    </cfRule>
  </conditionalFormatting>
  <conditionalFormatting sqref="A20:S20">
    <cfRule type="expression" dxfId="157" priority="46">
      <formula>$X$20=TRUE</formula>
    </cfRule>
  </conditionalFormatting>
  <conditionalFormatting sqref="A21:S21">
    <cfRule type="expression" dxfId="156" priority="47">
      <formula>$X$21=TRUE</formula>
    </cfRule>
  </conditionalFormatting>
  <conditionalFormatting sqref="A15:S63">
    <cfRule type="expression" dxfId="155" priority="62">
      <formula>$O15="LUNCH"</formula>
    </cfRule>
  </conditionalFormatting>
  <conditionalFormatting sqref="G15:G64">
    <cfRule type="expression" dxfId="154" priority="5">
      <formula>AND($Y$16=TRUE,$G$11="All-Day Non IV-D Services")</formula>
    </cfRule>
  </conditionalFormatting>
  <conditionalFormatting sqref="J15:J64">
    <cfRule type="expression" dxfId="153" priority="4">
      <formula>AND($Y$16=TRUE,$G$11="All-Day ATO")</formula>
    </cfRule>
  </conditionalFormatting>
  <conditionalFormatting sqref="K15:K64">
    <cfRule type="expression" dxfId="152" priority="3">
      <formula>AND($Y$16=TRUE,$G$11="All-Day Sick")</formula>
    </cfRule>
  </conditionalFormatting>
  <conditionalFormatting sqref="L15:L64">
    <cfRule type="expression" dxfId="151" priority="2">
      <formula>AND($Y$16=TRUE,$G$11="All-Day VTO")</formula>
    </cfRule>
  </conditionalFormatting>
  <conditionalFormatting sqref="I15:I64">
    <cfRule type="expression" dxfId="150" priority="1">
      <formula>AND($Y$16=TRUE,$G$11="All-Day PTO")</formula>
    </cfRule>
  </conditionalFormatting>
  <dataValidations xWindow="86" yWindow="252" count="29">
    <dataValidation allowBlank="1" showErrorMessage="1" errorTitle="Error" error="Please Enter a Date Between July 2019 - June 2020" prompt="ENTER first date of reporting period." sqref="A6:C6" xr:uid="{7683CD6D-D193-47CA-9C23-9DEBCCFC74D2}"/>
    <dataValidation allowBlank="1" showErrorMessage="1" prompt="Select your work type from the drop-down list." sqref="P6:Q6" xr:uid="{E56A24A7-2AEE-4096-B4B4-FC7B296D7F9E}"/>
    <dataValidation allowBlank="1" showInputMessage="1" showErrorMessage="1" prompt="General court administrative duties that cannot be directly attributed to any one program, such as attending a meeting regarding courthouse security." sqref="H13:H14" xr:uid="{7396BCB9-589E-4327-B288-686C1619DB76}"/>
    <dataValidation type="whole" allowBlank="1" showInputMessage="1" showErrorMessage="1" errorTitle="Error" error="Please enter a number between 1-15." sqref="B15:M63" xr:uid="{D18CF96C-DF34-4845-AEA8-43E5CF3DA884}">
      <formula1>1</formula1>
      <formula2>15</formula2>
    </dataValidation>
    <dataValidation allowBlank="1" showErrorMessage="1" prompt="Select your JOB CLASSIFCATION from the drop-down list." sqref="L6:O6" xr:uid="{96B291EA-7C2C-4062-AAC9-B16BD17CD587}"/>
    <dataValidation allowBlank="1" showInputMessage="1" showErrorMessage="1" prompt="ENTER start time." sqref="L11" xr:uid="{77736D68-2440-4EA3-90C1-BE67B1C6E601}"/>
    <dataValidation allowBlank="1" showInputMessage="1" showErrorMessage="1" prompt="Only include paid break time (i.e. 15-minute breaks); do not include your lunch break if you are not paid for this time." sqref="M13" xr:uid="{E0E2F132-4C38-486D-B19B-1CBFC20FCA9F}"/>
    <dataValidation allowBlank="1" showInputMessage="1" showErrorMessage="1" prompt="Unpaid time off, such as work furlough." sqref="L14" xr:uid="{C87C9919-89A7-4837-96E8-8636B8CBB5EE}"/>
    <dataValidation allowBlank="1" showInputMessage="1" showErrorMessage="1" prompt="Personal or family sick leave." sqref="K14" xr:uid="{6B80097D-CF48-4FAD-99FA-1378B99BCEDC}"/>
    <dataValidation allowBlank="1" showInputMessage="1" showErrorMessage="1" prompt="Time off paid by the court, such as vacation, personal or floating holiday, jury duty, military leave, etc." sqref="I14" xr:uid="{A6895B45-7A16-4D44-8316-FD352244E4F4}"/>
    <dataValidation allowBlank="1" showInputMessage="1" showErrorMessage="1" prompt="All other self-help assistance with non-IV-D issues, such as: Family Law (custody, visitation, divorce, etc.); Restraining Orders; Small Claims info; Civil name-change; Landlord-Tenant, etc." sqref="G13" xr:uid="{7A490540-9A7A-4E79-BAD5-D9A5DC005EF9}"/>
    <dataValidation allowBlank="1" showInputMessage="1" showErrorMessage="1" prompt="Training related to IV-D issues, such as the annual AB 1058 conference." sqref="F14" xr:uid="{C2D16B7C-374D-4FC0-8D6E-11FEC2DE5E37}"/>
    <dataValidation allowBlank="1" showInputMessage="1" showErrorMessage="1" prompt="Administrative work related to IV-D issues, such as tracking time." sqref="E14" xr:uid="{1AFDCB52-5128-4D51-9795-466D0EDEBD02}"/>
    <dataValidation allowBlank="1" showInputMessage="1" showErrorMessage="1" prompt="Work done before and after a hearing and other work connected to a IV-D case related to child support, spousal support, parentage, health insurance or license release." sqref="D14" xr:uid="{7193201D-6419-414A-BE46-419167F6641E}"/>
    <dataValidation allowBlank="1" showInputMessage="1" showErrorMessage="1" prompt="Work performed during a hearing in a IV-D case related to child support, spousal support, parentage, health insurance or license release." sqref="B14:C14" xr:uid="{1B526849-6AA9-4FE8-9304-408D893A30B5}"/>
    <dataValidation allowBlank="1" showErrorMessage="1" prompt="Select your COUNTY from the drop-down list." sqref="H6:K6" xr:uid="{F9DB654E-CFC1-4AEF-AAD8-0955C9E2CD80}"/>
    <dataValidation allowBlank="1" showErrorMessage="1" prompt="ENTER time spent on overtime. Overtime needs prior approval from AB 1058 program manager.  " sqref="N13" xr:uid="{C2541CD1-8335-4DB2-8F15-656E4CDB1DCE}"/>
    <dataValidation allowBlank="1" showInputMessage="1" showErrorMessage="1" prompt="ENTER end time. " sqref="L12 P12" xr:uid="{0CA279FB-419C-4CF5-B608-E900315D4E7D}"/>
    <dataValidation allowBlank="1" showInputMessage="1" showErrorMessage="1" prompt="ERROR message if less/more than 15 mins. " sqref="V13" xr:uid="{6567823A-5912-43CB-A505-BE8EF1BE2AC8}"/>
    <dataValidation allowBlank="1" showInputMessage="1" showErrorMessage="1" prompt="ENTER time spent on IV-D service(s). See TYPE KEY above for reference. " sqref="B13:C13 F13" xr:uid="{67E54CD7-BE85-4776-A7D3-8549B040C7D6}"/>
    <dataValidation allowBlank="1" showInputMessage="1" showErrorMessage="1" prompt="15 mins MAX." sqref="S13" xr:uid="{AFB58CDD-5D50-40FB-ABB5-3B8F47104884}"/>
    <dataValidation allowBlank="1" showInputMessage="1" showErrorMessage="1" prompt="ENTER additional info, as needed. " sqref="O13" xr:uid="{44147D49-4C23-4467-B86D-5ADEEF65399B}"/>
    <dataValidation allowBlank="1" showInputMessage="1" showErrorMessage="1" prompt="ENTER time used whether Paid Time Off or Voluntary Time Off.  " sqref="I13:J13" xr:uid="{AFCF574C-95D1-477B-9E08-D4641E7401D3}"/>
    <dataValidation allowBlank="1" showInputMessage="1" showErrorMessage="1" prompt="Navigation link to Class List worksheet" sqref="Q12:R12" xr:uid="{9E49FD69-51AD-4B52-9790-D3DEBB0734FB}"/>
    <dataValidation allowBlank="1" prompt="ENTER today's date." sqref="A7" xr:uid="{D2635E06-F050-46F6-832D-CDC8EA5A4A82}"/>
    <dataValidation allowBlank="1" showInputMessage="1" showErrorMessage="1" prompt="Schedule start time determined by the time entered in cell G2" sqref="A15" xr:uid="{B07099E7-0D6C-4125-8C9F-CD7348D318D1}"/>
    <dataValidation allowBlank="1" sqref="D7:G7" xr:uid="{A57DD96F-3995-4751-BF48-A09118D483E5}"/>
    <dataValidation type="list" allowBlank="1" showInputMessage="1" showErrorMessage="1" sqref="G11:H12" xr:uid="{1FEDCC0D-9F48-44DF-9906-99FAC03D2272}">
      <formula1>$S$122:$S$128</formula1>
    </dataValidation>
    <dataValidation allowBlank="1" showInputMessage="1" showErrorMessage="1" prompt="Administrative time off paid by the court, such as for judicial holidays." sqref="J14" xr:uid="{F33E41B6-4209-4309-BE64-260CD47BC5BA}"/>
  </dataValidations>
  <printOptions horizontalCentered="1"/>
  <pageMargins left="0.2" right="0.2" top="0.15" bottom="0.1" header="0.05" footer="0.3"/>
  <pageSetup scale="68" fitToHeight="0" orientation="portrait" r:id="rId1"/>
  <headerFooter differentFirst="1">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7345" r:id="rId4" name="Check Box 1">
              <controlPr defaultSize="0" autoFill="0" autoLine="0" autoPict="0">
                <anchor moveWithCells="1">
                  <from>
                    <xdr:col>13</xdr:col>
                    <xdr:colOff>146050</xdr:colOff>
                    <xdr:row>13</xdr:row>
                    <xdr:rowOff>114300</xdr:rowOff>
                  </from>
                  <to>
                    <xdr:col>14</xdr:col>
                    <xdr:colOff>107950</xdr:colOff>
                    <xdr:row>15</xdr:row>
                    <xdr:rowOff>0</xdr:rowOff>
                  </to>
                </anchor>
              </controlPr>
            </control>
          </mc:Choice>
        </mc:AlternateContent>
        <mc:AlternateContent xmlns:mc="http://schemas.openxmlformats.org/markup-compatibility/2006">
          <mc:Choice Requires="x14">
            <control shapeId="57346" r:id="rId5" name="Check Box 2">
              <controlPr defaultSize="0" autoFill="0" autoLine="0" autoPict="0">
                <anchor moveWithCells="1">
                  <from>
                    <xdr:col>13</xdr:col>
                    <xdr:colOff>146050</xdr:colOff>
                    <xdr:row>14</xdr:row>
                    <xdr:rowOff>184150</xdr:rowOff>
                  </from>
                  <to>
                    <xdr:col>14</xdr:col>
                    <xdr:colOff>107950</xdr:colOff>
                    <xdr:row>16</xdr:row>
                    <xdr:rowOff>38100</xdr:rowOff>
                  </to>
                </anchor>
              </controlPr>
            </control>
          </mc:Choice>
        </mc:AlternateContent>
        <mc:AlternateContent xmlns:mc="http://schemas.openxmlformats.org/markup-compatibility/2006">
          <mc:Choice Requires="x14">
            <control shapeId="57347" r:id="rId6" name="Check Box 3">
              <controlPr defaultSize="0" autoFill="0" autoLine="0" autoPict="0">
                <anchor moveWithCells="1">
                  <from>
                    <xdr:col>13</xdr:col>
                    <xdr:colOff>146050</xdr:colOff>
                    <xdr:row>26</xdr:row>
                    <xdr:rowOff>184150</xdr:rowOff>
                  </from>
                  <to>
                    <xdr:col>14</xdr:col>
                    <xdr:colOff>107950</xdr:colOff>
                    <xdr:row>28</xdr:row>
                    <xdr:rowOff>12700</xdr:rowOff>
                  </to>
                </anchor>
              </controlPr>
            </control>
          </mc:Choice>
        </mc:AlternateContent>
        <mc:AlternateContent xmlns:mc="http://schemas.openxmlformats.org/markup-compatibility/2006">
          <mc:Choice Requires="x14">
            <control shapeId="57348" r:id="rId7" name="Check Box 4">
              <controlPr defaultSize="0" autoFill="0" autoLine="0" autoPict="0">
                <anchor moveWithCells="1">
                  <from>
                    <xdr:col>13</xdr:col>
                    <xdr:colOff>146050</xdr:colOff>
                    <xdr:row>27</xdr:row>
                    <xdr:rowOff>184150</xdr:rowOff>
                  </from>
                  <to>
                    <xdr:col>14</xdr:col>
                    <xdr:colOff>107950</xdr:colOff>
                    <xdr:row>29</xdr:row>
                    <xdr:rowOff>38100</xdr:rowOff>
                  </to>
                </anchor>
              </controlPr>
            </control>
          </mc:Choice>
        </mc:AlternateContent>
        <mc:AlternateContent xmlns:mc="http://schemas.openxmlformats.org/markup-compatibility/2006">
          <mc:Choice Requires="x14">
            <control shapeId="57349" r:id="rId8" name="Check Box 5">
              <controlPr defaultSize="0" autoFill="0" autoLine="0" autoPict="0">
                <anchor moveWithCells="1">
                  <from>
                    <xdr:col>13</xdr:col>
                    <xdr:colOff>146050</xdr:colOff>
                    <xdr:row>28</xdr:row>
                    <xdr:rowOff>184150</xdr:rowOff>
                  </from>
                  <to>
                    <xdr:col>14</xdr:col>
                    <xdr:colOff>107950</xdr:colOff>
                    <xdr:row>30</xdr:row>
                    <xdr:rowOff>38100</xdr:rowOff>
                  </to>
                </anchor>
              </controlPr>
            </control>
          </mc:Choice>
        </mc:AlternateContent>
        <mc:AlternateContent xmlns:mc="http://schemas.openxmlformats.org/markup-compatibility/2006">
          <mc:Choice Requires="x14">
            <control shapeId="57350" r:id="rId9" name="Check Box 6">
              <controlPr defaultSize="0" autoFill="0" autoLine="0" autoPict="0">
                <anchor moveWithCells="1">
                  <from>
                    <xdr:col>13</xdr:col>
                    <xdr:colOff>146050</xdr:colOff>
                    <xdr:row>29</xdr:row>
                    <xdr:rowOff>184150</xdr:rowOff>
                  </from>
                  <to>
                    <xdr:col>14</xdr:col>
                    <xdr:colOff>107950</xdr:colOff>
                    <xdr:row>31</xdr:row>
                    <xdr:rowOff>0</xdr:rowOff>
                  </to>
                </anchor>
              </controlPr>
            </control>
          </mc:Choice>
        </mc:AlternateContent>
        <mc:AlternateContent xmlns:mc="http://schemas.openxmlformats.org/markup-compatibility/2006">
          <mc:Choice Requires="x14">
            <control shapeId="57351" r:id="rId10" name="Check Box 7">
              <controlPr defaultSize="0" autoFill="0" autoLine="0" autoPict="0">
                <anchor moveWithCells="1">
                  <from>
                    <xdr:col>13</xdr:col>
                    <xdr:colOff>146050</xdr:colOff>
                    <xdr:row>30</xdr:row>
                    <xdr:rowOff>184150</xdr:rowOff>
                  </from>
                  <to>
                    <xdr:col>14</xdr:col>
                    <xdr:colOff>107950</xdr:colOff>
                    <xdr:row>32</xdr:row>
                    <xdr:rowOff>12700</xdr:rowOff>
                  </to>
                </anchor>
              </controlPr>
            </control>
          </mc:Choice>
        </mc:AlternateContent>
        <mc:AlternateContent xmlns:mc="http://schemas.openxmlformats.org/markup-compatibility/2006">
          <mc:Choice Requires="x14">
            <control shapeId="57352" r:id="rId11" name="Check Box 8">
              <controlPr defaultSize="0" autoFill="0" autoLine="0" autoPict="0">
                <anchor moveWithCells="1">
                  <from>
                    <xdr:col>13</xdr:col>
                    <xdr:colOff>146050</xdr:colOff>
                    <xdr:row>31</xdr:row>
                    <xdr:rowOff>184150</xdr:rowOff>
                  </from>
                  <to>
                    <xdr:col>14</xdr:col>
                    <xdr:colOff>107950</xdr:colOff>
                    <xdr:row>33</xdr:row>
                    <xdr:rowOff>38100</xdr:rowOff>
                  </to>
                </anchor>
              </controlPr>
            </control>
          </mc:Choice>
        </mc:AlternateContent>
        <mc:AlternateContent xmlns:mc="http://schemas.openxmlformats.org/markup-compatibility/2006">
          <mc:Choice Requires="x14">
            <control shapeId="57353" r:id="rId12" name="Check Box 9">
              <controlPr defaultSize="0" autoFill="0" autoLine="0" autoPict="0">
                <anchor moveWithCells="1">
                  <from>
                    <xdr:col>13</xdr:col>
                    <xdr:colOff>146050</xdr:colOff>
                    <xdr:row>32</xdr:row>
                    <xdr:rowOff>184150</xdr:rowOff>
                  </from>
                  <to>
                    <xdr:col>14</xdr:col>
                    <xdr:colOff>107950</xdr:colOff>
                    <xdr:row>34</xdr:row>
                    <xdr:rowOff>38100</xdr:rowOff>
                  </to>
                </anchor>
              </controlPr>
            </control>
          </mc:Choice>
        </mc:AlternateContent>
        <mc:AlternateContent xmlns:mc="http://schemas.openxmlformats.org/markup-compatibility/2006">
          <mc:Choice Requires="x14">
            <control shapeId="57354" r:id="rId13" name="Check Box 10">
              <controlPr defaultSize="0" autoFill="0" autoLine="0" autoPict="0">
                <anchor moveWithCells="1">
                  <from>
                    <xdr:col>13</xdr:col>
                    <xdr:colOff>146050</xdr:colOff>
                    <xdr:row>33</xdr:row>
                    <xdr:rowOff>184150</xdr:rowOff>
                  </from>
                  <to>
                    <xdr:col>14</xdr:col>
                    <xdr:colOff>107950</xdr:colOff>
                    <xdr:row>35</xdr:row>
                    <xdr:rowOff>38100</xdr:rowOff>
                  </to>
                </anchor>
              </controlPr>
            </control>
          </mc:Choice>
        </mc:AlternateContent>
        <mc:AlternateContent xmlns:mc="http://schemas.openxmlformats.org/markup-compatibility/2006">
          <mc:Choice Requires="x14">
            <control shapeId="57355" r:id="rId14" name="Check Box 11">
              <controlPr defaultSize="0" autoFill="0" autoLine="0" autoPict="0">
                <anchor moveWithCells="1">
                  <from>
                    <xdr:col>13</xdr:col>
                    <xdr:colOff>146050</xdr:colOff>
                    <xdr:row>34</xdr:row>
                    <xdr:rowOff>184150</xdr:rowOff>
                  </from>
                  <to>
                    <xdr:col>14</xdr:col>
                    <xdr:colOff>107950</xdr:colOff>
                    <xdr:row>36</xdr:row>
                    <xdr:rowOff>38100</xdr:rowOff>
                  </to>
                </anchor>
              </controlPr>
            </control>
          </mc:Choice>
        </mc:AlternateContent>
        <mc:AlternateContent xmlns:mc="http://schemas.openxmlformats.org/markup-compatibility/2006">
          <mc:Choice Requires="x14">
            <control shapeId="57356" r:id="rId15" name="Check Box 12">
              <controlPr defaultSize="0" autoFill="0" autoLine="0" autoPict="0">
                <anchor moveWithCells="1">
                  <from>
                    <xdr:col>13</xdr:col>
                    <xdr:colOff>146050</xdr:colOff>
                    <xdr:row>35</xdr:row>
                    <xdr:rowOff>184150</xdr:rowOff>
                  </from>
                  <to>
                    <xdr:col>14</xdr:col>
                    <xdr:colOff>107950</xdr:colOff>
                    <xdr:row>37</xdr:row>
                    <xdr:rowOff>38100</xdr:rowOff>
                  </to>
                </anchor>
              </controlPr>
            </control>
          </mc:Choice>
        </mc:AlternateContent>
        <mc:AlternateContent xmlns:mc="http://schemas.openxmlformats.org/markup-compatibility/2006">
          <mc:Choice Requires="x14">
            <control shapeId="57357" r:id="rId16" name="Check Box 13">
              <controlPr defaultSize="0" autoFill="0" autoLine="0" autoPict="0">
                <anchor moveWithCells="1">
                  <from>
                    <xdr:col>13</xdr:col>
                    <xdr:colOff>146050</xdr:colOff>
                    <xdr:row>36</xdr:row>
                    <xdr:rowOff>184150</xdr:rowOff>
                  </from>
                  <to>
                    <xdr:col>14</xdr:col>
                    <xdr:colOff>133350</xdr:colOff>
                    <xdr:row>38</xdr:row>
                    <xdr:rowOff>38100</xdr:rowOff>
                  </to>
                </anchor>
              </controlPr>
            </control>
          </mc:Choice>
        </mc:AlternateContent>
        <mc:AlternateContent xmlns:mc="http://schemas.openxmlformats.org/markup-compatibility/2006">
          <mc:Choice Requires="x14">
            <control shapeId="57358" r:id="rId17" name="Check Box 14">
              <controlPr defaultSize="0" autoFill="0" autoLine="0" autoPict="0">
                <anchor moveWithCells="1">
                  <from>
                    <xdr:col>13</xdr:col>
                    <xdr:colOff>146050</xdr:colOff>
                    <xdr:row>37</xdr:row>
                    <xdr:rowOff>184150</xdr:rowOff>
                  </from>
                  <to>
                    <xdr:col>14</xdr:col>
                    <xdr:colOff>133350</xdr:colOff>
                    <xdr:row>39</xdr:row>
                    <xdr:rowOff>38100</xdr:rowOff>
                  </to>
                </anchor>
              </controlPr>
            </control>
          </mc:Choice>
        </mc:AlternateContent>
        <mc:AlternateContent xmlns:mc="http://schemas.openxmlformats.org/markup-compatibility/2006">
          <mc:Choice Requires="x14">
            <control shapeId="57359" r:id="rId18" name="Check Box 15">
              <controlPr defaultSize="0" autoFill="0" autoLine="0" autoPict="0">
                <anchor moveWithCells="1">
                  <from>
                    <xdr:col>13</xdr:col>
                    <xdr:colOff>146050</xdr:colOff>
                    <xdr:row>38</xdr:row>
                    <xdr:rowOff>184150</xdr:rowOff>
                  </from>
                  <to>
                    <xdr:col>14</xdr:col>
                    <xdr:colOff>133350</xdr:colOff>
                    <xdr:row>40</xdr:row>
                    <xdr:rowOff>38100</xdr:rowOff>
                  </to>
                </anchor>
              </controlPr>
            </control>
          </mc:Choice>
        </mc:AlternateContent>
        <mc:AlternateContent xmlns:mc="http://schemas.openxmlformats.org/markup-compatibility/2006">
          <mc:Choice Requires="x14">
            <control shapeId="57360" r:id="rId19" name="Check Box 16">
              <controlPr defaultSize="0" autoFill="0" autoLine="0" autoPict="0">
                <anchor moveWithCells="1">
                  <from>
                    <xdr:col>13</xdr:col>
                    <xdr:colOff>146050</xdr:colOff>
                    <xdr:row>39</xdr:row>
                    <xdr:rowOff>184150</xdr:rowOff>
                  </from>
                  <to>
                    <xdr:col>14</xdr:col>
                    <xdr:colOff>133350</xdr:colOff>
                    <xdr:row>41</xdr:row>
                    <xdr:rowOff>38100</xdr:rowOff>
                  </to>
                </anchor>
              </controlPr>
            </control>
          </mc:Choice>
        </mc:AlternateContent>
        <mc:AlternateContent xmlns:mc="http://schemas.openxmlformats.org/markup-compatibility/2006">
          <mc:Choice Requires="x14">
            <control shapeId="57361" r:id="rId20" name="Check Box 17">
              <controlPr defaultSize="0" autoFill="0" autoLine="0" autoPict="0">
                <anchor moveWithCells="1">
                  <from>
                    <xdr:col>13</xdr:col>
                    <xdr:colOff>146050</xdr:colOff>
                    <xdr:row>40</xdr:row>
                    <xdr:rowOff>184150</xdr:rowOff>
                  </from>
                  <to>
                    <xdr:col>14</xdr:col>
                    <xdr:colOff>133350</xdr:colOff>
                    <xdr:row>42</xdr:row>
                    <xdr:rowOff>38100</xdr:rowOff>
                  </to>
                </anchor>
              </controlPr>
            </control>
          </mc:Choice>
        </mc:AlternateContent>
        <mc:AlternateContent xmlns:mc="http://schemas.openxmlformats.org/markup-compatibility/2006">
          <mc:Choice Requires="x14">
            <control shapeId="57362" r:id="rId21" name="Check Box 18">
              <controlPr defaultSize="0" autoFill="0" autoLine="0" autoPict="0">
                <anchor moveWithCells="1">
                  <from>
                    <xdr:col>13</xdr:col>
                    <xdr:colOff>146050</xdr:colOff>
                    <xdr:row>41</xdr:row>
                    <xdr:rowOff>184150</xdr:rowOff>
                  </from>
                  <to>
                    <xdr:col>14</xdr:col>
                    <xdr:colOff>133350</xdr:colOff>
                    <xdr:row>43</xdr:row>
                    <xdr:rowOff>38100</xdr:rowOff>
                  </to>
                </anchor>
              </controlPr>
            </control>
          </mc:Choice>
        </mc:AlternateContent>
        <mc:AlternateContent xmlns:mc="http://schemas.openxmlformats.org/markup-compatibility/2006">
          <mc:Choice Requires="x14">
            <control shapeId="57363" r:id="rId22" name="Check Box 19">
              <controlPr defaultSize="0" autoFill="0" autoLine="0" autoPict="0">
                <anchor moveWithCells="1">
                  <from>
                    <xdr:col>13</xdr:col>
                    <xdr:colOff>146050</xdr:colOff>
                    <xdr:row>42</xdr:row>
                    <xdr:rowOff>184150</xdr:rowOff>
                  </from>
                  <to>
                    <xdr:col>14</xdr:col>
                    <xdr:colOff>133350</xdr:colOff>
                    <xdr:row>44</xdr:row>
                    <xdr:rowOff>38100</xdr:rowOff>
                  </to>
                </anchor>
              </controlPr>
            </control>
          </mc:Choice>
        </mc:AlternateContent>
        <mc:AlternateContent xmlns:mc="http://schemas.openxmlformats.org/markup-compatibility/2006">
          <mc:Choice Requires="x14">
            <control shapeId="57364" r:id="rId23" name="Check Box 20">
              <controlPr defaultSize="0" autoFill="0" autoLine="0" autoPict="0">
                <anchor moveWithCells="1">
                  <from>
                    <xdr:col>13</xdr:col>
                    <xdr:colOff>146050</xdr:colOff>
                    <xdr:row>43</xdr:row>
                    <xdr:rowOff>184150</xdr:rowOff>
                  </from>
                  <to>
                    <xdr:col>14</xdr:col>
                    <xdr:colOff>133350</xdr:colOff>
                    <xdr:row>45</xdr:row>
                    <xdr:rowOff>38100</xdr:rowOff>
                  </to>
                </anchor>
              </controlPr>
            </control>
          </mc:Choice>
        </mc:AlternateContent>
        <mc:AlternateContent xmlns:mc="http://schemas.openxmlformats.org/markup-compatibility/2006">
          <mc:Choice Requires="x14">
            <control shapeId="57365" r:id="rId24" name="Check Box 21">
              <controlPr defaultSize="0" autoFill="0" autoLine="0" autoPict="0">
                <anchor moveWithCells="1">
                  <from>
                    <xdr:col>13</xdr:col>
                    <xdr:colOff>146050</xdr:colOff>
                    <xdr:row>44</xdr:row>
                    <xdr:rowOff>184150</xdr:rowOff>
                  </from>
                  <to>
                    <xdr:col>14</xdr:col>
                    <xdr:colOff>133350</xdr:colOff>
                    <xdr:row>46</xdr:row>
                    <xdr:rowOff>38100</xdr:rowOff>
                  </to>
                </anchor>
              </controlPr>
            </control>
          </mc:Choice>
        </mc:AlternateContent>
        <mc:AlternateContent xmlns:mc="http://schemas.openxmlformats.org/markup-compatibility/2006">
          <mc:Choice Requires="x14">
            <control shapeId="57366" r:id="rId25" name="Check Box 22">
              <controlPr defaultSize="0" autoFill="0" autoLine="0" autoPict="0">
                <anchor moveWithCells="1">
                  <from>
                    <xdr:col>13</xdr:col>
                    <xdr:colOff>146050</xdr:colOff>
                    <xdr:row>45</xdr:row>
                    <xdr:rowOff>184150</xdr:rowOff>
                  </from>
                  <to>
                    <xdr:col>14</xdr:col>
                    <xdr:colOff>133350</xdr:colOff>
                    <xdr:row>47</xdr:row>
                    <xdr:rowOff>38100</xdr:rowOff>
                  </to>
                </anchor>
              </controlPr>
            </control>
          </mc:Choice>
        </mc:AlternateContent>
        <mc:AlternateContent xmlns:mc="http://schemas.openxmlformats.org/markup-compatibility/2006">
          <mc:Choice Requires="x14">
            <control shapeId="57367" r:id="rId26" name="Check Box 23">
              <controlPr defaultSize="0" autoFill="0" autoLine="0" autoPict="0">
                <anchor moveWithCells="1">
                  <from>
                    <xdr:col>13</xdr:col>
                    <xdr:colOff>146050</xdr:colOff>
                    <xdr:row>46</xdr:row>
                    <xdr:rowOff>184150</xdr:rowOff>
                  </from>
                  <to>
                    <xdr:col>14</xdr:col>
                    <xdr:colOff>133350</xdr:colOff>
                    <xdr:row>48</xdr:row>
                    <xdr:rowOff>38100</xdr:rowOff>
                  </to>
                </anchor>
              </controlPr>
            </control>
          </mc:Choice>
        </mc:AlternateContent>
        <mc:AlternateContent xmlns:mc="http://schemas.openxmlformats.org/markup-compatibility/2006">
          <mc:Choice Requires="x14">
            <control shapeId="57368" r:id="rId27" name="Check Box 24">
              <controlPr defaultSize="0" autoFill="0" autoLine="0" autoPict="0">
                <anchor moveWithCells="1">
                  <from>
                    <xdr:col>13</xdr:col>
                    <xdr:colOff>146050</xdr:colOff>
                    <xdr:row>47</xdr:row>
                    <xdr:rowOff>184150</xdr:rowOff>
                  </from>
                  <to>
                    <xdr:col>14</xdr:col>
                    <xdr:colOff>133350</xdr:colOff>
                    <xdr:row>49</xdr:row>
                    <xdr:rowOff>38100</xdr:rowOff>
                  </to>
                </anchor>
              </controlPr>
            </control>
          </mc:Choice>
        </mc:AlternateContent>
        <mc:AlternateContent xmlns:mc="http://schemas.openxmlformats.org/markup-compatibility/2006">
          <mc:Choice Requires="x14">
            <control shapeId="57369" r:id="rId28" name="Check Box 25">
              <controlPr defaultSize="0" autoFill="0" autoLine="0" autoPict="0">
                <anchor moveWithCells="1">
                  <from>
                    <xdr:col>13</xdr:col>
                    <xdr:colOff>146050</xdr:colOff>
                    <xdr:row>48</xdr:row>
                    <xdr:rowOff>184150</xdr:rowOff>
                  </from>
                  <to>
                    <xdr:col>14</xdr:col>
                    <xdr:colOff>107950</xdr:colOff>
                    <xdr:row>50</xdr:row>
                    <xdr:rowOff>0</xdr:rowOff>
                  </to>
                </anchor>
              </controlPr>
            </control>
          </mc:Choice>
        </mc:AlternateContent>
        <mc:AlternateContent xmlns:mc="http://schemas.openxmlformats.org/markup-compatibility/2006">
          <mc:Choice Requires="x14">
            <control shapeId="57370" r:id="rId29" name="Check Box 26">
              <controlPr defaultSize="0" autoFill="0" autoLine="0" autoPict="0">
                <anchor moveWithCells="1">
                  <from>
                    <xdr:col>13</xdr:col>
                    <xdr:colOff>146050</xdr:colOff>
                    <xdr:row>49</xdr:row>
                    <xdr:rowOff>184150</xdr:rowOff>
                  </from>
                  <to>
                    <xdr:col>14</xdr:col>
                    <xdr:colOff>107950</xdr:colOff>
                    <xdr:row>51</xdr:row>
                    <xdr:rowOff>38100</xdr:rowOff>
                  </to>
                </anchor>
              </controlPr>
            </control>
          </mc:Choice>
        </mc:AlternateContent>
        <mc:AlternateContent xmlns:mc="http://schemas.openxmlformats.org/markup-compatibility/2006">
          <mc:Choice Requires="x14">
            <control shapeId="57371" r:id="rId30" name="Check Box 27">
              <controlPr defaultSize="0" autoFill="0" autoLine="0" autoPict="0">
                <anchor moveWithCells="1">
                  <from>
                    <xdr:col>13</xdr:col>
                    <xdr:colOff>146050</xdr:colOff>
                    <xdr:row>50</xdr:row>
                    <xdr:rowOff>184150</xdr:rowOff>
                  </from>
                  <to>
                    <xdr:col>14</xdr:col>
                    <xdr:colOff>107950</xdr:colOff>
                    <xdr:row>52</xdr:row>
                    <xdr:rowOff>38100</xdr:rowOff>
                  </to>
                </anchor>
              </controlPr>
            </control>
          </mc:Choice>
        </mc:AlternateContent>
        <mc:AlternateContent xmlns:mc="http://schemas.openxmlformats.org/markup-compatibility/2006">
          <mc:Choice Requires="x14">
            <control shapeId="57372" r:id="rId31" name="Check Box 28">
              <controlPr defaultSize="0" autoFill="0" autoLine="0" autoPict="0">
                <anchor moveWithCells="1">
                  <from>
                    <xdr:col>13</xdr:col>
                    <xdr:colOff>146050</xdr:colOff>
                    <xdr:row>51</xdr:row>
                    <xdr:rowOff>184150</xdr:rowOff>
                  </from>
                  <to>
                    <xdr:col>14</xdr:col>
                    <xdr:colOff>107950</xdr:colOff>
                    <xdr:row>53</xdr:row>
                    <xdr:rowOff>38100</xdr:rowOff>
                  </to>
                </anchor>
              </controlPr>
            </control>
          </mc:Choice>
        </mc:AlternateContent>
        <mc:AlternateContent xmlns:mc="http://schemas.openxmlformats.org/markup-compatibility/2006">
          <mc:Choice Requires="x14">
            <control shapeId="57373" r:id="rId32" name="Check Box 29">
              <controlPr defaultSize="0" autoFill="0" autoLine="0" autoPict="0">
                <anchor moveWithCells="1">
                  <from>
                    <xdr:col>13</xdr:col>
                    <xdr:colOff>146050</xdr:colOff>
                    <xdr:row>52</xdr:row>
                    <xdr:rowOff>184150</xdr:rowOff>
                  </from>
                  <to>
                    <xdr:col>14</xdr:col>
                    <xdr:colOff>107950</xdr:colOff>
                    <xdr:row>54</xdr:row>
                    <xdr:rowOff>38100</xdr:rowOff>
                  </to>
                </anchor>
              </controlPr>
            </control>
          </mc:Choice>
        </mc:AlternateContent>
        <mc:AlternateContent xmlns:mc="http://schemas.openxmlformats.org/markup-compatibility/2006">
          <mc:Choice Requires="x14">
            <control shapeId="57374" r:id="rId33" name="Check Box 30">
              <controlPr defaultSize="0" autoFill="0" autoLine="0" autoPict="0">
                <anchor moveWithCells="1">
                  <from>
                    <xdr:col>13</xdr:col>
                    <xdr:colOff>146050</xdr:colOff>
                    <xdr:row>53</xdr:row>
                    <xdr:rowOff>184150</xdr:rowOff>
                  </from>
                  <to>
                    <xdr:col>14</xdr:col>
                    <xdr:colOff>107950</xdr:colOff>
                    <xdr:row>55</xdr:row>
                    <xdr:rowOff>38100</xdr:rowOff>
                  </to>
                </anchor>
              </controlPr>
            </control>
          </mc:Choice>
        </mc:AlternateContent>
        <mc:AlternateContent xmlns:mc="http://schemas.openxmlformats.org/markup-compatibility/2006">
          <mc:Choice Requires="x14">
            <control shapeId="57375" r:id="rId34" name="Check Box 31">
              <controlPr defaultSize="0" autoFill="0" autoLine="0" autoPict="0">
                <anchor moveWithCells="1">
                  <from>
                    <xdr:col>13</xdr:col>
                    <xdr:colOff>146050</xdr:colOff>
                    <xdr:row>54</xdr:row>
                    <xdr:rowOff>184150</xdr:rowOff>
                  </from>
                  <to>
                    <xdr:col>14</xdr:col>
                    <xdr:colOff>107950</xdr:colOff>
                    <xdr:row>56</xdr:row>
                    <xdr:rowOff>38100</xdr:rowOff>
                  </to>
                </anchor>
              </controlPr>
            </control>
          </mc:Choice>
        </mc:AlternateContent>
        <mc:AlternateContent xmlns:mc="http://schemas.openxmlformats.org/markup-compatibility/2006">
          <mc:Choice Requires="x14">
            <control shapeId="57376" r:id="rId35" name="Check Box 32">
              <controlPr defaultSize="0" autoFill="0" autoLine="0" autoPict="0">
                <anchor moveWithCells="1">
                  <from>
                    <xdr:col>13</xdr:col>
                    <xdr:colOff>146050</xdr:colOff>
                    <xdr:row>55</xdr:row>
                    <xdr:rowOff>184150</xdr:rowOff>
                  </from>
                  <to>
                    <xdr:col>14</xdr:col>
                    <xdr:colOff>107950</xdr:colOff>
                    <xdr:row>57</xdr:row>
                    <xdr:rowOff>38100</xdr:rowOff>
                  </to>
                </anchor>
              </controlPr>
            </control>
          </mc:Choice>
        </mc:AlternateContent>
        <mc:AlternateContent xmlns:mc="http://schemas.openxmlformats.org/markup-compatibility/2006">
          <mc:Choice Requires="x14">
            <control shapeId="57377" r:id="rId36" name="Check Box 33">
              <controlPr defaultSize="0" autoFill="0" autoLine="0" autoPict="0">
                <anchor moveWithCells="1">
                  <from>
                    <xdr:col>13</xdr:col>
                    <xdr:colOff>146050</xdr:colOff>
                    <xdr:row>56</xdr:row>
                    <xdr:rowOff>184150</xdr:rowOff>
                  </from>
                  <to>
                    <xdr:col>14</xdr:col>
                    <xdr:colOff>107950</xdr:colOff>
                    <xdr:row>58</xdr:row>
                    <xdr:rowOff>38100</xdr:rowOff>
                  </to>
                </anchor>
              </controlPr>
            </control>
          </mc:Choice>
        </mc:AlternateContent>
        <mc:AlternateContent xmlns:mc="http://schemas.openxmlformats.org/markup-compatibility/2006">
          <mc:Choice Requires="x14">
            <control shapeId="57378" r:id="rId37" name="Check Box 34">
              <controlPr defaultSize="0" autoFill="0" autoLine="0" autoPict="0">
                <anchor moveWithCells="1">
                  <from>
                    <xdr:col>13</xdr:col>
                    <xdr:colOff>146050</xdr:colOff>
                    <xdr:row>57</xdr:row>
                    <xdr:rowOff>184150</xdr:rowOff>
                  </from>
                  <to>
                    <xdr:col>14</xdr:col>
                    <xdr:colOff>107950</xdr:colOff>
                    <xdr:row>59</xdr:row>
                    <xdr:rowOff>38100</xdr:rowOff>
                  </to>
                </anchor>
              </controlPr>
            </control>
          </mc:Choice>
        </mc:AlternateContent>
        <mc:AlternateContent xmlns:mc="http://schemas.openxmlformats.org/markup-compatibility/2006">
          <mc:Choice Requires="x14">
            <control shapeId="57379" r:id="rId38" name="Check Box 35">
              <controlPr defaultSize="0" autoFill="0" autoLine="0" autoPict="0">
                <anchor moveWithCells="1">
                  <from>
                    <xdr:col>13</xdr:col>
                    <xdr:colOff>146050</xdr:colOff>
                    <xdr:row>58</xdr:row>
                    <xdr:rowOff>184150</xdr:rowOff>
                  </from>
                  <to>
                    <xdr:col>14</xdr:col>
                    <xdr:colOff>107950</xdr:colOff>
                    <xdr:row>60</xdr:row>
                    <xdr:rowOff>38100</xdr:rowOff>
                  </to>
                </anchor>
              </controlPr>
            </control>
          </mc:Choice>
        </mc:AlternateContent>
        <mc:AlternateContent xmlns:mc="http://schemas.openxmlformats.org/markup-compatibility/2006">
          <mc:Choice Requires="x14">
            <control shapeId="57380" r:id="rId39" name="Check Box 36">
              <controlPr defaultSize="0" autoFill="0" autoLine="0" autoPict="0">
                <anchor moveWithCells="1">
                  <from>
                    <xdr:col>13</xdr:col>
                    <xdr:colOff>146050</xdr:colOff>
                    <xdr:row>59</xdr:row>
                    <xdr:rowOff>184150</xdr:rowOff>
                  </from>
                  <to>
                    <xdr:col>14</xdr:col>
                    <xdr:colOff>107950</xdr:colOff>
                    <xdr:row>61</xdr:row>
                    <xdr:rowOff>38100</xdr:rowOff>
                  </to>
                </anchor>
              </controlPr>
            </control>
          </mc:Choice>
        </mc:AlternateContent>
        <mc:AlternateContent xmlns:mc="http://schemas.openxmlformats.org/markup-compatibility/2006">
          <mc:Choice Requires="x14">
            <control shapeId="57381" r:id="rId40" name="Check Box 37">
              <controlPr defaultSize="0" autoFill="0" autoLine="0" autoPict="0">
                <anchor moveWithCells="1">
                  <from>
                    <xdr:col>13</xdr:col>
                    <xdr:colOff>146050</xdr:colOff>
                    <xdr:row>60</xdr:row>
                    <xdr:rowOff>184150</xdr:rowOff>
                  </from>
                  <to>
                    <xdr:col>14</xdr:col>
                    <xdr:colOff>107950</xdr:colOff>
                    <xdr:row>62</xdr:row>
                    <xdr:rowOff>38100</xdr:rowOff>
                  </to>
                </anchor>
              </controlPr>
            </control>
          </mc:Choice>
        </mc:AlternateContent>
        <mc:AlternateContent xmlns:mc="http://schemas.openxmlformats.org/markup-compatibility/2006">
          <mc:Choice Requires="x14">
            <control shapeId="57382" r:id="rId41" name="Check Box 38">
              <controlPr defaultSize="0" autoFill="0" autoLine="0" autoPict="0">
                <anchor moveWithCells="1">
                  <from>
                    <xdr:col>13</xdr:col>
                    <xdr:colOff>146050</xdr:colOff>
                    <xdr:row>61</xdr:row>
                    <xdr:rowOff>184150</xdr:rowOff>
                  </from>
                  <to>
                    <xdr:col>14</xdr:col>
                    <xdr:colOff>107950</xdr:colOff>
                    <xdr:row>63</xdr:row>
                    <xdr:rowOff>0</xdr:rowOff>
                  </to>
                </anchor>
              </controlPr>
            </control>
          </mc:Choice>
        </mc:AlternateContent>
        <mc:AlternateContent xmlns:mc="http://schemas.openxmlformats.org/markup-compatibility/2006">
          <mc:Choice Requires="x14">
            <control shapeId="57383" r:id="rId42" name="Check Box 39">
              <controlPr defaultSize="0" autoFill="0" autoLine="0" autoPict="0">
                <anchor moveWithCells="1">
                  <from>
                    <xdr:col>5</xdr:col>
                    <xdr:colOff>114300</xdr:colOff>
                    <xdr:row>10</xdr:row>
                    <xdr:rowOff>107950</xdr:rowOff>
                  </from>
                  <to>
                    <xdr:col>6</xdr:col>
                    <xdr:colOff>57150</xdr:colOff>
                    <xdr:row>11</xdr:row>
                    <xdr:rowOff>88900</xdr:rowOff>
                  </to>
                </anchor>
              </controlPr>
            </control>
          </mc:Choice>
        </mc:AlternateContent>
        <mc:AlternateContent xmlns:mc="http://schemas.openxmlformats.org/markup-compatibility/2006">
          <mc:Choice Requires="x14">
            <control shapeId="57384" r:id="rId43" name="Check Box 40">
              <controlPr defaultSize="0" autoFill="0" autoLine="0" autoPict="0">
                <anchor moveWithCells="1">
                  <from>
                    <xdr:col>13</xdr:col>
                    <xdr:colOff>146050</xdr:colOff>
                    <xdr:row>15</xdr:row>
                    <xdr:rowOff>184150</xdr:rowOff>
                  </from>
                  <to>
                    <xdr:col>14</xdr:col>
                    <xdr:colOff>107950</xdr:colOff>
                    <xdr:row>17</xdr:row>
                    <xdr:rowOff>38100</xdr:rowOff>
                  </to>
                </anchor>
              </controlPr>
            </control>
          </mc:Choice>
        </mc:AlternateContent>
        <mc:AlternateContent xmlns:mc="http://schemas.openxmlformats.org/markup-compatibility/2006">
          <mc:Choice Requires="x14">
            <control shapeId="57385" r:id="rId44" name="Check Box 41">
              <controlPr defaultSize="0" autoFill="0" autoLine="0" autoPict="0">
                <anchor moveWithCells="1">
                  <from>
                    <xdr:col>13</xdr:col>
                    <xdr:colOff>146050</xdr:colOff>
                    <xdr:row>16</xdr:row>
                    <xdr:rowOff>184150</xdr:rowOff>
                  </from>
                  <to>
                    <xdr:col>14</xdr:col>
                    <xdr:colOff>107950</xdr:colOff>
                    <xdr:row>18</xdr:row>
                    <xdr:rowOff>38100</xdr:rowOff>
                  </to>
                </anchor>
              </controlPr>
            </control>
          </mc:Choice>
        </mc:AlternateContent>
        <mc:AlternateContent xmlns:mc="http://schemas.openxmlformats.org/markup-compatibility/2006">
          <mc:Choice Requires="x14">
            <control shapeId="57386" r:id="rId45" name="Check Box 42">
              <controlPr defaultSize="0" autoFill="0" autoLine="0" autoPict="0">
                <anchor moveWithCells="1">
                  <from>
                    <xdr:col>13</xdr:col>
                    <xdr:colOff>146050</xdr:colOff>
                    <xdr:row>17</xdr:row>
                    <xdr:rowOff>184150</xdr:rowOff>
                  </from>
                  <to>
                    <xdr:col>14</xdr:col>
                    <xdr:colOff>107950</xdr:colOff>
                    <xdr:row>19</xdr:row>
                    <xdr:rowOff>38100</xdr:rowOff>
                  </to>
                </anchor>
              </controlPr>
            </control>
          </mc:Choice>
        </mc:AlternateContent>
        <mc:AlternateContent xmlns:mc="http://schemas.openxmlformats.org/markup-compatibility/2006">
          <mc:Choice Requires="x14">
            <control shapeId="57387" r:id="rId46" name="Check Box 43">
              <controlPr defaultSize="0" autoFill="0" autoLine="0" autoPict="0">
                <anchor moveWithCells="1">
                  <from>
                    <xdr:col>13</xdr:col>
                    <xdr:colOff>146050</xdr:colOff>
                    <xdr:row>18</xdr:row>
                    <xdr:rowOff>184150</xdr:rowOff>
                  </from>
                  <to>
                    <xdr:col>14</xdr:col>
                    <xdr:colOff>107950</xdr:colOff>
                    <xdr:row>20</xdr:row>
                    <xdr:rowOff>38100</xdr:rowOff>
                  </to>
                </anchor>
              </controlPr>
            </control>
          </mc:Choice>
        </mc:AlternateContent>
        <mc:AlternateContent xmlns:mc="http://schemas.openxmlformats.org/markup-compatibility/2006">
          <mc:Choice Requires="x14">
            <control shapeId="57388" r:id="rId47" name="Check Box 44">
              <controlPr defaultSize="0" autoFill="0" autoLine="0" autoPict="0">
                <anchor moveWithCells="1">
                  <from>
                    <xdr:col>13</xdr:col>
                    <xdr:colOff>146050</xdr:colOff>
                    <xdr:row>19</xdr:row>
                    <xdr:rowOff>184150</xdr:rowOff>
                  </from>
                  <to>
                    <xdr:col>14</xdr:col>
                    <xdr:colOff>107950</xdr:colOff>
                    <xdr:row>21</xdr:row>
                    <xdr:rowOff>38100</xdr:rowOff>
                  </to>
                </anchor>
              </controlPr>
            </control>
          </mc:Choice>
        </mc:AlternateContent>
        <mc:AlternateContent xmlns:mc="http://schemas.openxmlformats.org/markup-compatibility/2006">
          <mc:Choice Requires="x14">
            <control shapeId="57389" r:id="rId48" name="Check Box 45">
              <controlPr defaultSize="0" autoFill="0" autoLine="0" autoPict="0">
                <anchor moveWithCells="1">
                  <from>
                    <xdr:col>13</xdr:col>
                    <xdr:colOff>146050</xdr:colOff>
                    <xdr:row>20</xdr:row>
                    <xdr:rowOff>184150</xdr:rowOff>
                  </from>
                  <to>
                    <xdr:col>14</xdr:col>
                    <xdr:colOff>107950</xdr:colOff>
                    <xdr:row>22</xdr:row>
                    <xdr:rowOff>38100</xdr:rowOff>
                  </to>
                </anchor>
              </controlPr>
            </control>
          </mc:Choice>
        </mc:AlternateContent>
        <mc:AlternateContent xmlns:mc="http://schemas.openxmlformats.org/markup-compatibility/2006">
          <mc:Choice Requires="x14">
            <control shapeId="57390" r:id="rId49" name="Check Box 46">
              <controlPr defaultSize="0" autoFill="0" autoLine="0" autoPict="0">
                <anchor moveWithCells="1">
                  <from>
                    <xdr:col>13</xdr:col>
                    <xdr:colOff>146050</xdr:colOff>
                    <xdr:row>22</xdr:row>
                    <xdr:rowOff>184150</xdr:rowOff>
                  </from>
                  <to>
                    <xdr:col>14</xdr:col>
                    <xdr:colOff>107950</xdr:colOff>
                    <xdr:row>24</xdr:row>
                    <xdr:rowOff>38100</xdr:rowOff>
                  </to>
                </anchor>
              </controlPr>
            </control>
          </mc:Choice>
        </mc:AlternateContent>
        <mc:AlternateContent xmlns:mc="http://schemas.openxmlformats.org/markup-compatibility/2006">
          <mc:Choice Requires="x14">
            <control shapeId="57391" r:id="rId50" name="Check Box 47">
              <controlPr defaultSize="0" autoFill="0" autoLine="0" autoPict="0">
                <anchor moveWithCells="1">
                  <from>
                    <xdr:col>13</xdr:col>
                    <xdr:colOff>146050</xdr:colOff>
                    <xdr:row>21</xdr:row>
                    <xdr:rowOff>184150</xdr:rowOff>
                  </from>
                  <to>
                    <xdr:col>14</xdr:col>
                    <xdr:colOff>107950</xdr:colOff>
                    <xdr:row>23</xdr:row>
                    <xdr:rowOff>38100</xdr:rowOff>
                  </to>
                </anchor>
              </controlPr>
            </control>
          </mc:Choice>
        </mc:AlternateContent>
        <mc:AlternateContent xmlns:mc="http://schemas.openxmlformats.org/markup-compatibility/2006">
          <mc:Choice Requires="x14">
            <control shapeId="57392" r:id="rId51" name="Check Box 48">
              <controlPr defaultSize="0" autoFill="0" autoLine="0" autoPict="0">
                <anchor moveWithCells="1">
                  <from>
                    <xdr:col>13</xdr:col>
                    <xdr:colOff>146050</xdr:colOff>
                    <xdr:row>23</xdr:row>
                    <xdr:rowOff>184150</xdr:rowOff>
                  </from>
                  <to>
                    <xdr:col>14</xdr:col>
                    <xdr:colOff>107950</xdr:colOff>
                    <xdr:row>25</xdr:row>
                    <xdr:rowOff>38100</xdr:rowOff>
                  </to>
                </anchor>
              </controlPr>
            </control>
          </mc:Choice>
        </mc:AlternateContent>
        <mc:AlternateContent xmlns:mc="http://schemas.openxmlformats.org/markup-compatibility/2006">
          <mc:Choice Requires="x14">
            <control shapeId="57393" r:id="rId52" name="Check Box 49">
              <controlPr defaultSize="0" autoFill="0" autoLine="0" autoPict="0">
                <anchor moveWithCells="1">
                  <from>
                    <xdr:col>13</xdr:col>
                    <xdr:colOff>146050</xdr:colOff>
                    <xdr:row>24</xdr:row>
                    <xdr:rowOff>184150</xdr:rowOff>
                  </from>
                  <to>
                    <xdr:col>14</xdr:col>
                    <xdr:colOff>107950</xdr:colOff>
                    <xdr:row>26</xdr:row>
                    <xdr:rowOff>38100</xdr:rowOff>
                  </to>
                </anchor>
              </controlPr>
            </control>
          </mc:Choice>
        </mc:AlternateContent>
        <mc:AlternateContent xmlns:mc="http://schemas.openxmlformats.org/markup-compatibility/2006">
          <mc:Choice Requires="x14">
            <control shapeId="57394" r:id="rId53" name="Check Box 50">
              <controlPr defaultSize="0" autoFill="0" autoLine="0" autoPict="0">
                <anchor moveWithCells="1">
                  <from>
                    <xdr:col>13</xdr:col>
                    <xdr:colOff>146050</xdr:colOff>
                    <xdr:row>25</xdr:row>
                    <xdr:rowOff>184150</xdr:rowOff>
                  </from>
                  <to>
                    <xdr:col>14</xdr:col>
                    <xdr:colOff>107950</xdr:colOff>
                    <xdr:row>27</xdr:row>
                    <xdr:rowOff>38100</xdr:rowOff>
                  </to>
                </anchor>
              </controlPr>
            </control>
          </mc:Choice>
        </mc:AlternateContent>
        <mc:AlternateContent xmlns:mc="http://schemas.openxmlformats.org/markup-compatibility/2006">
          <mc:Choice Requires="x14">
            <control shapeId="57395" r:id="rId54" name="Check Box 51">
              <controlPr defaultSize="0" autoFill="0" autoLine="0" autoPict="0">
                <anchor moveWithCells="1">
                  <from>
                    <xdr:col>13</xdr:col>
                    <xdr:colOff>146050</xdr:colOff>
                    <xdr:row>25</xdr:row>
                    <xdr:rowOff>184150</xdr:rowOff>
                  </from>
                  <to>
                    <xdr:col>14</xdr:col>
                    <xdr:colOff>107950</xdr:colOff>
                    <xdr:row>27</xdr:row>
                    <xdr:rowOff>38100</xdr:rowOff>
                  </to>
                </anchor>
              </controlPr>
            </control>
          </mc:Choice>
        </mc:AlternateContent>
        <mc:AlternateContent xmlns:mc="http://schemas.openxmlformats.org/markup-compatibility/2006">
          <mc:Choice Requires="x14">
            <control shapeId="57396" r:id="rId55" name="Check Box 52">
              <controlPr defaultSize="0" autoFill="0" autoLine="0" autoPict="0">
                <anchor moveWithCells="1">
                  <from>
                    <xdr:col>13</xdr:col>
                    <xdr:colOff>146050</xdr:colOff>
                    <xdr:row>24</xdr:row>
                    <xdr:rowOff>184150</xdr:rowOff>
                  </from>
                  <to>
                    <xdr:col>14</xdr:col>
                    <xdr:colOff>107950</xdr:colOff>
                    <xdr:row>26</xdr:row>
                    <xdr:rowOff>38100</xdr:rowOff>
                  </to>
                </anchor>
              </controlPr>
            </control>
          </mc:Choice>
        </mc:AlternateContent>
      </controls>
    </mc:Choice>
  </mc:AlternateContent>
  <tableParts count="1">
    <tablePart r:id="rId56"/>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7B5EE-9A5D-4B39-A132-7496EFF36A33}">
  <sheetPr filterMode="1">
    <tabColor theme="6" tint="-0.249977111117893"/>
    <pageSetUpPr autoPageBreaks="0"/>
  </sheetPr>
  <dimension ref="A1:AJ280"/>
  <sheetViews>
    <sheetView showGridLines="0" zoomScaleNormal="100" zoomScaleSheetLayoutView="100" workbookViewId="0">
      <pane ySplit="14" topLeftCell="A15" activePane="bottomLeft" state="frozen"/>
      <selection pane="bottomLeft" activeCell="B15" sqref="B15"/>
    </sheetView>
  </sheetViews>
  <sheetFormatPr defaultColWidth="9" defaultRowHeight="30" customHeight="1" x14ac:dyDescent="0.3"/>
  <cols>
    <col min="1" max="1" width="6.83203125" style="61" customWidth="1"/>
    <col min="2" max="6" width="5.83203125" style="61" customWidth="1"/>
    <col min="7" max="7" width="11.5" style="61" customWidth="1"/>
    <col min="8" max="10" width="5.83203125" style="61" customWidth="1"/>
    <col min="11" max="11" width="9.58203125" style="61" customWidth="1"/>
    <col min="12" max="12" width="5.83203125" style="61" customWidth="1"/>
    <col min="13" max="13" width="7.58203125" style="61" customWidth="1"/>
    <col min="14" max="15" width="5.83203125" style="61" customWidth="1"/>
    <col min="16" max="16" width="8.08203125" style="61" customWidth="1"/>
    <col min="17" max="17" width="5.83203125" style="61" customWidth="1"/>
    <col min="18" max="18" width="1.83203125" style="61" customWidth="1"/>
    <col min="19" max="19" width="9.08203125" style="61" customWidth="1"/>
    <col min="20" max="20" width="10.5" style="34" customWidth="1"/>
    <col min="21" max="21" width="6.5" style="34" customWidth="1"/>
    <col min="22" max="22" width="4.83203125" style="61" hidden="1" customWidth="1"/>
    <col min="23" max="23" width="9" style="13"/>
    <col min="24" max="24" width="11.58203125" style="14" customWidth="1"/>
    <col min="25" max="25" width="9" style="14"/>
    <col min="26" max="26" width="8.08203125" style="13" customWidth="1"/>
    <col min="27" max="27" width="2.75" style="14" customWidth="1"/>
    <col min="28" max="28" width="5.83203125" style="14" customWidth="1"/>
    <col min="29" max="33" width="9" style="13"/>
    <col min="34" max="34" width="21.58203125" style="61" customWidth="1"/>
    <col min="35" max="16384" width="9" style="61"/>
  </cols>
  <sheetData>
    <row r="1" spans="1:36" ht="20.149999999999999" customHeight="1" x14ac:dyDescent="0.3">
      <c r="A1" s="273"/>
      <c r="B1" s="273"/>
      <c r="C1" s="273"/>
      <c r="D1" s="273"/>
      <c r="E1" s="273"/>
      <c r="F1" s="273"/>
      <c r="G1" s="273"/>
      <c r="H1" s="273"/>
      <c r="I1" s="273"/>
      <c r="J1" s="273"/>
      <c r="K1" s="273"/>
      <c r="L1" s="273"/>
      <c r="M1" s="273"/>
      <c r="N1" s="273"/>
      <c r="O1" s="273"/>
      <c r="P1" s="273"/>
      <c r="Q1" s="273"/>
      <c r="R1" s="273"/>
      <c r="T1" s="13"/>
      <c r="U1" s="13"/>
    </row>
    <row r="2" spans="1:36" ht="21.65" customHeight="1" x14ac:dyDescent="0.3">
      <c r="A2" s="301" t="s">
        <v>110</v>
      </c>
      <c r="B2" s="301"/>
      <c r="C2" s="301"/>
      <c r="D2" s="301"/>
      <c r="E2" s="302"/>
      <c r="F2" s="302"/>
      <c r="G2" s="302"/>
      <c r="H2" s="302"/>
      <c r="I2" s="302"/>
      <c r="J2" s="302"/>
      <c r="K2" s="303"/>
      <c r="L2" s="303"/>
      <c r="M2" s="303"/>
      <c r="N2" s="303"/>
      <c r="O2" s="303"/>
      <c r="P2" s="303"/>
      <c r="Q2" s="303"/>
      <c r="R2" s="273"/>
      <c r="S2" s="304" t="s">
        <v>131</v>
      </c>
      <c r="T2" s="305"/>
      <c r="U2" s="306"/>
      <c r="W2" s="96"/>
    </row>
    <row r="3" spans="1:36" ht="24.65" customHeight="1" x14ac:dyDescent="0.3">
      <c r="A3" s="307" t="s">
        <v>103</v>
      </c>
      <c r="B3" s="307"/>
      <c r="C3" s="307"/>
      <c r="D3" s="307"/>
      <c r="E3" s="307"/>
      <c r="F3" s="307"/>
      <c r="G3" s="307"/>
      <c r="H3" s="307"/>
      <c r="I3" s="307"/>
      <c r="J3" s="307"/>
      <c r="K3" s="307"/>
      <c r="L3" s="307"/>
      <c r="M3" s="307"/>
      <c r="N3" s="307"/>
      <c r="O3" s="307"/>
      <c r="P3" s="307"/>
      <c r="Q3" s="307"/>
      <c r="R3" s="274"/>
      <c r="S3" s="294" t="str">
        <f>IF($Y$16=TRUE,IF(COUNTIF(S15:S63,"&gt;0")&gt;0,"All-Day Activity checkbox cannot be marked if other time is tracked in rows.",""),IF((COUNTIFS(A15:A63,"",S15:S63,"&gt;0")&gt;0),"Time tracked exceeds your workday hours",IF((49-(COUNTIF($A$15:$A$63,"")+COUNTIF($O$15:$O$63,"LUNCH")))*15=S64,"",IF((49-(COUNTIF($A$15:$A$63,"")+COUNTIF($O$15:$O$63,"LUNCH")))*15&lt;S64,"Time tracked exceeds your workday hours.","You must track the entire time in each 15 minute-increment of your workday, excluding any lunch breaks."))))</f>
        <v/>
      </c>
      <c r="T3" s="295"/>
      <c r="U3" s="296"/>
      <c r="W3" s="14">
        <f>IF(S3="",0,1)</f>
        <v>0</v>
      </c>
      <c r="X3" s="14" t="s">
        <v>90</v>
      </c>
    </row>
    <row r="4" spans="1:36" ht="12.65" customHeight="1" x14ac:dyDescent="0.3">
      <c r="A4" s="273"/>
      <c r="B4" s="273"/>
      <c r="C4" s="273"/>
      <c r="D4" s="273"/>
      <c r="E4" s="273"/>
      <c r="F4" s="273"/>
      <c r="G4" s="273"/>
      <c r="H4" s="273"/>
      <c r="I4" s="273"/>
      <c r="J4" s="273"/>
      <c r="K4" s="273"/>
      <c r="L4" s="273"/>
      <c r="M4" s="273"/>
      <c r="N4" s="273"/>
      <c r="O4" s="273"/>
      <c r="P4" s="273"/>
      <c r="Q4" s="273"/>
      <c r="R4" s="273"/>
      <c r="S4" s="308"/>
      <c r="T4" s="309"/>
      <c r="U4" s="310"/>
      <c r="W4" s="94"/>
      <c r="Y4" s="15" t="s">
        <v>9</v>
      </c>
    </row>
    <row r="5" spans="1:36" s="16" customFormat="1" ht="12.65" customHeight="1" x14ac:dyDescent="0.25">
      <c r="A5" s="288" t="s">
        <v>8</v>
      </c>
      <c r="B5" s="289"/>
      <c r="C5" s="290"/>
      <c r="D5" s="288" t="s">
        <v>79</v>
      </c>
      <c r="E5" s="289"/>
      <c r="F5" s="289"/>
      <c r="G5" s="290"/>
      <c r="H5" s="288" t="s">
        <v>80</v>
      </c>
      <c r="I5" s="289"/>
      <c r="J5" s="289"/>
      <c r="K5" s="290"/>
      <c r="L5" s="288" t="s">
        <v>101</v>
      </c>
      <c r="M5" s="289"/>
      <c r="N5" s="289"/>
      <c r="O5" s="290"/>
      <c r="P5" s="311" t="s">
        <v>81</v>
      </c>
      <c r="Q5" s="312"/>
      <c r="R5" s="111"/>
      <c r="S5" s="297"/>
      <c r="T5" s="298"/>
      <c r="U5" s="299"/>
      <c r="W5" s="95"/>
      <c r="X5" s="17"/>
      <c r="Y5" s="18" t="s">
        <v>10</v>
      </c>
      <c r="Z5" s="19"/>
      <c r="AA5" s="17"/>
      <c r="AB5" s="17"/>
      <c r="AC5" s="19"/>
      <c r="AD5" s="19"/>
      <c r="AE5" s="19"/>
      <c r="AF5" s="19"/>
      <c r="AG5" s="19"/>
    </row>
    <row r="6" spans="1:36" ht="14.15" customHeight="1" x14ac:dyDescent="0.3">
      <c r="A6" s="380">
        <f>Monday!A6+5</f>
        <v>5</v>
      </c>
      <c r="B6" s="381"/>
      <c r="C6" s="382"/>
      <c r="D6" s="383">
        <f>Monday!D6</f>
        <v>0</v>
      </c>
      <c r="E6" s="384"/>
      <c r="F6" s="384"/>
      <c r="G6" s="385"/>
      <c r="H6" s="383">
        <f>Monday!H6</f>
        <v>0</v>
      </c>
      <c r="I6" s="384"/>
      <c r="J6" s="384"/>
      <c r="K6" s="385"/>
      <c r="L6" s="383">
        <f>Monday!L6</f>
        <v>0</v>
      </c>
      <c r="M6" s="384"/>
      <c r="N6" s="384"/>
      <c r="O6" s="385"/>
      <c r="P6" s="383">
        <f>Monday!P6</f>
        <v>0</v>
      </c>
      <c r="Q6" s="385"/>
      <c r="R6" s="93"/>
      <c r="S6" s="294" t="str">
        <f>IF($AB$64&gt;0,"You must delete time tracked during your lunch break.","")</f>
        <v/>
      </c>
      <c r="T6" s="295"/>
      <c r="U6" s="296"/>
      <c r="W6" s="14">
        <f>IF(S6="",0,1)</f>
        <v>0</v>
      </c>
      <c r="X6" s="13"/>
    </row>
    <row r="7" spans="1:36" s="20" customFormat="1" ht="8.25" customHeight="1" x14ac:dyDescent="0.3">
      <c r="A7" s="121"/>
      <c r="B7" s="122"/>
      <c r="C7" s="122"/>
      <c r="D7" s="122"/>
      <c r="E7" s="123"/>
      <c r="F7" s="123"/>
      <c r="G7" s="123"/>
      <c r="H7" s="124"/>
      <c r="I7" s="125"/>
      <c r="J7" s="125"/>
      <c r="K7" s="125"/>
      <c r="L7" s="371">
        <f>Monday!L7</f>
        <v>0</v>
      </c>
      <c r="M7" s="371"/>
      <c r="N7" s="371"/>
      <c r="O7" s="371"/>
      <c r="P7" s="126"/>
      <c r="Q7" s="126"/>
      <c r="R7" s="126"/>
      <c r="S7" s="297"/>
      <c r="T7" s="298"/>
      <c r="U7" s="299"/>
      <c r="W7" s="22"/>
      <c r="X7" s="22"/>
      <c r="Y7" s="22"/>
      <c r="Z7" s="21"/>
      <c r="AA7" s="22"/>
      <c r="AB7" s="22"/>
      <c r="AC7" s="21"/>
      <c r="AD7" s="21"/>
      <c r="AE7" s="22"/>
      <c r="AF7" s="21"/>
      <c r="AG7" s="21"/>
    </row>
    <row r="8" spans="1:36" s="23" customFormat="1" ht="16.399999999999999" customHeight="1" x14ac:dyDescent="0.3">
      <c r="A8" s="127" t="s">
        <v>135</v>
      </c>
      <c r="B8" s="127"/>
      <c r="C8" s="127"/>
      <c r="D8" s="127"/>
      <c r="E8" s="127"/>
      <c r="F8" s="127"/>
      <c r="G8" s="127"/>
      <c r="H8" s="127"/>
      <c r="I8" s="127"/>
      <c r="J8" s="127"/>
      <c r="K8" s="127"/>
      <c r="L8" s="127"/>
      <c r="M8" s="127"/>
      <c r="N8" s="127"/>
      <c r="O8" s="127"/>
      <c r="P8" s="128"/>
      <c r="Q8" s="128"/>
      <c r="R8" s="128"/>
      <c r="S8" s="316" t="str">
        <f>IF(SUM(W15:W63)&gt;0,"Time tracked in rows with a red highlighted cell exceeds 15 minutes.","")</f>
        <v/>
      </c>
      <c r="T8" s="317"/>
      <c r="U8" s="318"/>
      <c r="W8" s="14">
        <f>IF(S8="",0,1)</f>
        <v>0</v>
      </c>
      <c r="X8" s="25"/>
      <c r="Y8" s="25"/>
      <c r="Z8" s="24"/>
      <c r="AA8" s="25"/>
      <c r="AB8" s="25"/>
      <c r="AC8" s="24"/>
      <c r="AD8" s="24"/>
      <c r="AE8" s="25"/>
      <c r="AF8" s="24"/>
      <c r="AG8" s="24"/>
    </row>
    <row r="9" spans="1:36" s="23" customFormat="1" ht="16.399999999999999" customHeight="1" x14ac:dyDescent="0.3">
      <c r="A9" s="127" t="s">
        <v>134</v>
      </c>
      <c r="B9" s="127"/>
      <c r="C9" s="127"/>
      <c r="D9" s="127"/>
      <c r="E9" s="127"/>
      <c r="F9" s="127"/>
      <c r="G9" s="127"/>
      <c r="H9" s="127"/>
      <c r="I9" s="127"/>
      <c r="J9" s="127"/>
      <c r="K9" s="127"/>
      <c r="L9" s="127"/>
      <c r="M9" s="127"/>
      <c r="N9" s="127"/>
      <c r="O9" s="127"/>
      <c r="P9" s="128"/>
      <c r="Q9" s="128"/>
      <c r="R9" s="128"/>
      <c r="S9" s="319"/>
      <c r="T9" s="320"/>
      <c r="U9" s="321"/>
      <c r="W9" s="25">
        <f>W3+W6+W8</f>
        <v>0</v>
      </c>
      <c r="X9" s="25"/>
      <c r="Y9" s="25"/>
      <c r="Z9" s="24"/>
      <c r="AA9" s="25"/>
      <c r="AB9" s="25"/>
      <c r="AC9" s="24"/>
      <c r="AD9" s="24"/>
      <c r="AE9" s="37" t="s">
        <v>17</v>
      </c>
      <c r="AF9" s="24"/>
      <c r="AG9" s="24"/>
    </row>
    <row r="10" spans="1:36" s="23" customFormat="1" ht="20.25" customHeight="1" thickBot="1" x14ac:dyDescent="0.35">
      <c r="A10" s="130"/>
      <c r="B10" s="273"/>
      <c r="C10" s="273"/>
      <c r="D10" s="273"/>
      <c r="E10" s="273"/>
      <c r="F10" s="131" t="str">
        <f>IF($Y$16=TRUE,IF($G$11="Select All-Day Activity if applicable","Note: You must select an item on the drop-down menu below.",""),"")</f>
        <v/>
      </c>
      <c r="G10" s="273"/>
      <c r="H10" s="273"/>
      <c r="I10" s="273"/>
      <c r="J10" s="273"/>
      <c r="K10" s="273"/>
      <c r="L10" s="273"/>
      <c r="M10" s="273"/>
      <c r="N10" s="273"/>
      <c r="O10" s="273"/>
      <c r="P10" s="132"/>
      <c r="Q10" s="133"/>
      <c r="R10" s="133"/>
      <c r="S10" s="103"/>
      <c r="T10" s="103"/>
      <c r="U10" s="103"/>
      <c r="W10" s="24"/>
      <c r="X10" s="25"/>
      <c r="Y10" s="25"/>
      <c r="Z10" s="24"/>
      <c r="AA10" s="25"/>
      <c r="AB10" s="25"/>
      <c r="AC10" s="24"/>
      <c r="AD10" s="24"/>
      <c r="AE10" s="37"/>
      <c r="AF10" s="24"/>
      <c r="AG10" s="24"/>
    </row>
    <row r="11" spans="1:36" ht="15" customHeight="1" x14ac:dyDescent="0.25">
      <c r="A11" s="322" t="s">
        <v>102</v>
      </c>
      <c r="B11" s="323"/>
      <c r="C11" s="323"/>
      <c r="D11" s="323"/>
      <c r="E11" s="323"/>
      <c r="F11" s="323"/>
      <c r="G11" s="386" t="s">
        <v>93</v>
      </c>
      <c r="H11" s="386"/>
      <c r="I11" s="282"/>
      <c r="J11" s="282"/>
      <c r="K11" s="62" t="s">
        <v>82</v>
      </c>
      <c r="L11" s="326">
        <v>0</v>
      </c>
      <c r="M11" s="327"/>
      <c r="N11" s="328" t="s">
        <v>97</v>
      </c>
      <c r="O11" s="329"/>
      <c r="P11" s="64">
        <v>0.5</v>
      </c>
      <c r="Q11" s="330" t="s">
        <v>99</v>
      </c>
      <c r="R11" s="331"/>
      <c r="S11" s="332"/>
      <c r="T11" s="333"/>
      <c r="U11" s="334"/>
      <c r="V11" s="11"/>
      <c r="AE11" s="14"/>
    </row>
    <row r="12" spans="1:36" ht="14.9" customHeight="1" thickBot="1" x14ac:dyDescent="0.35">
      <c r="A12" s="324"/>
      <c r="B12" s="325"/>
      <c r="C12" s="325"/>
      <c r="D12" s="325"/>
      <c r="E12" s="325"/>
      <c r="F12" s="325"/>
      <c r="G12" s="387"/>
      <c r="H12" s="387"/>
      <c r="I12" s="283"/>
      <c r="J12" s="283"/>
      <c r="K12" s="63" t="s">
        <v>83</v>
      </c>
      <c r="L12" s="335">
        <v>0</v>
      </c>
      <c r="M12" s="336"/>
      <c r="N12" s="337" t="s">
        <v>98</v>
      </c>
      <c r="O12" s="338"/>
      <c r="P12" s="65">
        <v>0.54166666666666663</v>
      </c>
      <c r="Q12" s="339">
        <f>S64/60</f>
        <v>0</v>
      </c>
      <c r="R12" s="340"/>
      <c r="S12" s="341"/>
      <c r="T12" s="333"/>
      <c r="U12" s="334"/>
      <c r="V12" s="12"/>
    </row>
    <row r="13" spans="1:36" ht="23.5" customHeight="1" x14ac:dyDescent="0.3">
      <c r="A13" s="348" t="s">
        <v>0</v>
      </c>
      <c r="B13" s="350" t="s">
        <v>16</v>
      </c>
      <c r="C13" s="351"/>
      <c r="D13" s="351"/>
      <c r="E13" s="351"/>
      <c r="F13" s="59"/>
      <c r="G13" s="352" t="s">
        <v>3</v>
      </c>
      <c r="H13" s="275" t="s">
        <v>94</v>
      </c>
      <c r="I13" s="350" t="s">
        <v>5</v>
      </c>
      <c r="J13" s="351"/>
      <c r="K13" s="351"/>
      <c r="L13" s="354"/>
      <c r="M13" s="352" t="s">
        <v>6</v>
      </c>
      <c r="N13" s="53" t="s">
        <v>92</v>
      </c>
      <c r="O13" s="356" t="s">
        <v>2</v>
      </c>
      <c r="P13" s="357"/>
      <c r="Q13" s="357"/>
      <c r="R13" s="99"/>
      <c r="S13" s="342" t="s">
        <v>12</v>
      </c>
      <c r="T13" s="333"/>
      <c r="U13" s="334"/>
      <c r="V13" s="49" t="s">
        <v>11</v>
      </c>
    </row>
    <row r="14" spans="1:36" ht="10.5" customHeight="1" x14ac:dyDescent="0.3">
      <c r="A14" s="349"/>
      <c r="B14" s="57" t="s">
        <v>132</v>
      </c>
      <c r="C14" s="57" t="s">
        <v>111</v>
      </c>
      <c r="D14" s="42" t="s">
        <v>133</v>
      </c>
      <c r="E14" s="42" t="s">
        <v>4</v>
      </c>
      <c r="F14" s="42" t="s">
        <v>112</v>
      </c>
      <c r="G14" s="353"/>
      <c r="H14" s="276"/>
      <c r="I14" s="41" t="s">
        <v>85</v>
      </c>
      <c r="J14" s="41" t="s">
        <v>167</v>
      </c>
      <c r="K14" s="42" t="s">
        <v>1</v>
      </c>
      <c r="L14" s="42" t="s">
        <v>86</v>
      </c>
      <c r="M14" s="355"/>
      <c r="N14" s="66"/>
      <c r="O14" s="358"/>
      <c r="P14" s="359"/>
      <c r="Q14" s="359"/>
      <c r="R14" s="100"/>
      <c r="S14" s="343"/>
      <c r="T14" s="13"/>
      <c r="U14" s="13"/>
      <c r="V14" s="50"/>
      <c r="Y14" s="14" t="s">
        <v>90</v>
      </c>
    </row>
    <row r="15" spans="1:36" ht="15" customHeight="1" x14ac:dyDescent="0.3">
      <c r="A15" s="148" t="str">
        <f>IF(L11=L12,"",L11)</f>
        <v/>
      </c>
      <c r="B15" s="26"/>
      <c r="C15" s="26"/>
      <c r="D15" s="26"/>
      <c r="E15" s="26"/>
      <c r="F15" s="26"/>
      <c r="G15" s="26"/>
      <c r="H15" s="26"/>
      <c r="I15" s="26"/>
      <c r="J15" s="26"/>
      <c r="K15" s="26"/>
      <c r="L15" s="26"/>
      <c r="M15" s="26"/>
      <c r="N15" s="26"/>
      <c r="O15" s="346" t="str">
        <f t="shared" ref="O15:O63" si="0">IF(A15&gt;$P$11-TIME(0,5,0),IF(A15&lt;$P$12,"LUNCH",""),"")</f>
        <v/>
      </c>
      <c r="P15" s="347"/>
      <c r="Q15" s="347"/>
      <c r="R15" s="98"/>
      <c r="S15" s="146">
        <f t="shared" ref="S15:S63" si="1">IF(SUM(B15:M15)&gt;15,15,SUM(B15:M15))</f>
        <v>0</v>
      </c>
      <c r="T15" s="14">
        <f t="shared" ref="T15:T63" si="2">IF(SUM(B15:M15)&gt;15,1,0)</f>
        <v>0</v>
      </c>
      <c r="U15" s="13"/>
      <c r="V15" s="51" t="str">
        <f t="shared" ref="V15:V63" si="3">IF(S15&lt;&gt;15,"ERROR","Y")</f>
        <v>ERROR</v>
      </c>
      <c r="W15" s="43"/>
      <c r="X15" s="14" t="b">
        <v>0</v>
      </c>
      <c r="Y15" s="14" t="b">
        <v>1</v>
      </c>
      <c r="Z15" s="14"/>
      <c r="AA15" s="14" t="e">
        <f>IF(#REF!&gt;0,IF(O15="","TRUE","FALSE"),"FALSE")</f>
        <v>#REF!</v>
      </c>
      <c r="AB15" s="14">
        <f>IF(O15="LUNCH",IF(S15&gt;0,1,0),0)</f>
        <v>0</v>
      </c>
      <c r="AH15" s="39"/>
    </row>
    <row r="16" spans="1:36" ht="15" customHeight="1" x14ac:dyDescent="0.3">
      <c r="A16" s="149" t="str">
        <f t="shared" ref="A16:A63" si="4">IF(A15&gt;$L$12-TIME(0,20,0),"",IF(A15="","",A15+TIME(0,15,0)))</f>
        <v/>
      </c>
      <c r="B16" s="26"/>
      <c r="C16" s="26"/>
      <c r="D16" s="27"/>
      <c r="E16" s="27"/>
      <c r="F16" s="26"/>
      <c r="G16" s="26"/>
      <c r="H16" s="26"/>
      <c r="I16" s="27"/>
      <c r="J16" s="27"/>
      <c r="K16" s="27"/>
      <c r="L16" s="27"/>
      <c r="M16" s="27"/>
      <c r="N16" s="27"/>
      <c r="O16" s="346" t="str">
        <f t="shared" si="0"/>
        <v/>
      </c>
      <c r="P16" s="347"/>
      <c r="Q16" s="347"/>
      <c r="R16" s="98"/>
      <c r="S16" s="146">
        <f t="shared" si="1"/>
        <v>0</v>
      </c>
      <c r="T16" s="14">
        <f t="shared" si="2"/>
        <v>0</v>
      </c>
      <c r="U16" s="13"/>
      <c r="V16" s="51" t="str">
        <f t="shared" si="3"/>
        <v>ERROR</v>
      </c>
      <c r="W16" s="44"/>
      <c r="X16" s="14" t="b">
        <v>0</v>
      </c>
      <c r="Y16" s="14" t="b">
        <v>0</v>
      </c>
      <c r="Z16" s="14" t="s">
        <v>20</v>
      </c>
      <c r="AA16" s="14" t="e">
        <f>IF(#REF!&gt;0,IF(O16="","TRUE","FALSE"),"FALSE")</f>
        <v>#REF!</v>
      </c>
      <c r="AB16" s="14">
        <f t="shared" ref="AB16:AB63" si="5">IF(O16="LUNCH",IF(S16&gt;0,1,0),0)</f>
        <v>0</v>
      </c>
      <c r="AH16" s="40" t="s">
        <v>18</v>
      </c>
      <c r="AI16" s="38"/>
      <c r="AJ16" s="38"/>
    </row>
    <row r="17" spans="1:36" ht="15" customHeight="1" x14ac:dyDescent="0.3">
      <c r="A17" s="149" t="str">
        <f t="shared" si="4"/>
        <v/>
      </c>
      <c r="B17" s="26"/>
      <c r="C17" s="26"/>
      <c r="D17" s="28"/>
      <c r="E17" s="28"/>
      <c r="F17" s="26"/>
      <c r="G17" s="26"/>
      <c r="H17" s="26"/>
      <c r="I17" s="28"/>
      <c r="J17" s="28"/>
      <c r="K17" s="28"/>
      <c r="L17" s="28"/>
      <c r="M17" s="28"/>
      <c r="N17" s="26"/>
      <c r="O17" s="346" t="str">
        <f t="shared" si="0"/>
        <v/>
      </c>
      <c r="P17" s="347"/>
      <c r="Q17" s="347"/>
      <c r="R17" s="98"/>
      <c r="S17" s="146">
        <f t="shared" si="1"/>
        <v>0</v>
      </c>
      <c r="T17" s="14">
        <f t="shared" si="2"/>
        <v>0</v>
      </c>
      <c r="U17" s="13"/>
      <c r="V17" s="51" t="str">
        <f t="shared" si="3"/>
        <v>ERROR</v>
      </c>
      <c r="W17" s="44"/>
      <c r="X17" s="14" t="b">
        <v>0</v>
      </c>
      <c r="Y17" s="96"/>
      <c r="Z17" s="14" t="s">
        <v>21</v>
      </c>
      <c r="AA17" s="14" t="e">
        <f>IF(#REF!&gt;0,IF(O17="","TRUE","FALSE"),"FALSE")</f>
        <v>#REF!</v>
      </c>
      <c r="AB17" s="14">
        <f t="shared" si="5"/>
        <v>0</v>
      </c>
      <c r="AH17" s="40" t="s">
        <v>19</v>
      </c>
      <c r="AI17" s="38"/>
      <c r="AJ17" s="38"/>
    </row>
    <row r="18" spans="1:36" ht="15" customHeight="1" x14ac:dyDescent="0.3">
      <c r="A18" s="149" t="str">
        <f t="shared" si="4"/>
        <v/>
      </c>
      <c r="B18" s="26"/>
      <c r="C18" s="26"/>
      <c r="D18" s="30"/>
      <c r="E18" s="28"/>
      <c r="F18" s="26"/>
      <c r="G18" s="26"/>
      <c r="H18" s="54"/>
      <c r="I18" s="30"/>
      <c r="J18" s="30"/>
      <c r="K18" s="30"/>
      <c r="L18" s="30"/>
      <c r="M18" s="30"/>
      <c r="N18" s="27"/>
      <c r="O18" s="346" t="str">
        <f t="shared" si="0"/>
        <v/>
      </c>
      <c r="P18" s="347"/>
      <c r="Q18" s="347"/>
      <c r="R18" s="98"/>
      <c r="S18" s="146">
        <f t="shared" si="1"/>
        <v>0</v>
      </c>
      <c r="T18" s="14">
        <f t="shared" si="2"/>
        <v>0</v>
      </c>
      <c r="U18" s="13"/>
      <c r="V18" s="51" t="str">
        <f t="shared" si="3"/>
        <v>ERROR</v>
      </c>
      <c r="W18" s="44"/>
      <c r="X18" s="14" t="b">
        <v>0</v>
      </c>
      <c r="Z18" s="14"/>
      <c r="AA18" s="14" t="e">
        <f>IF(#REF!&gt;0,IF(O18="","TRUE","FALSE"),"FALSE")</f>
        <v>#REF!</v>
      </c>
      <c r="AB18" s="14">
        <f t="shared" si="5"/>
        <v>0</v>
      </c>
      <c r="AH18" s="39"/>
    </row>
    <row r="19" spans="1:36" ht="15" customHeight="1" x14ac:dyDescent="0.3">
      <c r="A19" s="149" t="str">
        <f t="shared" si="4"/>
        <v/>
      </c>
      <c r="B19" s="26"/>
      <c r="C19" s="26"/>
      <c r="D19" s="30"/>
      <c r="E19" s="28"/>
      <c r="F19" s="26"/>
      <c r="G19" s="26"/>
      <c r="H19" s="54"/>
      <c r="I19" s="30"/>
      <c r="J19" s="30"/>
      <c r="K19" s="30"/>
      <c r="L19" s="30"/>
      <c r="M19" s="30"/>
      <c r="N19" s="26"/>
      <c r="O19" s="346" t="str">
        <f t="shared" si="0"/>
        <v/>
      </c>
      <c r="P19" s="347"/>
      <c r="Q19" s="347"/>
      <c r="R19" s="98"/>
      <c r="S19" s="146">
        <f t="shared" si="1"/>
        <v>0</v>
      </c>
      <c r="T19" s="14">
        <f t="shared" si="2"/>
        <v>0</v>
      </c>
      <c r="U19" s="13"/>
      <c r="V19" s="51" t="str">
        <f t="shared" si="3"/>
        <v>ERROR</v>
      </c>
      <c r="W19" s="44"/>
      <c r="X19" s="14" t="b">
        <v>0</v>
      </c>
      <c r="Y19" s="44"/>
      <c r="Z19" s="44"/>
      <c r="AA19" s="14" t="e">
        <f>IF(#REF!&gt;0,IF(O19="","TRUE","FALSE"),"FALSE")</f>
        <v>#REF!</v>
      </c>
      <c r="AB19" s="14">
        <f t="shared" si="5"/>
        <v>0</v>
      </c>
      <c r="AH19" s="39"/>
    </row>
    <row r="20" spans="1:36" ht="15" customHeight="1" x14ac:dyDescent="0.3">
      <c r="A20" s="149" t="str">
        <f t="shared" si="4"/>
        <v/>
      </c>
      <c r="B20" s="26"/>
      <c r="C20" s="26"/>
      <c r="D20" s="30"/>
      <c r="E20" s="28"/>
      <c r="F20" s="26"/>
      <c r="G20" s="26"/>
      <c r="H20" s="54"/>
      <c r="I20" s="30"/>
      <c r="J20" s="30"/>
      <c r="K20" s="30"/>
      <c r="L20" s="30"/>
      <c r="M20" s="30"/>
      <c r="N20" s="27"/>
      <c r="O20" s="346" t="str">
        <f t="shared" si="0"/>
        <v/>
      </c>
      <c r="P20" s="347"/>
      <c r="Q20" s="347"/>
      <c r="R20" s="98"/>
      <c r="S20" s="146">
        <f t="shared" si="1"/>
        <v>0</v>
      </c>
      <c r="T20" s="14">
        <f t="shared" si="2"/>
        <v>0</v>
      </c>
      <c r="U20" s="13"/>
      <c r="V20" s="51" t="str">
        <f t="shared" si="3"/>
        <v>ERROR</v>
      </c>
      <c r="W20" s="44"/>
      <c r="X20" s="14" t="b">
        <v>0</v>
      </c>
      <c r="Y20" s="44"/>
      <c r="Z20" s="44"/>
      <c r="AA20" s="14" t="e">
        <f>IF(#REF!&gt;0,IF(O20="","TRUE","FALSE"),"FALSE")</f>
        <v>#REF!</v>
      </c>
      <c r="AB20" s="14">
        <f t="shared" si="5"/>
        <v>0</v>
      </c>
      <c r="AH20" s="39"/>
    </row>
    <row r="21" spans="1:36" ht="15" customHeight="1" x14ac:dyDescent="0.3">
      <c r="A21" s="149" t="str">
        <f t="shared" si="4"/>
        <v/>
      </c>
      <c r="B21" s="26"/>
      <c r="C21" s="26"/>
      <c r="D21" s="30"/>
      <c r="E21" s="28"/>
      <c r="F21" s="26"/>
      <c r="G21" s="26"/>
      <c r="H21" s="54"/>
      <c r="I21" s="30"/>
      <c r="J21" s="30"/>
      <c r="K21" s="30"/>
      <c r="L21" s="30"/>
      <c r="M21" s="30"/>
      <c r="N21" s="26"/>
      <c r="O21" s="346" t="str">
        <f t="shared" si="0"/>
        <v/>
      </c>
      <c r="P21" s="347"/>
      <c r="Q21" s="347"/>
      <c r="R21" s="98"/>
      <c r="S21" s="146">
        <f t="shared" si="1"/>
        <v>0</v>
      </c>
      <c r="T21" s="14">
        <f t="shared" si="2"/>
        <v>0</v>
      </c>
      <c r="U21" s="13"/>
      <c r="V21" s="51" t="str">
        <f t="shared" si="3"/>
        <v>ERROR</v>
      </c>
      <c r="W21" s="44"/>
      <c r="X21" s="14" t="b">
        <v>0</v>
      </c>
      <c r="Y21" s="44" t="s">
        <v>90</v>
      </c>
      <c r="Z21" s="44"/>
      <c r="AA21" s="14" t="e">
        <f>IF(#REF!&gt;0,IF(O21="","TRUE","FALSE"),"FALSE")</f>
        <v>#REF!</v>
      </c>
      <c r="AB21" s="14">
        <f t="shared" si="5"/>
        <v>0</v>
      </c>
      <c r="AH21" s="39"/>
    </row>
    <row r="22" spans="1:36" ht="15" customHeight="1" x14ac:dyDescent="0.3">
      <c r="A22" s="149" t="str">
        <f t="shared" si="4"/>
        <v/>
      </c>
      <c r="B22" s="26"/>
      <c r="C22" s="26"/>
      <c r="D22" s="30"/>
      <c r="E22" s="28"/>
      <c r="F22" s="26"/>
      <c r="G22" s="26"/>
      <c r="H22" s="54"/>
      <c r="I22" s="30"/>
      <c r="J22" s="30"/>
      <c r="K22" s="30"/>
      <c r="L22" s="30"/>
      <c r="M22" s="30"/>
      <c r="N22" s="27"/>
      <c r="O22" s="346" t="str">
        <f t="shared" si="0"/>
        <v/>
      </c>
      <c r="P22" s="347"/>
      <c r="Q22" s="347"/>
      <c r="R22" s="98"/>
      <c r="S22" s="146">
        <f t="shared" si="1"/>
        <v>0</v>
      </c>
      <c r="T22" s="14">
        <f t="shared" si="2"/>
        <v>0</v>
      </c>
      <c r="U22" s="13"/>
      <c r="V22" s="51" t="str">
        <f t="shared" si="3"/>
        <v>ERROR</v>
      </c>
      <c r="W22" s="44"/>
      <c r="X22" s="14" t="b">
        <v>0</v>
      </c>
      <c r="Y22" s="44"/>
      <c r="Z22" s="44"/>
      <c r="AA22" s="14" t="e">
        <f>IF(#REF!&gt;0,IF(O22="","TRUE","FALSE"),"FALSE")</f>
        <v>#REF!</v>
      </c>
      <c r="AB22" s="14">
        <f t="shared" si="5"/>
        <v>0</v>
      </c>
    </row>
    <row r="23" spans="1:36" ht="15" customHeight="1" x14ac:dyDescent="0.3">
      <c r="A23" s="149" t="str">
        <f t="shared" si="4"/>
        <v/>
      </c>
      <c r="B23" s="26"/>
      <c r="C23" s="26"/>
      <c r="D23" s="30"/>
      <c r="E23" s="28"/>
      <c r="F23" s="26"/>
      <c r="G23" s="26"/>
      <c r="H23" s="54"/>
      <c r="I23" s="30"/>
      <c r="J23" s="30"/>
      <c r="K23" s="30"/>
      <c r="L23" s="30"/>
      <c r="M23" s="30"/>
      <c r="N23" s="26"/>
      <c r="O23" s="346" t="str">
        <f t="shared" si="0"/>
        <v/>
      </c>
      <c r="P23" s="347"/>
      <c r="Q23" s="347"/>
      <c r="R23" s="98"/>
      <c r="S23" s="146">
        <f t="shared" si="1"/>
        <v>0</v>
      </c>
      <c r="T23" s="14">
        <f t="shared" si="2"/>
        <v>0</v>
      </c>
      <c r="U23" s="13"/>
      <c r="V23" s="51" t="str">
        <f t="shared" si="3"/>
        <v>ERROR</v>
      </c>
      <c r="W23" s="44"/>
      <c r="X23" s="14" t="b">
        <v>0</v>
      </c>
      <c r="Y23" s="44"/>
      <c r="Z23" s="44"/>
      <c r="AA23" s="14" t="e">
        <f>IF(#REF!&gt;0,IF(O23="","TRUE","FALSE"),"FALSE")</f>
        <v>#REF!</v>
      </c>
      <c r="AB23" s="14">
        <f t="shared" si="5"/>
        <v>0</v>
      </c>
    </row>
    <row r="24" spans="1:36" ht="15" customHeight="1" x14ac:dyDescent="0.3">
      <c r="A24" s="149" t="str">
        <f t="shared" si="4"/>
        <v/>
      </c>
      <c r="B24" s="26"/>
      <c r="C24" s="26"/>
      <c r="D24" s="30"/>
      <c r="E24" s="28"/>
      <c r="F24" s="26"/>
      <c r="G24" s="26"/>
      <c r="H24" s="54"/>
      <c r="I24" s="30"/>
      <c r="J24" s="30"/>
      <c r="K24" s="30"/>
      <c r="L24" s="30"/>
      <c r="M24" s="30"/>
      <c r="N24" s="27"/>
      <c r="O24" s="346" t="str">
        <f t="shared" si="0"/>
        <v/>
      </c>
      <c r="P24" s="347"/>
      <c r="Q24" s="347"/>
      <c r="R24" s="98"/>
      <c r="S24" s="146">
        <f t="shared" si="1"/>
        <v>0</v>
      </c>
      <c r="T24" s="14">
        <f t="shared" si="2"/>
        <v>0</v>
      </c>
      <c r="U24" s="13"/>
      <c r="V24" s="51" t="str">
        <f t="shared" si="3"/>
        <v>ERROR</v>
      </c>
      <c r="W24" s="44"/>
      <c r="X24" s="14" t="b">
        <v>0</v>
      </c>
      <c r="Y24" s="44"/>
      <c r="Z24" s="44"/>
      <c r="AA24" s="14" t="e">
        <f>IF(#REF!&gt;0,IF(O24="","TRUE","FALSE"),"FALSE")</f>
        <v>#REF!</v>
      </c>
      <c r="AB24" s="14">
        <f t="shared" si="5"/>
        <v>0</v>
      </c>
    </row>
    <row r="25" spans="1:36" ht="15" customHeight="1" x14ac:dyDescent="0.3">
      <c r="A25" s="149" t="str">
        <f t="shared" si="4"/>
        <v/>
      </c>
      <c r="B25" s="26"/>
      <c r="C25" s="26"/>
      <c r="D25" s="30"/>
      <c r="E25" s="28"/>
      <c r="F25" s="26"/>
      <c r="G25" s="26"/>
      <c r="H25" s="54"/>
      <c r="I25" s="30"/>
      <c r="J25" s="30"/>
      <c r="K25" s="30"/>
      <c r="L25" s="30"/>
      <c r="M25" s="30"/>
      <c r="N25" s="26"/>
      <c r="O25" s="346" t="str">
        <f t="shared" si="0"/>
        <v/>
      </c>
      <c r="P25" s="347"/>
      <c r="Q25" s="347"/>
      <c r="R25" s="98"/>
      <c r="S25" s="146">
        <f t="shared" si="1"/>
        <v>0</v>
      </c>
      <c r="T25" s="14">
        <f t="shared" si="2"/>
        <v>0</v>
      </c>
      <c r="U25" s="13"/>
      <c r="V25" s="51" t="str">
        <f t="shared" si="3"/>
        <v>ERROR</v>
      </c>
      <c r="X25" s="14" t="b">
        <v>0</v>
      </c>
      <c r="AA25" s="14" t="e">
        <f>IF(#REF!&gt;0,IF(O25="","TRUE","FALSE"),"FALSE")</f>
        <v>#REF!</v>
      </c>
      <c r="AB25" s="14">
        <f t="shared" si="5"/>
        <v>0</v>
      </c>
    </row>
    <row r="26" spans="1:36" ht="15" customHeight="1" x14ac:dyDescent="0.3">
      <c r="A26" s="149" t="str">
        <f t="shared" si="4"/>
        <v/>
      </c>
      <c r="B26" s="26"/>
      <c r="C26" s="26"/>
      <c r="D26" s="30"/>
      <c r="E26" s="28"/>
      <c r="F26" s="26"/>
      <c r="G26" s="26"/>
      <c r="H26" s="54"/>
      <c r="I26" s="30"/>
      <c r="J26" s="30"/>
      <c r="K26" s="30"/>
      <c r="L26" s="30"/>
      <c r="M26" s="30"/>
      <c r="N26" s="27"/>
      <c r="O26" s="346" t="str">
        <f t="shared" si="0"/>
        <v/>
      </c>
      <c r="P26" s="347"/>
      <c r="Q26" s="347"/>
      <c r="R26" s="98"/>
      <c r="S26" s="146">
        <f t="shared" si="1"/>
        <v>0</v>
      </c>
      <c r="T26" s="14">
        <f t="shared" si="2"/>
        <v>0</v>
      </c>
      <c r="U26" s="13"/>
      <c r="V26" s="51" t="str">
        <f t="shared" si="3"/>
        <v>ERROR</v>
      </c>
      <c r="X26" s="14" t="b">
        <v>0</v>
      </c>
      <c r="AA26" s="14" t="e">
        <f>IF(#REF!&gt;0,IF(O26="","TRUE","FALSE"),"FALSE")</f>
        <v>#REF!</v>
      </c>
      <c r="AB26" s="14">
        <f t="shared" si="5"/>
        <v>0</v>
      </c>
    </row>
    <row r="27" spans="1:36" ht="15" customHeight="1" x14ac:dyDescent="0.3">
      <c r="A27" s="149" t="str">
        <f t="shared" si="4"/>
        <v/>
      </c>
      <c r="B27" s="26"/>
      <c r="C27" s="26"/>
      <c r="D27" s="30"/>
      <c r="E27" s="28"/>
      <c r="F27" s="26"/>
      <c r="G27" s="26"/>
      <c r="H27" s="54"/>
      <c r="I27" s="30"/>
      <c r="J27" s="30"/>
      <c r="K27" s="30"/>
      <c r="L27" s="30"/>
      <c r="M27" s="30"/>
      <c r="N27" s="26"/>
      <c r="O27" s="346" t="str">
        <f t="shared" si="0"/>
        <v/>
      </c>
      <c r="P27" s="347"/>
      <c r="Q27" s="347"/>
      <c r="R27" s="98"/>
      <c r="S27" s="146">
        <f t="shared" si="1"/>
        <v>0</v>
      </c>
      <c r="T27" s="14">
        <f t="shared" si="2"/>
        <v>0</v>
      </c>
      <c r="U27" s="13"/>
      <c r="V27" s="51" t="str">
        <f t="shared" si="3"/>
        <v>ERROR</v>
      </c>
      <c r="X27" s="14" t="b">
        <v>0</v>
      </c>
      <c r="AA27" s="14" t="e">
        <f>IF(#REF!&gt;0,IF(O27="","TRUE","FALSE"),"FALSE")</f>
        <v>#REF!</v>
      </c>
      <c r="AB27" s="14">
        <f t="shared" si="5"/>
        <v>0</v>
      </c>
    </row>
    <row r="28" spans="1:36" ht="15" customHeight="1" x14ac:dyDescent="0.3">
      <c r="A28" s="149" t="str">
        <f t="shared" si="4"/>
        <v/>
      </c>
      <c r="B28" s="26"/>
      <c r="C28" s="26"/>
      <c r="D28" s="30"/>
      <c r="E28" s="28"/>
      <c r="F28" s="26"/>
      <c r="G28" s="30"/>
      <c r="H28" s="30"/>
      <c r="I28" s="30"/>
      <c r="J28" s="30"/>
      <c r="K28" s="30"/>
      <c r="L28" s="30"/>
      <c r="M28" s="30"/>
      <c r="N28" s="27"/>
      <c r="O28" s="346" t="str">
        <f t="shared" si="0"/>
        <v/>
      </c>
      <c r="P28" s="347"/>
      <c r="Q28" s="347"/>
      <c r="R28" s="98"/>
      <c r="S28" s="146">
        <f t="shared" si="1"/>
        <v>0</v>
      </c>
      <c r="T28" s="14">
        <f t="shared" si="2"/>
        <v>0</v>
      </c>
      <c r="U28" s="13"/>
      <c r="V28" s="51" t="str">
        <f t="shared" si="3"/>
        <v>ERROR</v>
      </c>
      <c r="X28" s="14" t="b">
        <v>0</v>
      </c>
      <c r="AA28" s="14" t="e">
        <f>IF(#REF!&gt;0,IF(O28="","TRUE","FALSE"),"FALSE")</f>
        <v>#REF!</v>
      </c>
      <c r="AB28" s="14">
        <f t="shared" si="5"/>
        <v>0</v>
      </c>
    </row>
    <row r="29" spans="1:36" ht="15" customHeight="1" x14ac:dyDescent="0.3">
      <c r="A29" s="149" t="str">
        <f t="shared" si="4"/>
        <v/>
      </c>
      <c r="B29" s="26"/>
      <c r="C29" s="26"/>
      <c r="D29" s="30"/>
      <c r="E29" s="28"/>
      <c r="F29" s="26"/>
      <c r="G29" s="30"/>
      <c r="H29" s="30"/>
      <c r="I29" s="30"/>
      <c r="J29" s="30"/>
      <c r="K29" s="30"/>
      <c r="L29" s="30"/>
      <c r="M29" s="30"/>
      <c r="N29" s="26"/>
      <c r="O29" s="346" t="str">
        <f t="shared" si="0"/>
        <v/>
      </c>
      <c r="P29" s="347"/>
      <c r="Q29" s="347"/>
      <c r="R29" s="98"/>
      <c r="S29" s="146">
        <f t="shared" si="1"/>
        <v>0</v>
      </c>
      <c r="T29" s="14">
        <f t="shared" si="2"/>
        <v>0</v>
      </c>
      <c r="U29" s="13"/>
      <c r="V29" s="51" t="str">
        <f t="shared" si="3"/>
        <v>ERROR</v>
      </c>
      <c r="X29" s="14" t="b">
        <v>0</v>
      </c>
      <c r="AA29" s="14" t="e">
        <f>IF(#REF!&gt;0,IF(O29="","TRUE","FALSE"),"FALSE")</f>
        <v>#REF!</v>
      </c>
      <c r="AB29" s="14">
        <f t="shared" si="5"/>
        <v>0</v>
      </c>
    </row>
    <row r="30" spans="1:36" ht="15" customHeight="1" x14ac:dyDescent="0.3">
      <c r="A30" s="149" t="str">
        <f t="shared" si="4"/>
        <v/>
      </c>
      <c r="B30" s="30"/>
      <c r="C30" s="26"/>
      <c r="D30" s="30"/>
      <c r="E30" s="28"/>
      <c r="F30" s="26"/>
      <c r="G30" s="30"/>
      <c r="H30" s="30"/>
      <c r="I30" s="30"/>
      <c r="J30" s="30"/>
      <c r="K30" s="30"/>
      <c r="L30" s="30"/>
      <c r="M30" s="30"/>
      <c r="N30" s="27"/>
      <c r="O30" s="346" t="str">
        <f t="shared" si="0"/>
        <v/>
      </c>
      <c r="P30" s="347"/>
      <c r="Q30" s="347"/>
      <c r="R30" s="98"/>
      <c r="S30" s="146">
        <f t="shared" si="1"/>
        <v>0</v>
      </c>
      <c r="T30" s="14">
        <f t="shared" si="2"/>
        <v>0</v>
      </c>
      <c r="U30" s="13"/>
      <c r="V30" s="51" t="str">
        <f t="shared" si="3"/>
        <v>ERROR</v>
      </c>
      <c r="X30" s="14" t="b">
        <v>0</v>
      </c>
      <c r="AA30" s="14" t="e">
        <f>IF(#REF!&gt;0,IF(O30="","TRUE","FALSE"),"FALSE")</f>
        <v>#REF!</v>
      </c>
      <c r="AB30" s="14">
        <f t="shared" si="5"/>
        <v>0</v>
      </c>
    </row>
    <row r="31" spans="1:36" ht="15" customHeight="1" x14ac:dyDescent="0.3">
      <c r="A31" s="149" t="str">
        <f t="shared" si="4"/>
        <v/>
      </c>
      <c r="B31" s="30"/>
      <c r="C31" s="26"/>
      <c r="D31" s="30"/>
      <c r="E31" s="28"/>
      <c r="F31" s="26"/>
      <c r="G31" s="30"/>
      <c r="H31" s="30"/>
      <c r="I31" s="30"/>
      <c r="J31" s="30"/>
      <c r="K31" s="30"/>
      <c r="L31" s="30"/>
      <c r="M31" s="30"/>
      <c r="N31" s="26"/>
      <c r="O31" s="346" t="str">
        <f t="shared" si="0"/>
        <v/>
      </c>
      <c r="P31" s="347"/>
      <c r="Q31" s="347"/>
      <c r="R31" s="98"/>
      <c r="S31" s="146">
        <f t="shared" si="1"/>
        <v>0</v>
      </c>
      <c r="T31" s="14">
        <f t="shared" si="2"/>
        <v>0</v>
      </c>
      <c r="U31" s="13"/>
      <c r="V31" s="51" t="str">
        <f t="shared" si="3"/>
        <v>ERROR</v>
      </c>
      <c r="X31" s="14" t="b">
        <v>0</v>
      </c>
      <c r="AA31" s="14" t="e">
        <f>IF(#REF!&gt;0,IF(O31="","TRUE","FALSE"),"FALSE")</f>
        <v>#REF!</v>
      </c>
      <c r="AB31" s="14">
        <f t="shared" si="5"/>
        <v>0</v>
      </c>
    </row>
    <row r="32" spans="1:36" ht="15" customHeight="1" x14ac:dyDescent="0.3">
      <c r="A32" s="149" t="str">
        <f t="shared" si="4"/>
        <v/>
      </c>
      <c r="B32" s="30"/>
      <c r="C32" s="26"/>
      <c r="D32" s="30"/>
      <c r="E32" s="28"/>
      <c r="F32" s="26"/>
      <c r="G32" s="30"/>
      <c r="H32" s="30"/>
      <c r="I32" s="30"/>
      <c r="J32" s="30"/>
      <c r="K32" s="30"/>
      <c r="L32" s="30"/>
      <c r="M32" s="30"/>
      <c r="N32" s="27"/>
      <c r="O32" s="346" t="str">
        <f t="shared" si="0"/>
        <v/>
      </c>
      <c r="P32" s="347"/>
      <c r="Q32" s="347"/>
      <c r="R32" s="98"/>
      <c r="S32" s="146">
        <f t="shared" si="1"/>
        <v>0</v>
      </c>
      <c r="T32" s="14">
        <f t="shared" si="2"/>
        <v>0</v>
      </c>
      <c r="U32" s="13"/>
      <c r="V32" s="51" t="str">
        <f t="shared" si="3"/>
        <v>ERROR</v>
      </c>
      <c r="X32" s="14" t="b">
        <v>0</v>
      </c>
      <c r="AA32" s="14" t="e">
        <f>IF(#REF!&gt;0,IF(O32="","TRUE","FALSE"),"FALSE")</f>
        <v>#REF!</v>
      </c>
      <c r="AB32" s="14">
        <f t="shared" si="5"/>
        <v>0</v>
      </c>
    </row>
    <row r="33" spans="1:28" ht="15" customHeight="1" x14ac:dyDescent="0.3">
      <c r="A33" s="149" t="str">
        <f t="shared" si="4"/>
        <v/>
      </c>
      <c r="B33" s="29"/>
      <c r="C33" s="26"/>
      <c r="D33" s="29"/>
      <c r="E33" s="28"/>
      <c r="F33" s="26"/>
      <c r="G33" s="29"/>
      <c r="H33" s="29"/>
      <c r="I33" s="29"/>
      <c r="J33" s="29"/>
      <c r="K33" s="29"/>
      <c r="L33" s="29"/>
      <c r="M33" s="29"/>
      <c r="N33" s="26"/>
      <c r="O33" s="346" t="str">
        <f t="shared" si="0"/>
        <v/>
      </c>
      <c r="P33" s="347"/>
      <c r="Q33" s="347"/>
      <c r="R33" s="98"/>
      <c r="S33" s="146">
        <f t="shared" si="1"/>
        <v>0</v>
      </c>
      <c r="T33" s="14">
        <f t="shared" si="2"/>
        <v>0</v>
      </c>
      <c r="U33" s="13"/>
      <c r="V33" s="51" t="str">
        <f t="shared" si="3"/>
        <v>ERROR</v>
      </c>
      <c r="X33" s="14" t="b">
        <v>0</v>
      </c>
      <c r="AA33" s="14" t="e">
        <f>IF(#REF!&gt;0,IF(O33="","TRUE","FALSE"),"FALSE")</f>
        <v>#REF!</v>
      </c>
      <c r="AB33" s="14">
        <f t="shared" si="5"/>
        <v>0</v>
      </c>
    </row>
    <row r="34" spans="1:28" ht="15" customHeight="1" x14ac:dyDescent="0.3">
      <c r="A34" s="149" t="str">
        <f t="shared" si="4"/>
        <v/>
      </c>
      <c r="B34" s="29"/>
      <c r="C34" s="26"/>
      <c r="D34" s="29"/>
      <c r="E34" s="28"/>
      <c r="F34" s="26"/>
      <c r="G34" s="29"/>
      <c r="H34" s="29"/>
      <c r="I34" s="29"/>
      <c r="J34" s="29"/>
      <c r="K34" s="29"/>
      <c r="L34" s="29"/>
      <c r="M34" s="29"/>
      <c r="N34" s="27"/>
      <c r="O34" s="346" t="str">
        <f t="shared" si="0"/>
        <v/>
      </c>
      <c r="P34" s="347"/>
      <c r="Q34" s="347"/>
      <c r="R34" s="98"/>
      <c r="S34" s="146">
        <f t="shared" si="1"/>
        <v>0</v>
      </c>
      <c r="T34" s="14">
        <f t="shared" si="2"/>
        <v>0</v>
      </c>
      <c r="U34" s="13"/>
      <c r="V34" s="51" t="str">
        <f t="shared" si="3"/>
        <v>ERROR</v>
      </c>
      <c r="X34" s="14" t="b">
        <v>0</v>
      </c>
      <c r="AA34" s="14" t="e">
        <f>IF(#REF!&gt;0,IF(O34="","TRUE","FALSE"),"FALSE")</f>
        <v>#REF!</v>
      </c>
      <c r="AB34" s="14">
        <f t="shared" si="5"/>
        <v>0</v>
      </c>
    </row>
    <row r="35" spans="1:28" ht="15" customHeight="1" x14ac:dyDescent="0.3">
      <c r="A35" s="149" t="str">
        <f t="shared" si="4"/>
        <v/>
      </c>
      <c r="B35" s="29"/>
      <c r="C35" s="26"/>
      <c r="D35" s="29"/>
      <c r="E35" s="28"/>
      <c r="F35" s="26"/>
      <c r="G35" s="29"/>
      <c r="H35" s="29"/>
      <c r="I35" s="29"/>
      <c r="J35" s="29"/>
      <c r="K35" s="29"/>
      <c r="L35" s="29"/>
      <c r="M35" s="29"/>
      <c r="N35" s="26"/>
      <c r="O35" s="346" t="str">
        <f t="shared" si="0"/>
        <v/>
      </c>
      <c r="P35" s="347"/>
      <c r="Q35" s="347"/>
      <c r="R35" s="98"/>
      <c r="S35" s="146">
        <f t="shared" si="1"/>
        <v>0</v>
      </c>
      <c r="T35" s="14">
        <f t="shared" si="2"/>
        <v>0</v>
      </c>
      <c r="U35" s="13"/>
      <c r="V35" s="51" t="str">
        <f t="shared" si="3"/>
        <v>ERROR</v>
      </c>
      <c r="X35" s="14" t="b">
        <v>0</v>
      </c>
      <c r="AA35" s="14" t="e">
        <f>IF(#REF!&gt;0,IF(O35="","TRUE","FALSE"),"FALSE")</f>
        <v>#REF!</v>
      </c>
      <c r="AB35" s="14">
        <f t="shared" si="5"/>
        <v>0</v>
      </c>
    </row>
    <row r="36" spans="1:28" ht="15" customHeight="1" x14ac:dyDescent="0.3">
      <c r="A36" s="149" t="str">
        <f t="shared" si="4"/>
        <v/>
      </c>
      <c r="B36" s="29"/>
      <c r="C36" s="26"/>
      <c r="D36" s="29"/>
      <c r="E36" s="28"/>
      <c r="F36" s="26"/>
      <c r="G36" s="29"/>
      <c r="H36" s="29"/>
      <c r="I36" s="29"/>
      <c r="J36" s="29"/>
      <c r="K36" s="29"/>
      <c r="L36" s="29"/>
      <c r="M36" s="29"/>
      <c r="N36" s="27"/>
      <c r="O36" s="346" t="str">
        <f t="shared" si="0"/>
        <v/>
      </c>
      <c r="P36" s="347"/>
      <c r="Q36" s="347"/>
      <c r="R36" s="98"/>
      <c r="S36" s="146">
        <f t="shared" si="1"/>
        <v>0</v>
      </c>
      <c r="T36" s="14">
        <f t="shared" si="2"/>
        <v>0</v>
      </c>
      <c r="U36" s="13"/>
      <c r="V36" s="51" t="str">
        <f t="shared" si="3"/>
        <v>ERROR</v>
      </c>
      <c r="X36" s="14" t="b">
        <v>0</v>
      </c>
      <c r="AA36" s="14" t="e">
        <f>IF(#REF!&gt;0,IF(O36="","TRUE","FALSE"),"FALSE")</f>
        <v>#REF!</v>
      </c>
      <c r="AB36" s="14">
        <f t="shared" si="5"/>
        <v>0</v>
      </c>
    </row>
    <row r="37" spans="1:28" ht="15" customHeight="1" x14ac:dyDescent="0.3">
      <c r="A37" s="149" t="str">
        <f t="shared" si="4"/>
        <v/>
      </c>
      <c r="B37" s="29"/>
      <c r="C37" s="26"/>
      <c r="D37" s="29"/>
      <c r="E37" s="28"/>
      <c r="F37" s="26"/>
      <c r="G37" s="29"/>
      <c r="H37" s="29"/>
      <c r="I37" s="29"/>
      <c r="J37" s="29"/>
      <c r="K37" s="29"/>
      <c r="L37" s="29"/>
      <c r="M37" s="29"/>
      <c r="N37" s="26"/>
      <c r="O37" s="346" t="str">
        <f t="shared" si="0"/>
        <v/>
      </c>
      <c r="P37" s="347"/>
      <c r="Q37" s="347"/>
      <c r="R37" s="98"/>
      <c r="S37" s="146">
        <f t="shared" si="1"/>
        <v>0</v>
      </c>
      <c r="T37" s="14">
        <f t="shared" si="2"/>
        <v>0</v>
      </c>
      <c r="U37" s="13"/>
      <c r="V37" s="51" t="str">
        <f t="shared" si="3"/>
        <v>ERROR</v>
      </c>
      <c r="X37" s="14" t="b">
        <v>0</v>
      </c>
      <c r="AA37" s="14" t="e">
        <f>IF(#REF!&gt;0,IF(O37="","TRUE","FALSE"),"FALSE")</f>
        <v>#REF!</v>
      </c>
      <c r="AB37" s="14">
        <f t="shared" si="5"/>
        <v>0</v>
      </c>
    </row>
    <row r="38" spans="1:28" ht="15" customHeight="1" x14ac:dyDescent="0.3">
      <c r="A38" s="149" t="str">
        <f t="shared" si="4"/>
        <v/>
      </c>
      <c r="B38" s="29"/>
      <c r="C38" s="26"/>
      <c r="D38" s="29"/>
      <c r="E38" s="28"/>
      <c r="F38" s="26"/>
      <c r="G38" s="29"/>
      <c r="H38" s="29"/>
      <c r="I38" s="29"/>
      <c r="J38" s="29"/>
      <c r="K38" s="29"/>
      <c r="L38" s="29"/>
      <c r="M38" s="29"/>
      <c r="N38" s="27"/>
      <c r="O38" s="346" t="str">
        <f t="shared" si="0"/>
        <v/>
      </c>
      <c r="P38" s="347"/>
      <c r="Q38" s="347"/>
      <c r="R38" s="98"/>
      <c r="S38" s="146">
        <f t="shared" si="1"/>
        <v>0</v>
      </c>
      <c r="T38" s="14">
        <f t="shared" si="2"/>
        <v>0</v>
      </c>
      <c r="U38" s="13"/>
      <c r="V38" s="51" t="str">
        <f t="shared" si="3"/>
        <v>ERROR</v>
      </c>
      <c r="X38" s="14" t="b">
        <v>0</v>
      </c>
      <c r="AA38" s="14" t="e">
        <f>IF(#REF!&gt;0,IF(O38="","TRUE","FALSE"),"FALSE")</f>
        <v>#REF!</v>
      </c>
      <c r="AB38" s="14">
        <f t="shared" si="5"/>
        <v>0</v>
      </c>
    </row>
    <row r="39" spans="1:28" ht="15" customHeight="1" x14ac:dyDescent="0.3">
      <c r="A39" s="149" t="str">
        <f t="shared" si="4"/>
        <v/>
      </c>
      <c r="B39" s="29"/>
      <c r="C39" s="26"/>
      <c r="D39" s="29"/>
      <c r="E39" s="28"/>
      <c r="F39" s="26"/>
      <c r="G39" s="29"/>
      <c r="H39" s="29"/>
      <c r="I39" s="29"/>
      <c r="J39" s="29"/>
      <c r="K39" s="29"/>
      <c r="L39" s="29"/>
      <c r="M39" s="29"/>
      <c r="N39" s="26"/>
      <c r="O39" s="346" t="str">
        <f t="shared" si="0"/>
        <v/>
      </c>
      <c r="P39" s="347"/>
      <c r="Q39" s="347"/>
      <c r="R39" s="98"/>
      <c r="S39" s="146">
        <f t="shared" si="1"/>
        <v>0</v>
      </c>
      <c r="T39" s="14">
        <f t="shared" si="2"/>
        <v>0</v>
      </c>
      <c r="U39" s="13"/>
      <c r="V39" s="51" t="str">
        <f t="shared" si="3"/>
        <v>ERROR</v>
      </c>
      <c r="X39" s="14" t="b">
        <v>0</v>
      </c>
      <c r="AA39" s="14" t="e">
        <f>IF(#REF!&gt;0,IF(O39="","TRUE","FALSE"),"FALSE")</f>
        <v>#REF!</v>
      </c>
      <c r="AB39" s="14">
        <f t="shared" si="5"/>
        <v>0</v>
      </c>
    </row>
    <row r="40" spans="1:28" ht="15" customHeight="1" x14ac:dyDescent="0.3">
      <c r="A40" s="149" t="str">
        <f t="shared" si="4"/>
        <v/>
      </c>
      <c r="B40" s="29"/>
      <c r="C40" s="26"/>
      <c r="D40" s="29"/>
      <c r="E40" s="28"/>
      <c r="F40" s="26"/>
      <c r="G40" s="29"/>
      <c r="H40" s="29"/>
      <c r="I40" s="29"/>
      <c r="J40" s="29"/>
      <c r="K40" s="29"/>
      <c r="L40" s="29"/>
      <c r="M40" s="29"/>
      <c r="N40" s="27"/>
      <c r="O40" s="346" t="str">
        <f t="shared" si="0"/>
        <v/>
      </c>
      <c r="P40" s="347"/>
      <c r="Q40" s="347"/>
      <c r="R40" s="98"/>
      <c r="S40" s="146">
        <f t="shared" si="1"/>
        <v>0</v>
      </c>
      <c r="T40" s="14">
        <f t="shared" si="2"/>
        <v>0</v>
      </c>
      <c r="U40" s="13"/>
      <c r="V40" s="51" t="str">
        <f t="shared" si="3"/>
        <v>ERROR</v>
      </c>
      <c r="X40" s="14" t="b">
        <v>0</v>
      </c>
      <c r="Y40" s="96"/>
      <c r="AA40" s="14" t="e">
        <f>IF(#REF!&gt;0,IF(O40="","TRUE","FALSE"),"FALSE")</f>
        <v>#REF!</v>
      </c>
      <c r="AB40" s="14">
        <f t="shared" si="5"/>
        <v>0</v>
      </c>
    </row>
    <row r="41" spans="1:28" ht="15" customHeight="1" x14ac:dyDescent="0.3">
      <c r="A41" s="149" t="str">
        <f t="shared" si="4"/>
        <v/>
      </c>
      <c r="B41" s="29"/>
      <c r="C41" s="26"/>
      <c r="D41" s="29"/>
      <c r="E41" s="28"/>
      <c r="F41" s="26"/>
      <c r="G41" s="29"/>
      <c r="H41" s="29"/>
      <c r="I41" s="29"/>
      <c r="J41" s="29"/>
      <c r="K41" s="29"/>
      <c r="L41" s="29"/>
      <c r="M41" s="29"/>
      <c r="N41" s="26"/>
      <c r="O41" s="346" t="str">
        <f t="shared" si="0"/>
        <v/>
      </c>
      <c r="P41" s="347"/>
      <c r="Q41" s="347"/>
      <c r="R41" s="98"/>
      <c r="S41" s="146">
        <f t="shared" si="1"/>
        <v>0</v>
      </c>
      <c r="T41" s="14">
        <f t="shared" si="2"/>
        <v>0</v>
      </c>
      <c r="U41" s="13"/>
      <c r="V41" s="51" t="str">
        <f t="shared" si="3"/>
        <v>ERROR</v>
      </c>
      <c r="X41" s="14" t="b">
        <v>0</v>
      </c>
      <c r="Y41" s="96"/>
      <c r="AA41" s="14" t="e">
        <f>IF(#REF!&gt;0,IF(O41="","TRUE","FALSE"),"FALSE")</f>
        <v>#REF!</v>
      </c>
      <c r="AB41" s="14">
        <f t="shared" si="5"/>
        <v>0</v>
      </c>
    </row>
    <row r="42" spans="1:28" ht="15" customHeight="1" x14ac:dyDescent="0.3">
      <c r="A42" s="149" t="str">
        <f t="shared" si="4"/>
        <v/>
      </c>
      <c r="B42" s="29"/>
      <c r="C42" s="26"/>
      <c r="D42" s="29"/>
      <c r="E42" s="28"/>
      <c r="F42" s="26"/>
      <c r="G42" s="29"/>
      <c r="H42" s="29"/>
      <c r="I42" s="29"/>
      <c r="J42" s="29"/>
      <c r="K42" s="29"/>
      <c r="L42" s="29"/>
      <c r="M42" s="29"/>
      <c r="N42" s="27"/>
      <c r="O42" s="346" t="str">
        <f t="shared" si="0"/>
        <v/>
      </c>
      <c r="P42" s="347"/>
      <c r="Q42" s="347"/>
      <c r="R42" s="98"/>
      <c r="S42" s="146">
        <f t="shared" si="1"/>
        <v>0</v>
      </c>
      <c r="T42" s="14">
        <f t="shared" si="2"/>
        <v>0</v>
      </c>
      <c r="U42" s="13"/>
      <c r="V42" s="51" t="str">
        <f t="shared" si="3"/>
        <v>ERROR</v>
      </c>
      <c r="W42" s="44"/>
      <c r="X42" s="14" t="b">
        <v>0</v>
      </c>
      <c r="Y42" s="96"/>
      <c r="AA42" s="14" t="e">
        <f>IF(#REF!&gt;0,IF(O42="","TRUE","FALSE"),"FALSE")</f>
        <v>#REF!</v>
      </c>
      <c r="AB42" s="14">
        <f t="shared" si="5"/>
        <v>0</v>
      </c>
    </row>
    <row r="43" spans="1:28" ht="15" customHeight="1" x14ac:dyDescent="0.3">
      <c r="A43" s="149" t="str">
        <f t="shared" si="4"/>
        <v/>
      </c>
      <c r="B43" s="29"/>
      <c r="C43" s="26"/>
      <c r="D43" s="29"/>
      <c r="E43" s="28"/>
      <c r="F43" s="26"/>
      <c r="G43" s="29"/>
      <c r="H43" s="29"/>
      <c r="I43" s="29"/>
      <c r="J43" s="29"/>
      <c r="K43" s="29"/>
      <c r="L43" s="29"/>
      <c r="M43" s="29"/>
      <c r="N43" s="26"/>
      <c r="O43" s="346" t="str">
        <f t="shared" si="0"/>
        <v/>
      </c>
      <c r="P43" s="347"/>
      <c r="Q43" s="347"/>
      <c r="R43" s="98"/>
      <c r="S43" s="146">
        <f t="shared" si="1"/>
        <v>0</v>
      </c>
      <c r="T43" s="14">
        <f t="shared" si="2"/>
        <v>0</v>
      </c>
      <c r="U43" s="13"/>
      <c r="V43" s="51" t="str">
        <f t="shared" si="3"/>
        <v>ERROR</v>
      </c>
      <c r="W43" s="44"/>
      <c r="X43" s="14" t="b">
        <v>0</v>
      </c>
      <c r="Y43" s="96"/>
      <c r="AA43" s="14" t="e">
        <f>IF(#REF!&gt;0,IF(O43="","TRUE","FALSE"),"FALSE")</f>
        <v>#REF!</v>
      </c>
      <c r="AB43" s="14">
        <f t="shared" si="5"/>
        <v>0</v>
      </c>
    </row>
    <row r="44" spans="1:28" ht="15" customHeight="1" x14ac:dyDescent="0.3">
      <c r="A44" s="149" t="str">
        <f t="shared" si="4"/>
        <v/>
      </c>
      <c r="B44" s="29"/>
      <c r="C44" s="26"/>
      <c r="D44" s="29"/>
      <c r="E44" s="28"/>
      <c r="F44" s="26"/>
      <c r="G44" s="29"/>
      <c r="H44" s="29"/>
      <c r="I44" s="29"/>
      <c r="J44" s="29"/>
      <c r="K44" s="29"/>
      <c r="L44" s="29"/>
      <c r="M44" s="29"/>
      <c r="N44" s="27"/>
      <c r="O44" s="346" t="str">
        <f t="shared" si="0"/>
        <v/>
      </c>
      <c r="P44" s="347"/>
      <c r="Q44" s="347"/>
      <c r="R44" s="98"/>
      <c r="S44" s="146">
        <f t="shared" si="1"/>
        <v>0</v>
      </c>
      <c r="T44" s="14">
        <f t="shared" si="2"/>
        <v>0</v>
      </c>
      <c r="U44" s="13"/>
      <c r="V44" s="51" t="str">
        <f t="shared" si="3"/>
        <v>ERROR</v>
      </c>
      <c r="W44" s="44"/>
      <c r="X44" s="14" t="b">
        <v>0</v>
      </c>
      <c r="Y44" s="96"/>
      <c r="AA44" s="14" t="e">
        <f>IF(#REF!&gt;0,IF(O44="","TRUE","FALSE"),"FALSE")</f>
        <v>#REF!</v>
      </c>
      <c r="AB44" s="14">
        <f t="shared" si="5"/>
        <v>0</v>
      </c>
    </row>
    <row r="45" spans="1:28" ht="15" customHeight="1" x14ac:dyDescent="0.3">
      <c r="A45" s="149" t="str">
        <f t="shared" si="4"/>
        <v/>
      </c>
      <c r="B45" s="29"/>
      <c r="C45" s="26"/>
      <c r="D45" s="29"/>
      <c r="E45" s="28"/>
      <c r="F45" s="26"/>
      <c r="G45" s="29"/>
      <c r="H45" s="29"/>
      <c r="I45" s="29"/>
      <c r="J45" s="29"/>
      <c r="K45" s="29"/>
      <c r="L45" s="29"/>
      <c r="M45" s="29"/>
      <c r="N45" s="26"/>
      <c r="O45" s="346" t="str">
        <f t="shared" si="0"/>
        <v/>
      </c>
      <c r="P45" s="347"/>
      <c r="Q45" s="347"/>
      <c r="R45" s="98"/>
      <c r="S45" s="146">
        <f t="shared" si="1"/>
        <v>0</v>
      </c>
      <c r="T45" s="14">
        <f t="shared" si="2"/>
        <v>0</v>
      </c>
      <c r="U45" s="13"/>
      <c r="V45" s="51" t="str">
        <f t="shared" si="3"/>
        <v>ERROR</v>
      </c>
      <c r="W45" s="44"/>
      <c r="X45" s="14" t="b">
        <v>0</v>
      </c>
      <c r="Y45" s="96"/>
      <c r="AA45" s="14" t="e">
        <f>IF(#REF!&gt;0,IF(O45="","TRUE","FALSE"),"FALSE")</f>
        <v>#REF!</v>
      </c>
      <c r="AB45" s="14">
        <f t="shared" si="5"/>
        <v>0</v>
      </c>
    </row>
    <row r="46" spans="1:28" ht="15" customHeight="1" x14ac:dyDescent="0.3">
      <c r="A46" s="149" t="str">
        <f t="shared" si="4"/>
        <v/>
      </c>
      <c r="B46" s="29"/>
      <c r="C46" s="26"/>
      <c r="D46" s="29"/>
      <c r="E46" s="28"/>
      <c r="F46" s="26"/>
      <c r="G46" s="29"/>
      <c r="H46" s="29"/>
      <c r="I46" s="29"/>
      <c r="J46" s="29"/>
      <c r="K46" s="29"/>
      <c r="L46" s="29"/>
      <c r="M46" s="29"/>
      <c r="N46" s="27"/>
      <c r="O46" s="346" t="str">
        <f t="shared" si="0"/>
        <v/>
      </c>
      <c r="P46" s="347"/>
      <c r="Q46" s="347"/>
      <c r="R46" s="98"/>
      <c r="S46" s="146">
        <f t="shared" si="1"/>
        <v>0</v>
      </c>
      <c r="T46" s="14">
        <f t="shared" si="2"/>
        <v>0</v>
      </c>
      <c r="U46" s="13"/>
      <c r="V46" s="51" t="str">
        <f t="shared" si="3"/>
        <v>ERROR</v>
      </c>
      <c r="W46" s="44"/>
      <c r="X46" s="14" t="b">
        <v>0</v>
      </c>
      <c r="Y46" s="96"/>
      <c r="AA46" s="14" t="e">
        <f>IF(#REF!&gt;0,IF(O46="","TRUE","FALSE"),"FALSE")</f>
        <v>#REF!</v>
      </c>
      <c r="AB46" s="14">
        <f t="shared" si="5"/>
        <v>0</v>
      </c>
    </row>
    <row r="47" spans="1:28" ht="15" customHeight="1" x14ac:dyDescent="0.3">
      <c r="A47" s="149" t="str">
        <f t="shared" si="4"/>
        <v/>
      </c>
      <c r="B47" s="29"/>
      <c r="C47" s="26"/>
      <c r="D47" s="29"/>
      <c r="E47" s="28"/>
      <c r="F47" s="26"/>
      <c r="G47" s="29"/>
      <c r="H47" s="29"/>
      <c r="I47" s="29"/>
      <c r="J47" s="29"/>
      <c r="K47" s="29"/>
      <c r="L47" s="29"/>
      <c r="M47" s="29"/>
      <c r="N47" s="27"/>
      <c r="O47" s="346" t="str">
        <f t="shared" si="0"/>
        <v/>
      </c>
      <c r="P47" s="347"/>
      <c r="Q47" s="347"/>
      <c r="R47" s="98"/>
      <c r="S47" s="146">
        <f t="shared" si="1"/>
        <v>0</v>
      </c>
      <c r="T47" s="14">
        <f t="shared" si="2"/>
        <v>0</v>
      </c>
      <c r="U47" s="13"/>
      <c r="V47" s="51" t="str">
        <f t="shared" si="3"/>
        <v>ERROR</v>
      </c>
      <c r="W47" s="44"/>
      <c r="X47" s="14" t="b">
        <v>0</v>
      </c>
      <c r="Y47" s="96"/>
      <c r="AA47" s="14" t="e">
        <f>IF(#REF!&gt;0,IF(O47="","TRUE","FALSE"),"FALSE")</f>
        <v>#REF!</v>
      </c>
      <c r="AB47" s="14">
        <f t="shared" si="5"/>
        <v>0</v>
      </c>
    </row>
    <row r="48" spans="1:28" ht="15" customHeight="1" x14ac:dyDescent="0.3">
      <c r="A48" s="149" t="str">
        <f t="shared" si="4"/>
        <v/>
      </c>
      <c r="B48" s="29"/>
      <c r="C48" s="26"/>
      <c r="D48" s="29"/>
      <c r="E48" s="28"/>
      <c r="F48" s="26"/>
      <c r="G48" s="29"/>
      <c r="H48" s="29"/>
      <c r="I48" s="29"/>
      <c r="J48" s="29"/>
      <c r="K48" s="29"/>
      <c r="L48" s="29"/>
      <c r="M48" s="29"/>
      <c r="N48" s="26"/>
      <c r="O48" s="346" t="str">
        <f t="shared" si="0"/>
        <v/>
      </c>
      <c r="P48" s="347"/>
      <c r="Q48" s="347"/>
      <c r="R48" s="98"/>
      <c r="S48" s="146">
        <f t="shared" si="1"/>
        <v>0</v>
      </c>
      <c r="T48" s="14">
        <f t="shared" si="2"/>
        <v>0</v>
      </c>
      <c r="U48" s="13"/>
      <c r="V48" s="51" t="str">
        <f t="shared" si="3"/>
        <v>ERROR</v>
      </c>
      <c r="W48" s="44"/>
      <c r="X48" s="14" t="b">
        <v>0</v>
      </c>
      <c r="Y48" s="96"/>
      <c r="AA48" s="14" t="e">
        <f>IF(#REF!&gt;0,IF(O48="","TRUE","FALSE"),"FALSE")</f>
        <v>#REF!</v>
      </c>
      <c r="AB48" s="14">
        <f t="shared" si="5"/>
        <v>0</v>
      </c>
    </row>
    <row r="49" spans="1:28" ht="15" customHeight="1" x14ac:dyDescent="0.3">
      <c r="A49" s="149" t="str">
        <f t="shared" si="4"/>
        <v/>
      </c>
      <c r="B49" s="29"/>
      <c r="C49" s="26"/>
      <c r="D49" s="29"/>
      <c r="E49" s="28"/>
      <c r="F49" s="26"/>
      <c r="G49" s="29"/>
      <c r="H49" s="29"/>
      <c r="I49" s="29"/>
      <c r="J49" s="29"/>
      <c r="K49" s="29"/>
      <c r="L49" s="29"/>
      <c r="M49" s="29"/>
      <c r="N49" s="27"/>
      <c r="O49" s="346" t="str">
        <f t="shared" si="0"/>
        <v/>
      </c>
      <c r="P49" s="347"/>
      <c r="Q49" s="347"/>
      <c r="R49" s="98"/>
      <c r="S49" s="146">
        <f t="shared" si="1"/>
        <v>0</v>
      </c>
      <c r="T49" s="14">
        <f t="shared" si="2"/>
        <v>0</v>
      </c>
      <c r="U49" s="13"/>
      <c r="V49" s="51" t="str">
        <f t="shared" si="3"/>
        <v>ERROR</v>
      </c>
      <c r="W49" s="44"/>
      <c r="X49" s="14" t="b">
        <v>0</v>
      </c>
      <c r="Y49" s="96"/>
      <c r="AA49" s="14" t="e">
        <f>IF(#REF!&gt;0,IF(O49="","TRUE","FALSE"),"FALSE")</f>
        <v>#REF!</v>
      </c>
      <c r="AB49" s="14">
        <f t="shared" si="5"/>
        <v>0</v>
      </c>
    </row>
    <row r="50" spans="1:28" ht="15" customHeight="1" x14ac:dyDescent="0.3">
      <c r="A50" s="149" t="str">
        <f t="shared" si="4"/>
        <v/>
      </c>
      <c r="B50" s="29"/>
      <c r="C50" s="26"/>
      <c r="D50" s="29"/>
      <c r="E50" s="28"/>
      <c r="F50" s="26"/>
      <c r="G50" s="29"/>
      <c r="H50" s="29"/>
      <c r="I50" s="29"/>
      <c r="J50" s="29"/>
      <c r="K50" s="29"/>
      <c r="L50" s="29"/>
      <c r="M50" s="29"/>
      <c r="N50" s="26"/>
      <c r="O50" s="346" t="str">
        <f t="shared" si="0"/>
        <v/>
      </c>
      <c r="P50" s="347"/>
      <c r="Q50" s="347"/>
      <c r="R50" s="98"/>
      <c r="S50" s="146">
        <f t="shared" si="1"/>
        <v>0</v>
      </c>
      <c r="T50" s="14">
        <f t="shared" si="2"/>
        <v>0</v>
      </c>
      <c r="U50" s="13"/>
      <c r="V50" s="51" t="str">
        <f t="shared" si="3"/>
        <v>ERROR</v>
      </c>
      <c r="W50" s="44"/>
      <c r="X50" s="14" t="b">
        <v>0</v>
      </c>
      <c r="Y50" s="96"/>
      <c r="AA50" s="14" t="e">
        <f>IF(#REF!&gt;0,IF(O50="","TRUE","FALSE"),"FALSE")</f>
        <v>#REF!</v>
      </c>
      <c r="AB50" s="14">
        <f t="shared" si="5"/>
        <v>0</v>
      </c>
    </row>
    <row r="51" spans="1:28" ht="15" customHeight="1" x14ac:dyDescent="0.3">
      <c r="A51" s="149" t="str">
        <f t="shared" si="4"/>
        <v/>
      </c>
      <c r="B51" s="29"/>
      <c r="C51" s="26"/>
      <c r="D51" s="29"/>
      <c r="E51" s="28"/>
      <c r="F51" s="26"/>
      <c r="G51" s="29"/>
      <c r="H51" s="29"/>
      <c r="I51" s="29"/>
      <c r="J51" s="29"/>
      <c r="K51" s="29"/>
      <c r="L51" s="29"/>
      <c r="M51" s="29"/>
      <c r="N51" s="27"/>
      <c r="O51" s="346" t="str">
        <f t="shared" si="0"/>
        <v/>
      </c>
      <c r="P51" s="347"/>
      <c r="Q51" s="347"/>
      <c r="R51" s="98"/>
      <c r="S51" s="146">
        <f t="shared" si="1"/>
        <v>0</v>
      </c>
      <c r="T51" s="14">
        <f t="shared" si="2"/>
        <v>0</v>
      </c>
      <c r="U51" s="13"/>
      <c r="V51" s="51" t="str">
        <f t="shared" si="3"/>
        <v>ERROR</v>
      </c>
      <c r="W51" s="44"/>
      <c r="X51" s="14" t="b">
        <v>0</v>
      </c>
      <c r="Y51" s="96"/>
      <c r="AA51" s="14" t="e">
        <f>IF(#REF!&gt;0,IF(O51="","TRUE","FALSE"),"FALSE")</f>
        <v>#REF!</v>
      </c>
      <c r="AB51" s="14">
        <f t="shared" si="5"/>
        <v>0</v>
      </c>
    </row>
    <row r="52" spans="1:28" ht="15" customHeight="1" x14ac:dyDescent="0.3">
      <c r="A52" s="149" t="str">
        <f t="shared" si="4"/>
        <v/>
      </c>
      <c r="B52" s="29"/>
      <c r="C52" s="29"/>
      <c r="D52" s="29"/>
      <c r="E52" s="28"/>
      <c r="F52" s="26"/>
      <c r="G52" s="29"/>
      <c r="H52" s="29"/>
      <c r="I52" s="29"/>
      <c r="J52" s="29"/>
      <c r="K52" s="29"/>
      <c r="L52" s="29"/>
      <c r="M52" s="29"/>
      <c r="N52" s="26"/>
      <c r="O52" s="346" t="str">
        <f t="shared" si="0"/>
        <v/>
      </c>
      <c r="P52" s="347"/>
      <c r="Q52" s="347"/>
      <c r="R52" s="98"/>
      <c r="S52" s="146">
        <f t="shared" si="1"/>
        <v>0</v>
      </c>
      <c r="T52" s="14">
        <f t="shared" si="2"/>
        <v>0</v>
      </c>
      <c r="U52" s="13"/>
      <c r="V52" s="51" t="str">
        <f t="shared" si="3"/>
        <v>ERROR</v>
      </c>
      <c r="W52" s="44"/>
      <c r="X52" s="14" t="b">
        <v>0</v>
      </c>
      <c r="Y52" s="96"/>
      <c r="AA52" s="14" t="e">
        <f>IF(#REF!&gt;0,IF(O52="","TRUE","FALSE"),"FALSE")</f>
        <v>#REF!</v>
      </c>
      <c r="AB52" s="14">
        <f t="shared" si="5"/>
        <v>0</v>
      </c>
    </row>
    <row r="53" spans="1:28" ht="15" customHeight="1" x14ac:dyDescent="0.3">
      <c r="A53" s="149" t="str">
        <f t="shared" si="4"/>
        <v/>
      </c>
      <c r="B53" s="29"/>
      <c r="C53" s="29"/>
      <c r="D53" s="29"/>
      <c r="E53" s="28"/>
      <c r="F53" s="26"/>
      <c r="G53" s="29"/>
      <c r="H53" s="29"/>
      <c r="I53" s="29"/>
      <c r="J53" s="29"/>
      <c r="K53" s="29"/>
      <c r="L53" s="29"/>
      <c r="M53" s="29"/>
      <c r="N53" s="27"/>
      <c r="O53" s="346" t="str">
        <f t="shared" si="0"/>
        <v/>
      </c>
      <c r="P53" s="347"/>
      <c r="Q53" s="347"/>
      <c r="R53" s="98"/>
      <c r="S53" s="146">
        <f t="shared" si="1"/>
        <v>0</v>
      </c>
      <c r="T53" s="14">
        <f t="shared" si="2"/>
        <v>0</v>
      </c>
      <c r="U53" s="13"/>
      <c r="V53" s="51" t="str">
        <f t="shared" si="3"/>
        <v>ERROR</v>
      </c>
      <c r="W53" s="44"/>
      <c r="X53" s="14" t="b">
        <v>0</v>
      </c>
      <c r="Y53" s="96"/>
      <c r="AA53" s="14" t="e">
        <f>IF(#REF!&gt;0,IF(O53="","TRUE","FALSE"),"FALSE")</f>
        <v>#REF!</v>
      </c>
      <c r="AB53" s="14">
        <f t="shared" si="5"/>
        <v>0</v>
      </c>
    </row>
    <row r="54" spans="1:28" ht="15" customHeight="1" x14ac:dyDescent="0.3">
      <c r="A54" s="149" t="str">
        <f t="shared" si="4"/>
        <v/>
      </c>
      <c r="B54" s="29"/>
      <c r="C54" s="29"/>
      <c r="D54" s="29"/>
      <c r="E54" s="28"/>
      <c r="F54" s="26"/>
      <c r="G54" s="29"/>
      <c r="H54" s="29"/>
      <c r="I54" s="29"/>
      <c r="J54" s="29"/>
      <c r="K54" s="29"/>
      <c r="L54" s="29"/>
      <c r="M54" s="29"/>
      <c r="N54" s="26"/>
      <c r="O54" s="346" t="str">
        <f t="shared" si="0"/>
        <v/>
      </c>
      <c r="P54" s="347"/>
      <c r="Q54" s="347"/>
      <c r="R54" s="98"/>
      <c r="S54" s="146">
        <f t="shared" si="1"/>
        <v>0</v>
      </c>
      <c r="T54" s="14">
        <f t="shared" si="2"/>
        <v>0</v>
      </c>
      <c r="U54" s="13"/>
      <c r="V54" s="51" t="str">
        <f t="shared" si="3"/>
        <v>ERROR</v>
      </c>
      <c r="W54" s="44"/>
      <c r="X54" s="14" t="b">
        <v>0</v>
      </c>
      <c r="AA54" s="14" t="e">
        <f>IF(#REF!&gt;0,IF(O54="","TRUE","FALSE"),"FALSE")</f>
        <v>#REF!</v>
      </c>
      <c r="AB54" s="14">
        <f t="shared" si="5"/>
        <v>0</v>
      </c>
    </row>
    <row r="55" spans="1:28" ht="15" customHeight="1" x14ac:dyDescent="0.3">
      <c r="A55" s="149" t="str">
        <f t="shared" si="4"/>
        <v/>
      </c>
      <c r="B55" s="29"/>
      <c r="C55" s="29"/>
      <c r="D55" s="29"/>
      <c r="E55" s="28"/>
      <c r="F55" s="26"/>
      <c r="G55" s="29"/>
      <c r="H55" s="29"/>
      <c r="I55" s="29"/>
      <c r="J55" s="29"/>
      <c r="K55" s="29"/>
      <c r="L55" s="29"/>
      <c r="M55" s="29"/>
      <c r="N55" s="27"/>
      <c r="O55" s="346" t="str">
        <f t="shared" si="0"/>
        <v/>
      </c>
      <c r="P55" s="347"/>
      <c r="Q55" s="347"/>
      <c r="R55" s="98"/>
      <c r="S55" s="146">
        <f t="shared" si="1"/>
        <v>0</v>
      </c>
      <c r="T55" s="14">
        <f t="shared" si="2"/>
        <v>0</v>
      </c>
      <c r="U55" s="13"/>
      <c r="V55" s="51" t="str">
        <f t="shared" si="3"/>
        <v>ERROR</v>
      </c>
      <c r="W55" s="14"/>
      <c r="X55" s="14" t="b">
        <v>0</v>
      </c>
      <c r="AA55" s="14" t="e">
        <f>IF(#REF!&gt;0,IF(O55="","TRUE","FALSE"),"FALSE")</f>
        <v>#REF!</v>
      </c>
      <c r="AB55" s="14">
        <f t="shared" si="5"/>
        <v>0</v>
      </c>
    </row>
    <row r="56" spans="1:28" ht="15" customHeight="1" x14ac:dyDescent="0.3">
      <c r="A56" s="149" t="str">
        <f t="shared" si="4"/>
        <v/>
      </c>
      <c r="B56" s="29"/>
      <c r="C56" s="29"/>
      <c r="D56" s="29"/>
      <c r="E56" s="28"/>
      <c r="F56" s="29"/>
      <c r="G56" s="29"/>
      <c r="H56" s="29"/>
      <c r="I56" s="29"/>
      <c r="J56" s="29"/>
      <c r="K56" s="29"/>
      <c r="L56" s="29"/>
      <c r="M56" s="29"/>
      <c r="N56" s="26"/>
      <c r="O56" s="346" t="str">
        <f t="shared" si="0"/>
        <v/>
      </c>
      <c r="P56" s="347"/>
      <c r="Q56" s="347"/>
      <c r="R56" s="98"/>
      <c r="S56" s="146">
        <f t="shared" si="1"/>
        <v>0</v>
      </c>
      <c r="T56" s="14">
        <f t="shared" si="2"/>
        <v>0</v>
      </c>
      <c r="U56" s="13"/>
      <c r="V56" s="51" t="str">
        <f t="shared" si="3"/>
        <v>ERROR</v>
      </c>
      <c r="W56" s="14"/>
      <c r="X56" s="14" t="b">
        <v>0</v>
      </c>
      <c r="AA56" s="14" t="e">
        <f>IF(#REF!&gt;0,IF(O56="","TRUE","FALSE"),"FALSE")</f>
        <v>#REF!</v>
      </c>
      <c r="AB56" s="14">
        <f t="shared" si="5"/>
        <v>0</v>
      </c>
    </row>
    <row r="57" spans="1:28" ht="15" customHeight="1" x14ac:dyDescent="0.3">
      <c r="A57" s="149" t="str">
        <f t="shared" si="4"/>
        <v/>
      </c>
      <c r="B57" s="29"/>
      <c r="C57" s="29"/>
      <c r="D57" s="29"/>
      <c r="E57" s="28"/>
      <c r="F57" s="29"/>
      <c r="G57" s="29"/>
      <c r="H57" s="29"/>
      <c r="I57" s="29"/>
      <c r="J57" s="29"/>
      <c r="K57" s="29"/>
      <c r="L57" s="29"/>
      <c r="M57" s="29"/>
      <c r="N57" s="27"/>
      <c r="O57" s="346" t="str">
        <f t="shared" si="0"/>
        <v/>
      </c>
      <c r="P57" s="347"/>
      <c r="Q57" s="347"/>
      <c r="R57" s="98"/>
      <c r="S57" s="146">
        <f t="shared" si="1"/>
        <v>0</v>
      </c>
      <c r="T57" s="14">
        <f t="shared" si="2"/>
        <v>0</v>
      </c>
      <c r="U57" s="13"/>
      <c r="V57" s="51" t="str">
        <f t="shared" si="3"/>
        <v>ERROR</v>
      </c>
      <c r="W57" s="14"/>
      <c r="X57" s="14" t="b">
        <v>0</v>
      </c>
      <c r="AA57" s="14" t="e">
        <f>IF(#REF!&gt;0,IF(O57="","TRUE","FALSE"),"FALSE")</f>
        <v>#REF!</v>
      </c>
      <c r="AB57" s="14">
        <f t="shared" si="5"/>
        <v>0</v>
      </c>
    </row>
    <row r="58" spans="1:28" ht="15" customHeight="1" x14ac:dyDescent="0.3">
      <c r="A58" s="149" t="str">
        <f t="shared" si="4"/>
        <v/>
      </c>
      <c r="B58" s="29"/>
      <c r="C58" s="29"/>
      <c r="D58" s="29"/>
      <c r="E58" s="28"/>
      <c r="F58" s="29"/>
      <c r="G58" s="29"/>
      <c r="H58" s="29"/>
      <c r="I58" s="29"/>
      <c r="J58" s="29"/>
      <c r="K58" s="29"/>
      <c r="L58" s="29"/>
      <c r="M58" s="29"/>
      <c r="N58" s="26"/>
      <c r="O58" s="346" t="str">
        <f t="shared" si="0"/>
        <v/>
      </c>
      <c r="P58" s="347"/>
      <c r="Q58" s="347"/>
      <c r="R58" s="98"/>
      <c r="S58" s="146">
        <f t="shared" si="1"/>
        <v>0</v>
      </c>
      <c r="T58" s="14">
        <f t="shared" si="2"/>
        <v>0</v>
      </c>
      <c r="U58" s="13"/>
      <c r="V58" s="51" t="str">
        <f t="shared" si="3"/>
        <v>ERROR</v>
      </c>
      <c r="W58" s="14"/>
      <c r="X58" s="14" t="b">
        <v>0</v>
      </c>
      <c r="AA58" s="14" t="e">
        <f>IF(#REF!&gt;0,IF(O58="","TRUE","FALSE"),"FALSE")</f>
        <v>#REF!</v>
      </c>
      <c r="AB58" s="14">
        <f t="shared" si="5"/>
        <v>0</v>
      </c>
    </row>
    <row r="59" spans="1:28" ht="15" customHeight="1" x14ac:dyDescent="0.3">
      <c r="A59" s="149" t="str">
        <f t="shared" si="4"/>
        <v/>
      </c>
      <c r="B59" s="29"/>
      <c r="C59" s="29"/>
      <c r="D59" s="29"/>
      <c r="E59" s="28"/>
      <c r="F59" s="29"/>
      <c r="G59" s="29"/>
      <c r="H59" s="29"/>
      <c r="I59" s="29"/>
      <c r="J59" s="29"/>
      <c r="K59" s="29"/>
      <c r="L59" s="29"/>
      <c r="M59" s="29"/>
      <c r="N59" s="27"/>
      <c r="O59" s="346" t="str">
        <f t="shared" si="0"/>
        <v/>
      </c>
      <c r="P59" s="347"/>
      <c r="Q59" s="347"/>
      <c r="R59" s="98"/>
      <c r="S59" s="146">
        <f t="shared" si="1"/>
        <v>0</v>
      </c>
      <c r="T59" s="14">
        <f t="shared" si="2"/>
        <v>0</v>
      </c>
      <c r="U59" s="13"/>
      <c r="V59" s="51" t="str">
        <f t="shared" si="3"/>
        <v>ERROR</v>
      </c>
      <c r="W59" s="14"/>
      <c r="X59" s="14" t="b">
        <v>0</v>
      </c>
      <c r="AA59" s="14" t="e">
        <f>IF(#REF!&gt;0,IF(O59="","TRUE","FALSE"),"FALSE")</f>
        <v>#REF!</v>
      </c>
      <c r="AB59" s="14">
        <f t="shared" si="5"/>
        <v>0</v>
      </c>
    </row>
    <row r="60" spans="1:28" ht="15" customHeight="1" x14ac:dyDescent="0.3">
      <c r="A60" s="149" t="str">
        <f t="shared" si="4"/>
        <v/>
      </c>
      <c r="B60" s="29"/>
      <c r="C60" s="29"/>
      <c r="D60" s="29"/>
      <c r="E60" s="28"/>
      <c r="F60" s="29"/>
      <c r="G60" s="29"/>
      <c r="H60" s="29"/>
      <c r="I60" s="29"/>
      <c r="J60" s="29"/>
      <c r="K60" s="29"/>
      <c r="L60" s="29"/>
      <c r="M60" s="29"/>
      <c r="N60" s="26"/>
      <c r="O60" s="346" t="str">
        <f t="shared" si="0"/>
        <v/>
      </c>
      <c r="P60" s="347"/>
      <c r="Q60" s="347"/>
      <c r="R60" s="98"/>
      <c r="S60" s="146">
        <f t="shared" si="1"/>
        <v>0</v>
      </c>
      <c r="T60" s="14">
        <f t="shared" si="2"/>
        <v>0</v>
      </c>
      <c r="U60" s="13"/>
      <c r="V60" s="51" t="str">
        <f t="shared" si="3"/>
        <v>ERROR</v>
      </c>
      <c r="W60" s="14"/>
      <c r="X60" s="14" t="b">
        <v>0</v>
      </c>
      <c r="AA60" s="14" t="e">
        <f>IF(#REF!&gt;0,IF(O60="","TRUE","FALSE"),"FALSE")</f>
        <v>#REF!</v>
      </c>
      <c r="AB60" s="14">
        <f t="shared" si="5"/>
        <v>0</v>
      </c>
    </row>
    <row r="61" spans="1:28" ht="15" customHeight="1" x14ac:dyDescent="0.3">
      <c r="A61" s="149" t="str">
        <f t="shared" si="4"/>
        <v/>
      </c>
      <c r="B61" s="29"/>
      <c r="C61" s="29"/>
      <c r="D61" s="29"/>
      <c r="E61" s="28"/>
      <c r="F61" s="29"/>
      <c r="G61" s="29"/>
      <c r="H61" s="29"/>
      <c r="I61" s="29"/>
      <c r="J61" s="29"/>
      <c r="K61" s="29"/>
      <c r="L61" s="29"/>
      <c r="M61" s="29"/>
      <c r="N61" s="27"/>
      <c r="O61" s="346" t="str">
        <f t="shared" si="0"/>
        <v/>
      </c>
      <c r="P61" s="347"/>
      <c r="Q61" s="347"/>
      <c r="R61" s="98"/>
      <c r="S61" s="146">
        <f t="shared" si="1"/>
        <v>0</v>
      </c>
      <c r="T61" s="14">
        <f t="shared" si="2"/>
        <v>0</v>
      </c>
      <c r="U61" s="13"/>
      <c r="V61" s="51" t="str">
        <f t="shared" si="3"/>
        <v>ERROR</v>
      </c>
      <c r="W61" s="14"/>
      <c r="X61" s="14" t="b">
        <v>0</v>
      </c>
      <c r="AA61" s="14" t="e">
        <f>IF(#REF!&gt;0,IF(O61="","TRUE","FALSE"),"FALSE")</f>
        <v>#REF!</v>
      </c>
      <c r="AB61" s="14">
        <f t="shared" si="5"/>
        <v>0</v>
      </c>
    </row>
    <row r="62" spans="1:28" ht="15" customHeight="1" x14ac:dyDescent="0.3">
      <c r="A62" s="149" t="str">
        <f t="shared" si="4"/>
        <v/>
      </c>
      <c r="B62" s="29"/>
      <c r="C62" s="29"/>
      <c r="D62" s="29"/>
      <c r="E62" s="28"/>
      <c r="F62" s="29"/>
      <c r="G62" s="29"/>
      <c r="H62" s="29"/>
      <c r="I62" s="29"/>
      <c r="J62" s="29"/>
      <c r="K62" s="29"/>
      <c r="L62" s="29"/>
      <c r="M62" s="29"/>
      <c r="N62" s="26"/>
      <c r="O62" s="346" t="str">
        <f t="shared" si="0"/>
        <v/>
      </c>
      <c r="P62" s="347"/>
      <c r="Q62" s="347"/>
      <c r="R62" s="98"/>
      <c r="S62" s="146">
        <f t="shared" si="1"/>
        <v>0</v>
      </c>
      <c r="T62" s="14">
        <f t="shared" si="2"/>
        <v>0</v>
      </c>
      <c r="U62" s="13"/>
      <c r="V62" s="51" t="str">
        <f t="shared" si="3"/>
        <v>ERROR</v>
      </c>
      <c r="W62" s="14"/>
      <c r="X62" s="14" t="b">
        <v>0</v>
      </c>
      <c r="AA62" s="14" t="e">
        <f>IF(#REF!&gt;0,IF(O62="","TRUE","FALSE"),"FALSE")</f>
        <v>#REF!</v>
      </c>
      <c r="AB62" s="14">
        <f t="shared" si="5"/>
        <v>0</v>
      </c>
    </row>
    <row r="63" spans="1:28" ht="15" customHeight="1" x14ac:dyDescent="0.3">
      <c r="A63" s="149" t="str">
        <f t="shared" si="4"/>
        <v/>
      </c>
      <c r="B63" s="29"/>
      <c r="C63" s="29"/>
      <c r="D63" s="29"/>
      <c r="E63" s="28"/>
      <c r="F63" s="29"/>
      <c r="G63" s="29"/>
      <c r="H63" s="29"/>
      <c r="I63" s="29"/>
      <c r="J63" s="29"/>
      <c r="K63" s="29"/>
      <c r="L63" s="29"/>
      <c r="M63" s="29"/>
      <c r="N63" s="26"/>
      <c r="O63" s="346" t="str">
        <f t="shared" si="0"/>
        <v/>
      </c>
      <c r="P63" s="347"/>
      <c r="Q63" s="347"/>
      <c r="R63" s="98"/>
      <c r="S63" s="146">
        <f t="shared" si="1"/>
        <v>0</v>
      </c>
      <c r="T63" s="14">
        <f t="shared" si="2"/>
        <v>0</v>
      </c>
      <c r="U63" s="13"/>
      <c r="V63" s="51" t="str">
        <f t="shared" si="3"/>
        <v>ERROR</v>
      </c>
      <c r="W63" s="14"/>
      <c r="X63" s="14" t="b">
        <v>0</v>
      </c>
      <c r="AA63" s="14" t="e">
        <f>IF(#REF!&gt;0,IF(O63="","TRUE","FALSE"),"FALSE")</f>
        <v>#REF!</v>
      </c>
      <c r="AB63" s="14">
        <f t="shared" si="5"/>
        <v>0</v>
      </c>
    </row>
    <row r="64" spans="1:28" ht="36.75" customHeight="1" thickBot="1" x14ac:dyDescent="0.35">
      <c r="A64" s="150" t="s">
        <v>15</v>
      </c>
      <c r="B64" s="143">
        <f t="shared" ref="B64:F64" si="6">SUM(B15:B63)</f>
        <v>0</v>
      </c>
      <c r="C64" s="143">
        <f t="shared" si="6"/>
        <v>0</v>
      </c>
      <c r="D64" s="143">
        <f t="shared" si="6"/>
        <v>0</v>
      </c>
      <c r="E64" s="143">
        <f t="shared" si="6"/>
        <v>0</v>
      </c>
      <c r="F64" s="143">
        <f t="shared" si="6"/>
        <v>0</v>
      </c>
      <c r="G64" s="143">
        <f>IF($Y$16=TRUE,IF($G$11="All-Day Non IV-D Services",((49-(COUNTIFS($A$15:$A$63,"")+COUNTIFS($O$15:$O$63,"LUNCH")))*15),SUM(G15:G63)),SUM(G15:G63))</f>
        <v>0</v>
      </c>
      <c r="H64" s="143">
        <f>SUM(H15:H63)</f>
        <v>0</v>
      </c>
      <c r="I64" s="143">
        <f>IF($Y$16=TRUE,IF($G$11="All-Day PTO",((49-(COUNTIFS($A$15:$A$63,"")+COUNTIFS($O$15:$O$63,"LUNCH")))*15),SUM(I15:I63)),SUM(I15:I63))</f>
        <v>0</v>
      </c>
      <c r="J64" s="143">
        <f>IF($Y$16=TRUE,IF($G$11="All-Day ATO",((49-(COUNTIFS($A$15:$A$63,"")+COUNTIFS($O$15:$O$63,"LUNCH")))*15),SUM(J15:J63)),SUM(J15:J63))</f>
        <v>0</v>
      </c>
      <c r="K64" s="143">
        <f>IF($Y$16=TRUE,IF($G$11="All-Day Sick",((49-(COUNTIFS($A$15:$A$63,"")+COUNTIFS($O$15:$O$63,"LUNCH")))*15),SUM(K15:K63)),SUM(K15:K63))</f>
        <v>0</v>
      </c>
      <c r="L64" s="143">
        <f>IF($Y$16=TRUE,IF($G$11="All-Day VTO",((49-(COUNTIFS($A$15:$A$63,"")+COUNTIFS($O$15:$O$63,"LUNCH")))*15),SUM(L15:L63)),SUM(L15:L63))</f>
        <v>0</v>
      </c>
      <c r="M64" s="143">
        <f t="shared" ref="M64:N64" si="7">SUM(M15:M63)</f>
        <v>0</v>
      </c>
      <c r="N64" s="280">
        <f t="shared" si="7"/>
        <v>0</v>
      </c>
      <c r="O64" s="364"/>
      <c r="P64" s="365"/>
      <c r="Q64" s="365"/>
      <c r="R64" s="145"/>
      <c r="S64" s="147">
        <f>SUM(B64:P64)</f>
        <v>0</v>
      </c>
      <c r="T64" s="13"/>
      <c r="U64" s="13"/>
      <c r="V64" s="52"/>
      <c r="W64" s="14"/>
      <c r="X64" s="14">
        <f>COUNTIF(X15:X63,TRUE)</f>
        <v>0</v>
      </c>
      <c r="AB64" s="14">
        <f>SUBTOTAL(9,AB15:AB63)</f>
        <v>0</v>
      </c>
    </row>
    <row r="65" spans="1:34" s="273" customFormat="1" ht="7.5" customHeight="1" x14ac:dyDescent="0.3">
      <c r="B65" s="134">
        <f>SUMIF($X$15:$X$63,"TRUE",B15:B63)</f>
        <v>0</v>
      </c>
      <c r="C65" s="134">
        <f>SUMIF($X$15:$X$63,"TRUE",C15:C63)</f>
        <v>0</v>
      </c>
      <c r="D65" s="134">
        <f t="shared" ref="D65:M65" si="8">SUMIF($X$15:$X$63,"TRUE",D15:D63)</f>
        <v>0</v>
      </c>
      <c r="E65" s="134">
        <f t="shared" si="8"/>
        <v>0</v>
      </c>
      <c r="F65" s="134">
        <f t="shared" si="8"/>
        <v>0</v>
      </c>
      <c r="G65" s="134">
        <f>IF($Y$16=TRUE,IF($G$11="All-Day Non IV-D Services",$X$64*15,SUMIF($X$15:$X$63,"TRUE",G15:G63)),SUMIF($X$15:$X$63,"TRUE",G15:G63))</f>
        <v>0</v>
      </c>
      <c r="H65" s="134">
        <f t="shared" si="8"/>
        <v>0</v>
      </c>
      <c r="I65" s="134">
        <f>IF($Y$16=TRUE,IF($G$11="All-Day PTO",$X$64*15,SUMIF($X$15:$X$63,"TRUE",I15:I63)),SUMIF($X$15:$X$63,"TRUE",I15:I63))</f>
        <v>0</v>
      </c>
      <c r="J65" s="134">
        <f>IF($Y$16=TRUE,IF($G$11="All-Day PTO",$X$64*15,SUMIF($X$15:$X$63,"TRUE",J15:J63)),SUMIF($X$15:$X$63,"TRUE",J15:J63))</f>
        <v>0</v>
      </c>
      <c r="K65" s="134">
        <f>IF($Y$16=TRUE,IF($G$11="All-Day Sick",$X$64*15,SUMIF($X$15:$X$63,"TRUE",K15:K63)),SUMIF($X$15:$X$63,"TRUE",K15:K63))</f>
        <v>0</v>
      </c>
      <c r="L65" s="134">
        <f>IF($Y$16=TRUE,IF($G$11="All-Day VTO",$X$64*15,SUMIF($X$15:$X$63,"TRUE",L15:L63)),SUMIF($X$15:$X$63,"TRUE",L15:L63))</f>
        <v>0</v>
      </c>
      <c r="M65" s="134">
        <f t="shared" si="8"/>
        <v>0</v>
      </c>
      <c r="N65" s="135"/>
      <c r="O65" s="135"/>
      <c r="P65" s="135"/>
      <c r="Q65" s="112"/>
      <c r="R65" s="112"/>
      <c r="S65" s="112">
        <f>SUBTOTAL(9,A65:M65)</f>
        <v>0</v>
      </c>
      <c r="T65" s="109"/>
      <c r="U65" s="136"/>
      <c r="V65" s="21"/>
      <c r="W65" s="112"/>
      <c r="X65" s="112"/>
      <c r="Y65" s="112"/>
      <c r="Z65" s="109"/>
      <c r="AA65" s="112"/>
      <c r="AB65" s="112"/>
      <c r="AC65" s="109"/>
      <c r="AD65" s="109"/>
      <c r="AE65" s="109"/>
      <c r="AF65" s="109"/>
      <c r="AG65" s="109"/>
    </row>
    <row r="66" spans="1:34" s="273" customFormat="1" ht="7.5" customHeight="1" x14ac:dyDescent="0.3">
      <c r="B66" s="134">
        <f>B64-B65</f>
        <v>0</v>
      </c>
      <c r="C66" s="134">
        <f>C64-C65</f>
        <v>0</v>
      </c>
      <c r="D66" s="134">
        <f t="shared" ref="D66:M66" si="9">D64-D65</f>
        <v>0</v>
      </c>
      <c r="E66" s="134">
        <f t="shared" si="9"/>
        <v>0</v>
      </c>
      <c r="F66" s="134">
        <f t="shared" si="9"/>
        <v>0</v>
      </c>
      <c r="G66" s="134">
        <f t="shared" si="9"/>
        <v>0</v>
      </c>
      <c r="H66" s="134">
        <f t="shared" si="9"/>
        <v>0</v>
      </c>
      <c r="I66" s="134">
        <f t="shared" si="9"/>
        <v>0</v>
      </c>
      <c r="J66" s="134">
        <f>J64-J65</f>
        <v>0</v>
      </c>
      <c r="K66" s="134">
        <f t="shared" si="9"/>
        <v>0</v>
      </c>
      <c r="L66" s="134">
        <f t="shared" si="9"/>
        <v>0</v>
      </c>
      <c r="M66" s="134">
        <f t="shared" si="9"/>
        <v>0</v>
      </c>
      <c r="N66" s="137"/>
      <c r="O66" s="137"/>
      <c r="P66" s="137"/>
      <c r="Q66" s="112"/>
      <c r="R66" s="112"/>
      <c r="S66" s="112">
        <f>SUBTOTAL(9,A66:M66)</f>
        <v>0</v>
      </c>
      <c r="T66" s="109"/>
      <c r="U66" s="136"/>
      <c r="V66" s="21"/>
      <c r="W66" s="112"/>
      <c r="X66" s="112"/>
      <c r="Y66" s="112"/>
      <c r="Z66" s="109"/>
      <c r="AA66" s="112"/>
      <c r="AB66" s="112"/>
      <c r="AC66" s="109"/>
      <c r="AD66" s="109"/>
      <c r="AE66" s="109"/>
      <c r="AF66" s="109"/>
      <c r="AG66" s="109"/>
    </row>
    <row r="67" spans="1:34" s="273" customFormat="1" ht="19.399999999999999" customHeight="1" x14ac:dyDescent="0.3">
      <c r="A67" s="366"/>
      <c r="B67" s="367"/>
      <c r="C67" s="367"/>
      <c r="D67" s="367"/>
      <c r="E67" s="367"/>
      <c r="F67" s="367"/>
      <c r="G67" s="367"/>
      <c r="H67" s="367"/>
      <c r="I67" s="367"/>
      <c r="J67" s="367"/>
      <c r="K67" s="367"/>
      <c r="L67" s="367"/>
      <c r="M67" s="367"/>
      <c r="N67" s="367"/>
      <c r="O67" s="367"/>
      <c r="P67" s="367"/>
      <c r="Q67" s="367"/>
      <c r="R67" s="367"/>
      <c r="S67" s="367"/>
      <c r="T67" s="138"/>
      <c r="U67" s="138"/>
      <c r="V67" s="101"/>
      <c r="W67" s="112"/>
      <c r="X67" s="112"/>
      <c r="Y67" s="112"/>
      <c r="Z67" s="112"/>
      <c r="AA67" s="112"/>
      <c r="AB67" s="112"/>
      <c r="AC67" s="109"/>
      <c r="AD67" s="109"/>
      <c r="AE67" s="109"/>
      <c r="AF67" s="109"/>
      <c r="AG67" s="109"/>
      <c r="AH67" s="109"/>
    </row>
    <row r="68" spans="1:34" ht="25.4" customHeight="1" x14ac:dyDescent="0.3">
      <c r="A68" s="189"/>
      <c r="B68" s="1"/>
      <c r="C68" s="1"/>
      <c r="D68" s="1"/>
      <c r="E68" s="1"/>
      <c r="F68" s="1"/>
      <c r="G68" s="1"/>
      <c r="H68" s="1"/>
      <c r="I68" s="1"/>
      <c r="J68" s="1"/>
      <c r="K68" s="71"/>
      <c r="L68" s="55"/>
      <c r="M68" s="281"/>
      <c r="N68" s="368"/>
      <c r="O68" s="368"/>
      <c r="P68" s="368"/>
      <c r="Q68" s="368"/>
      <c r="R68" s="281"/>
      <c r="S68" s="281"/>
      <c r="T68" s="58"/>
      <c r="U68" s="13"/>
      <c r="V68" s="13"/>
      <c r="W68" s="14"/>
      <c r="Z68" s="14"/>
      <c r="AH68" s="13"/>
    </row>
    <row r="69" spans="1:34" s="273" customFormat="1" ht="17.149999999999999" customHeight="1" x14ac:dyDescent="0.3">
      <c r="A69" s="360"/>
      <c r="B69" s="361"/>
      <c r="C69" s="361"/>
      <c r="D69" s="361"/>
      <c r="E69" s="361"/>
      <c r="F69" s="361"/>
      <c r="G69" s="361"/>
      <c r="H69" s="361"/>
      <c r="I69" s="278"/>
      <c r="J69" s="278"/>
      <c r="K69" s="277"/>
      <c r="L69" s="139"/>
      <c r="M69" s="190"/>
      <c r="N69" s="362"/>
      <c r="O69" s="363"/>
      <c r="P69" s="363"/>
      <c r="Q69" s="363"/>
      <c r="R69" s="279"/>
      <c r="S69" s="360"/>
      <c r="T69" s="360"/>
      <c r="U69" s="109"/>
      <c r="V69" s="13"/>
      <c r="W69" s="112"/>
      <c r="X69" s="112"/>
      <c r="Y69" s="112"/>
      <c r="Z69" s="109"/>
      <c r="AA69" s="112"/>
      <c r="AB69" s="112"/>
      <c r="AC69" s="109"/>
      <c r="AD69" s="109"/>
      <c r="AE69" s="109"/>
      <c r="AF69" s="109"/>
      <c r="AG69" s="109"/>
    </row>
    <row r="70" spans="1:34" s="273" customFormat="1" ht="30" customHeight="1" x14ac:dyDescent="0.3">
      <c r="A70" s="369"/>
      <c r="B70" s="369"/>
      <c r="C70" s="369"/>
      <c r="D70" s="369"/>
      <c r="E70" s="369"/>
      <c r="F70" s="369"/>
      <c r="G70" s="369"/>
      <c r="H70" s="369"/>
      <c r="I70" s="369"/>
      <c r="J70" s="369"/>
      <c r="K70" s="369"/>
      <c r="L70" s="369"/>
      <c r="M70" s="369"/>
      <c r="N70" s="369"/>
      <c r="O70" s="369"/>
      <c r="P70" s="369"/>
      <c r="Q70" s="369"/>
      <c r="R70" s="369"/>
      <c r="S70" s="369"/>
      <c r="T70" s="191"/>
      <c r="U70" s="141"/>
      <c r="V70" s="68"/>
      <c r="W70" s="112"/>
      <c r="X70" s="112"/>
      <c r="Y70" s="112"/>
      <c r="Z70" s="109"/>
      <c r="AA70" s="112"/>
      <c r="AB70" s="112"/>
      <c r="AC70" s="109"/>
      <c r="AD70" s="109"/>
      <c r="AE70" s="109"/>
      <c r="AF70" s="109"/>
      <c r="AG70" s="109"/>
    </row>
    <row r="71" spans="1:34" ht="25.4" customHeight="1" x14ac:dyDescent="0.3">
      <c r="A71" s="13" t="s">
        <v>90</v>
      </c>
      <c r="B71" s="71"/>
      <c r="C71" s="71"/>
      <c r="D71" s="71"/>
      <c r="E71" s="71"/>
      <c r="F71" s="71"/>
      <c r="G71" s="71"/>
      <c r="H71" s="71"/>
      <c r="I71" s="71"/>
      <c r="J71" s="71"/>
      <c r="K71" s="71"/>
      <c r="L71" s="55"/>
      <c r="M71" s="281"/>
      <c r="N71" s="368"/>
      <c r="O71" s="368"/>
      <c r="P71" s="368"/>
      <c r="Q71" s="368"/>
      <c r="R71" s="281"/>
      <c r="S71" s="281"/>
      <c r="T71" s="58"/>
      <c r="U71" s="13"/>
      <c r="V71" s="13"/>
      <c r="W71" s="14"/>
    </row>
    <row r="72" spans="1:34" s="273" customFormat="1" ht="16.5" customHeight="1" x14ac:dyDescent="0.3">
      <c r="A72" s="362"/>
      <c r="B72" s="362"/>
      <c r="C72" s="362"/>
      <c r="D72" s="362"/>
      <c r="E72" s="362"/>
      <c r="F72" s="362"/>
      <c r="G72" s="362"/>
      <c r="H72" s="362"/>
      <c r="I72" s="278"/>
      <c r="J72" s="278"/>
      <c r="K72" s="277"/>
      <c r="L72" s="139"/>
      <c r="M72" s="190"/>
      <c r="N72" s="362"/>
      <c r="O72" s="363"/>
      <c r="P72" s="363"/>
      <c r="Q72" s="363"/>
      <c r="R72" s="279"/>
      <c r="S72" s="370"/>
      <c r="T72" s="370"/>
      <c r="U72" s="109"/>
      <c r="V72" s="13"/>
      <c r="W72" s="112"/>
      <c r="X72" s="112"/>
      <c r="Y72" s="112"/>
      <c r="Z72" s="109"/>
      <c r="AA72" s="112"/>
      <c r="AB72" s="112"/>
      <c r="AC72" s="109"/>
      <c r="AD72" s="109"/>
      <c r="AE72" s="109"/>
      <c r="AF72" s="109"/>
      <c r="AG72" s="109"/>
    </row>
    <row r="73" spans="1:34" ht="30" customHeight="1" x14ac:dyDescent="0.3">
      <c r="A73" s="13"/>
      <c r="B73" s="281"/>
      <c r="C73" s="281"/>
      <c r="D73" s="281"/>
      <c r="E73" s="281"/>
      <c r="F73" s="281"/>
      <c r="G73" s="281"/>
      <c r="H73" s="281"/>
      <c r="I73" s="281"/>
      <c r="J73" s="281"/>
      <c r="K73" s="281" t="s">
        <v>90</v>
      </c>
      <c r="L73" s="281"/>
      <c r="M73" s="281"/>
      <c r="N73" s="281"/>
      <c r="O73" s="281"/>
      <c r="P73" s="281"/>
      <c r="Q73" s="13"/>
      <c r="R73" s="13"/>
      <c r="S73" s="13"/>
      <c r="T73" s="13"/>
      <c r="U73" s="13"/>
      <c r="V73" s="13"/>
      <c r="W73" s="14"/>
    </row>
    <row r="74" spans="1:34" ht="30" customHeight="1" x14ac:dyDescent="0.3">
      <c r="B74" s="31"/>
      <c r="C74" s="31"/>
      <c r="D74" s="31"/>
      <c r="E74" s="31"/>
      <c r="F74" s="31"/>
      <c r="G74" s="31"/>
      <c r="H74" s="31"/>
      <c r="I74" s="31"/>
      <c r="J74" s="31"/>
      <c r="K74" s="31"/>
      <c r="L74" s="31"/>
      <c r="M74" s="31"/>
      <c r="N74" s="31"/>
      <c r="O74" s="31"/>
      <c r="P74" s="31"/>
      <c r="Q74" s="13"/>
      <c r="R74" s="13"/>
      <c r="S74" s="13"/>
      <c r="T74" s="13"/>
      <c r="U74" s="13"/>
      <c r="V74" s="13"/>
      <c r="W74" s="14"/>
    </row>
    <row r="75" spans="1:34" ht="30" customHeight="1" x14ac:dyDescent="0.3">
      <c r="B75" s="31"/>
      <c r="C75" s="31"/>
      <c r="D75" s="31"/>
      <c r="E75" s="31"/>
      <c r="F75" s="31"/>
      <c r="G75" s="31"/>
      <c r="H75" s="31"/>
      <c r="I75" s="31"/>
      <c r="J75" s="31"/>
      <c r="K75" s="31"/>
      <c r="L75" s="31"/>
      <c r="M75" s="31"/>
      <c r="N75" s="31"/>
      <c r="O75" s="31"/>
      <c r="P75" s="31"/>
      <c r="Q75" s="13"/>
      <c r="R75" s="13"/>
      <c r="S75" s="13"/>
      <c r="T75" s="13"/>
      <c r="U75" s="13"/>
      <c r="V75" s="13"/>
      <c r="W75" s="14"/>
    </row>
    <row r="76" spans="1:34" ht="30" customHeight="1" x14ac:dyDescent="0.3">
      <c r="B76" s="31"/>
      <c r="C76" s="31"/>
      <c r="D76" s="31"/>
      <c r="E76" s="31"/>
      <c r="F76" s="31"/>
      <c r="G76" s="106"/>
      <c r="H76" s="31"/>
      <c r="I76" s="31"/>
      <c r="J76" s="31"/>
      <c r="K76" s="31"/>
      <c r="L76" s="31"/>
      <c r="M76" s="31"/>
      <c r="N76" s="31"/>
      <c r="O76" s="31"/>
      <c r="P76" s="31"/>
      <c r="Q76" s="13"/>
      <c r="R76" s="13"/>
      <c r="S76" s="13"/>
      <c r="T76" s="13"/>
      <c r="U76" s="13"/>
      <c r="V76" s="13"/>
      <c r="W76" s="14"/>
    </row>
    <row r="77" spans="1:34" ht="30" customHeight="1" x14ac:dyDescent="0.3">
      <c r="B77" s="31"/>
      <c r="C77" s="31"/>
      <c r="D77" s="31"/>
      <c r="E77" s="31"/>
      <c r="F77" s="31"/>
      <c r="G77" s="31"/>
      <c r="H77" s="31"/>
      <c r="I77" s="31"/>
      <c r="J77" s="31"/>
      <c r="K77" s="31"/>
      <c r="L77" s="31"/>
      <c r="M77" s="31"/>
      <c r="N77" s="31"/>
      <c r="O77" s="31"/>
      <c r="P77" s="31"/>
      <c r="Q77" s="13"/>
      <c r="R77" s="13"/>
      <c r="S77" s="13"/>
      <c r="T77" s="13"/>
      <c r="U77" s="13"/>
      <c r="V77" s="13"/>
      <c r="W77" s="14"/>
    </row>
    <row r="78" spans="1:34" ht="30" customHeight="1" x14ac:dyDescent="0.3">
      <c r="B78" s="31"/>
      <c r="C78" s="31"/>
      <c r="D78" s="31"/>
      <c r="E78" s="31"/>
      <c r="F78" s="31"/>
      <c r="G78" s="31"/>
      <c r="H78" s="31"/>
      <c r="I78" s="31"/>
      <c r="J78" s="31"/>
      <c r="K78" s="31"/>
      <c r="L78" s="31"/>
      <c r="M78" s="31"/>
      <c r="N78" s="31"/>
      <c r="O78" s="31"/>
      <c r="P78" s="31"/>
      <c r="Q78" s="13"/>
      <c r="R78" s="13"/>
      <c r="S78" s="13"/>
      <c r="T78" s="13"/>
      <c r="U78" s="13"/>
      <c r="V78" s="13"/>
      <c r="W78" s="14"/>
    </row>
    <row r="79" spans="1:34" ht="30" customHeight="1" x14ac:dyDescent="0.3">
      <c r="B79" s="31"/>
      <c r="C79" s="31"/>
      <c r="D79" s="31"/>
      <c r="E79" s="31"/>
      <c r="F79" s="31"/>
      <c r="G79" s="31"/>
      <c r="H79" s="31"/>
      <c r="I79" s="31"/>
      <c r="J79" s="31"/>
      <c r="K79" s="31"/>
      <c r="L79" s="31"/>
      <c r="M79" s="31"/>
      <c r="N79" s="31"/>
      <c r="O79" s="31"/>
      <c r="P79" s="31"/>
      <c r="Q79" s="13"/>
      <c r="R79" s="13"/>
      <c r="S79" s="13"/>
      <c r="T79" s="13"/>
      <c r="U79" s="13"/>
      <c r="V79" s="13"/>
      <c r="W79" s="14"/>
    </row>
    <row r="80" spans="1:34" ht="30" customHeight="1" x14ac:dyDescent="0.3">
      <c r="B80" s="31"/>
      <c r="C80" s="31"/>
      <c r="D80" s="31"/>
      <c r="E80" s="31"/>
      <c r="F80" s="31"/>
      <c r="G80" s="31"/>
      <c r="H80" s="31"/>
      <c r="I80" s="31"/>
      <c r="J80" s="31"/>
      <c r="K80" s="31"/>
      <c r="L80" s="31"/>
      <c r="M80" s="31"/>
      <c r="N80" s="31"/>
      <c r="O80" s="31"/>
      <c r="P80" s="31"/>
      <c r="Q80" s="13"/>
      <c r="R80" s="13"/>
      <c r="S80" s="13"/>
      <c r="T80" s="13"/>
      <c r="U80" s="13"/>
      <c r="V80" s="13"/>
      <c r="W80" s="14"/>
    </row>
    <row r="81" spans="2:25" ht="30" customHeight="1" x14ac:dyDescent="0.3">
      <c r="B81" s="31"/>
      <c r="C81" s="31"/>
      <c r="D81" s="31"/>
      <c r="E81" s="31"/>
      <c r="F81" s="31"/>
      <c r="G81" s="31"/>
      <c r="H81" s="31"/>
      <c r="I81" s="31"/>
      <c r="J81" s="31"/>
      <c r="K81" s="31"/>
      <c r="L81" s="31"/>
      <c r="M81" s="31"/>
      <c r="N81" s="31"/>
      <c r="O81" s="31"/>
      <c r="P81" s="31"/>
      <c r="Q81" s="13"/>
      <c r="R81" s="13"/>
      <c r="S81" s="13"/>
      <c r="T81" s="13"/>
      <c r="U81" s="13"/>
      <c r="V81" s="13"/>
      <c r="W81" s="14"/>
    </row>
    <row r="82" spans="2:25" ht="30" customHeight="1" x14ac:dyDescent="0.3">
      <c r="B82" s="31"/>
      <c r="C82" s="31"/>
      <c r="D82" s="31"/>
      <c r="E82" s="31"/>
      <c r="F82" s="31"/>
      <c r="G82" s="31"/>
      <c r="H82" s="31"/>
      <c r="I82" s="31"/>
      <c r="J82" s="31"/>
      <c r="K82" s="31"/>
      <c r="L82" s="31"/>
      <c r="M82" s="31"/>
      <c r="N82" s="31"/>
      <c r="O82" s="31"/>
      <c r="P82" s="31"/>
      <c r="Q82" s="13"/>
      <c r="R82" s="13"/>
      <c r="S82" s="13"/>
      <c r="T82" s="13"/>
      <c r="U82" s="13"/>
      <c r="V82" s="13"/>
      <c r="W82" s="14"/>
    </row>
    <row r="83" spans="2:25" ht="30" customHeight="1" x14ac:dyDescent="0.3">
      <c r="B83" s="31"/>
      <c r="C83" s="31"/>
      <c r="D83" s="31"/>
      <c r="E83" s="31"/>
      <c r="F83" s="31"/>
      <c r="G83" s="31"/>
      <c r="H83" s="31"/>
      <c r="I83" s="31"/>
      <c r="J83" s="31"/>
      <c r="K83" s="31"/>
      <c r="L83" s="31"/>
      <c r="M83" s="31"/>
      <c r="N83" s="31"/>
      <c r="O83" s="31"/>
      <c r="P83" s="31"/>
      <c r="Q83" s="13"/>
      <c r="R83" s="13"/>
      <c r="S83" s="13"/>
      <c r="T83" s="13"/>
      <c r="U83" s="13"/>
      <c r="V83" s="13"/>
      <c r="W83" s="14"/>
    </row>
    <row r="84" spans="2:25" ht="30" customHeight="1" x14ac:dyDescent="0.3">
      <c r="B84" s="31"/>
      <c r="C84" s="31"/>
      <c r="D84" s="31"/>
      <c r="E84" s="31"/>
      <c r="F84" s="31"/>
      <c r="G84" s="31"/>
      <c r="H84" s="31"/>
      <c r="I84" s="31"/>
      <c r="J84" s="31"/>
      <c r="K84" s="31"/>
      <c r="L84" s="31"/>
      <c r="M84" s="31"/>
      <c r="N84" s="31"/>
      <c r="O84" s="31"/>
      <c r="P84" s="31"/>
      <c r="Q84" s="13"/>
      <c r="R84" s="13"/>
      <c r="S84" s="13"/>
      <c r="T84" s="13"/>
      <c r="U84" s="13"/>
      <c r="V84" s="13"/>
      <c r="W84" s="14"/>
    </row>
    <row r="85" spans="2:25" ht="30" customHeight="1" x14ac:dyDescent="0.3">
      <c r="B85" s="31"/>
      <c r="C85" s="31"/>
      <c r="D85" s="31"/>
      <c r="E85" s="31"/>
      <c r="F85" s="31"/>
      <c r="G85" s="31"/>
      <c r="H85" s="31"/>
      <c r="I85" s="31"/>
      <c r="J85" s="31"/>
      <c r="K85" s="31"/>
      <c r="L85" s="31"/>
      <c r="M85" s="31"/>
      <c r="N85" s="31"/>
      <c r="O85" s="31"/>
      <c r="P85" s="31"/>
      <c r="Q85" s="13"/>
      <c r="R85" s="13"/>
      <c r="S85" s="13"/>
      <c r="T85" s="13"/>
      <c r="U85" s="13"/>
      <c r="V85" s="13"/>
      <c r="W85" s="14"/>
    </row>
    <row r="86" spans="2:25" ht="30" customHeight="1" x14ac:dyDescent="0.3">
      <c r="B86" s="31"/>
      <c r="C86" s="31"/>
      <c r="D86" s="31"/>
      <c r="E86" s="31"/>
      <c r="F86" s="31"/>
      <c r="G86" s="31"/>
      <c r="H86" s="31"/>
      <c r="I86" s="31"/>
      <c r="J86" s="31"/>
      <c r="K86" s="31"/>
      <c r="L86" s="31"/>
      <c r="M86" s="31"/>
      <c r="N86" s="31"/>
      <c r="O86" s="31"/>
      <c r="P86" s="31"/>
      <c r="Q86" s="13"/>
      <c r="R86" s="13"/>
      <c r="S86" s="13"/>
      <c r="T86" s="13"/>
      <c r="U86" s="13"/>
      <c r="V86" s="13"/>
      <c r="W86" s="14"/>
    </row>
    <row r="87" spans="2:25" ht="30" customHeight="1" x14ac:dyDescent="0.3">
      <c r="B87" s="31"/>
      <c r="C87" s="31"/>
      <c r="D87" s="31"/>
      <c r="E87" s="31"/>
      <c r="F87" s="31"/>
      <c r="G87" s="31"/>
      <c r="H87" s="31"/>
      <c r="I87" s="31"/>
      <c r="J87" s="31"/>
      <c r="K87" s="31"/>
      <c r="L87" s="31"/>
      <c r="M87" s="31"/>
      <c r="N87" s="31"/>
      <c r="O87" s="31"/>
      <c r="P87" s="31"/>
      <c r="Q87" s="13"/>
      <c r="R87" s="13"/>
      <c r="S87" s="13"/>
      <c r="T87" s="13"/>
      <c r="U87" s="13"/>
      <c r="V87" s="13"/>
      <c r="W87" s="14"/>
    </row>
    <row r="88" spans="2:25" ht="30" customHeight="1" x14ac:dyDescent="0.3">
      <c r="B88" s="31"/>
      <c r="C88" s="31"/>
      <c r="D88" s="31"/>
      <c r="E88" s="31"/>
      <c r="F88" s="31"/>
      <c r="G88" s="31"/>
      <c r="H88" s="31"/>
      <c r="I88" s="31"/>
      <c r="J88" s="31"/>
      <c r="K88" s="31"/>
      <c r="L88" s="31"/>
      <c r="M88" s="31"/>
      <c r="N88" s="31"/>
      <c r="O88" s="31"/>
      <c r="P88" s="31"/>
      <c r="Q88" s="13"/>
      <c r="R88" s="13"/>
      <c r="S88" s="13"/>
      <c r="T88" s="13"/>
      <c r="U88" s="13"/>
      <c r="V88" s="13"/>
      <c r="W88" s="14"/>
    </row>
    <row r="89" spans="2:25" ht="30" customHeight="1" x14ac:dyDescent="0.3">
      <c r="B89" s="31"/>
      <c r="C89" s="31"/>
      <c r="D89" s="31"/>
      <c r="E89" s="31"/>
      <c r="F89" s="31"/>
      <c r="G89" s="31"/>
      <c r="H89" s="31"/>
      <c r="I89" s="31"/>
      <c r="J89" s="31"/>
      <c r="K89" s="31"/>
      <c r="L89" s="31"/>
      <c r="M89" s="31"/>
      <c r="N89" s="31"/>
      <c r="O89" s="31"/>
      <c r="P89" s="31"/>
      <c r="Q89" s="13"/>
      <c r="R89" s="13"/>
      <c r="S89" s="13"/>
      <c r="T89" s="13"/>
      <c r="U89" s="13"/>
      <c r="V89" s="13"/>
      <c r="W89" s="14"/>
    </row>
    <row r="90" spans="2:25" ht="30" customHeight="1" x14ac:dyDescent="0.3">
      <c r="B90" s="31"/>
      <c r="C90" s="31"/>
      <c r="D90" s="31"/>
      <c r="E90" s="31"/>
      <c r="F90" s="31"/>
      <c r="G90" s="31"/>
      <c r="H90" s="31"/>
      <c r="I90" s="31"/>
      <c r="J90" s="31"/>
      <c r="K90" s="31"/>
      <c r="L90" s="31"/>
      <c r="M90" s="31"/>
      <c r="N90" s="31"/>
      <c r="O90" s="31"/>
      <c r="P90" s="31"/>
      <c r="Q90" s="13"/>
      <c r="R90" s="13"/>
      <c r="S90" s="13"/>
      <c r="T90" s="13"/>
      <c r="U90" s="13"/>
      <c r="V90" s="13"/>
      <c r="W90" s="47"/>
      <c r="X90" s="47"/>
      <c r="Y90" s="47"/>
    </row>
    <row r="91" spans="2:25" ht="30" customHeight="1" x14ac:dyDescent="0.3">
      <c r="B91" s="31"/>
      <c r="C91" s="31"/>
      <c r="D91" s="31"/>
      <c r="E91" s="31"/>
      <c r="F91" s="31"/>
      <c r="G91" s="31"/>
      <c r="H91" s="31"/>
      <c r="I91" s="31"/>
      <c r="J91" s="31"/>
      <c r="K91" s="31"/>
      <c r="L91" s="31"/>
      <c r="M91" s="31"/>
      <c r="N91" s="31"/>
      <c r="O91" s="31"/>
      <c r="P91" s="31"/>
      <c r="Q91" s="13"/>
      <c r="R91" s="13"/>
      <c r="S91" s="13"/>
      <c r="T91" s="13"/>
      <c r="U91" s="13"/>
      <c r="V91" s="13"/>
      <c r="W91" s="47"/>
      <c r="Y91" s="45" t="s">
        <v>22</v>
      </c>
    </row>
    <row r="92" spans="2:25" ht="30" customHeight="1" x14ac:dyDescent="0.3">
      <c r="B92" s="31"/>
      <c r="C92" s="31"/>
      <c r="D92" s="31"/>
      <c r="E92" s="31"/>
      <c r="F92" s="31"/>
      <c r="G92" s="31"/>
      <c r="H92" s="31"/>
      <c r="I92" s="31"/>
      <c r="J92" s="31"/>
      <c r="K92" s="31"/>
      <c r="L92" s="31"/>
      <c r="M92" s="31"/>
      <c r="N92" s="31"/>
      <c r="O92" s="31"/>
      <c r="P92" s="31"/>
      <c r="Q92" s="13"/>
      <c r="R92" s="13"/>
      <c r="S92" s="13"/>
      <c r="T92" s="13"/>
      <c r="U92" s="13"/>
      <c r="V92" s="13"/>
      <c r="W92" s="47"/>
      <c r="Y92" s="45" t="s">
        <v>23</v>
      </c>
    </row>
    <row r="93" spans="2:25" ht="30" customHeight="1" x14ac:dyDescent="0.3">
      <c r="B93" s="31"/>
      <c r="C93" s="31"/>
      <c r="D93" s="31"/>
      <c r="E93" s="31"/>
      <c r="F93" s="31"/>
      <c r="G93" s="31"/>
      <c r="H93" s="31"/>
      <c r="I93" s="31"/>
      <c r="J93" s="31"/>
      <c r="K93" s="31"/>
      <c r="L93" s="31"/>
      <c r="M93" s="31"/>
      <c r="N93" s="31"/>
      <c r="O93" s="31"/>
      <c r="P93" s="31"/>
      <c r="Q93" s="13"/>
      <c r="R93" s="13"/>
      <c r="S93" s="13"/>
      <c r="T93" s="13"/>
      <c r="U93" s="13"/>
      <c r="V93" s="13"/>
      <c r="W93" s="47"/>
      <c r="Y93" s="45" t="s">
        <v>24</v>
      </c>
    </row>
    <row r="94" spans="2:25" ht="30" customHeight="1" x14ac:dyDescent="0.3">
      <c r="B94" s="31"/>
      <c r="C94" s="31"/>
      <c r="D94" s="31"/>
      <c r="E94" s="31"/>
      <c r="F94" s="31"/>
      <c r="G94" s="31"/>
      <c r="H94" s="31"/>
      <c r="I94" s="31"/>
      <c r="J94" s="31"/>
      <c r="K94" s="31"/>
      <c r="L94" s="31"/>
      <c r="M94" s="31"/>
      <c r="N94" s="31"/>
      <c r="O94" s="31"/>
      <c r="P94" s="31"/>
      <c r="Q94" s="13"/>
      <c r="R94" s="13"/>
      <c r="S94" s="13"/>
      <c r="T94" s="13"/>
      <c r="U94" s="13"/>
      <c r="V94" s="13"/>
      <c r="W94" s="47"/>
      <c r="Y94" s="45" t="s">
        <v>25</v>
      </c>
    </row>
    <row r="95" spans="2:25" ht="30" customHeight="1" x14ac:dyDescent="0.3">
      <c r="B95" s="31"/>
      <c r="C95" s="31"/>
      <c r="D95" s="31"/>
      <c r="E95" s="31"/>
      <c r="F95" s="31"/>
      <c r="G95" s="31"/>
      <c r="H95" s="31"/>
      <c r="I95" s="31"/>
      <c r="J95" s="31"/>
      <c r="K95" s="31"/>
      <c r="L95" s="31"/>
      <c r="M95" s="31"/>
      <c r="N95" s="31"/>
      <c r="O95" s="31"/>
      <c r="P95" s="31"/>
      <c r="Q95" s="13"/>
      <c r="R95" s="13"/>
      <c r="S95" s="13"/>
      <c r="T95" s="13"/>
      <c r="U95" s="13"/>
      <c r="V95" s="13"/>
      <c r="W95" s="47"/>
      <c r="Y95" s="45" t="s">
        <v>26</v>
      </c>
    </row>
    <row r="96" spans="2:25" ht="30" customHeight="1" x14ac:dyDescent="0.3">
      <c r="Q96" s="13"/>
      <c r="R96" s="13"/>
      <c r="S96" s="13"/>
      <c r="T96" s="13"/>
      <c r="U96" s="13"/>
      <c r="V96" s="13"/>
      <c r="W96" s="47"/>
      <c r="Y96" s="45" t="s">
        <v>27</v>
      </c>
    </row>
    <row r="97" spans="17:25" ht="30" customHeight="1" x14ac:dyDescent="0.3">
      <c r="Q97" s="13"/>
      <c r="R97" s="13"/>
      <c r="S97" s="13"/>
      <c r="T97" s="13"/>
      <c r="U97" s="13"/>
      <c r="V97" s="13"/>
      <c r="W97" s="47"/>
      <c r="Y97" s="45" t="s">
        <v>28</v>
      </c>
    </row>
    <row r="98" spans="17:25" ht="30" customHeight="1" x14ac:dyDescent="0.3">
      <c r="Q98" s="13"/>
      <c r="R98" s="13"/>
      <c r="S98" s="13"/>
      <c r="T98" s="13"/>
      <c r="U98" s="13"/>
      <c r="V98" s="13"/>
      <c r="W98" s="47"/>
      <c r="Y98" s="45" t="s">
        <v>29</v>
      </c>
    </row>
    <row r="99" spans="17:25" ht="30" customHeight="1" x14ac:dyDescent="0.3">
      <c r="Q99" s="13"/>
      <c r="R99" s="13"/>
      <c r="S99" s="13"/>
      <c r="T99" s="13"/>
      <c r="U99" s="13"/>
      <c r="V99" s="13"/>
      <c r="W99" s="47"/>
      <c r="Y99" s="45" t="s">
        <v>30</v>
      </c>
    </row>
    <row r="100" spans="17:25" ht="30" customHeight="1" x14ac:dyDescent="0.3">
      <c r="Q100" s="13"/>
      <c r="R100" s="13"/>
      <c r="S100" s="13"/>
      <c r="T100" s="13"/>
      <c r="U100" s="13"/>
      <c r="V100" s="13"/>
      <c r="W100" s="47"/>
      <c r="Y100" s="45" t="s">
        <v>31</v>
      </c>
    </row>
    <row r="101" spans="17:25" ht="30" customHeight="1" x14ac:dyDescent="0.3">
      <c r="Q101" s="13"/>
      <c r="R101" s="13"/>
      <c r="S101" s="13"/>
      <c r="T101" s="13"/>
      <c r="U101" s="13"/>
      <c r="V101" s="13"/>
      <c r="W101" s="47"/>
      <c r="Y101" s="45" t="s">
        <v>32</v>
      </c>
    </row>
    <row r="102" spans="17:25" ht="30" customHeight="1" x14ac:dyDescent="0.3">
      <c r="Q102" s="13"/>
      <c r="R102" s="13"/>
      <c r="S102" s="13"/>
      <c r="T102" s="13"/>
      <c r="U102" s="13"/>
      <c r="V102" s="13"/>
      <c r="W102" s="47"/>
      <c r="Y102" s="45" t="s">
        <v>33</v>
      </c>
    </row>
    <row r="103" spans="17:25" ht="30" customHeight="1" x14ac:dyDescent="0.3">
      <c r="Q103" s="13"/>
      <c r="R103" s="13"/>
      <c r="S103" s="13"/>
      <c r="T103" s="13"/>
      <c r="U103" s="13"/>
      <c r="V103" s="13"/>
      <c r="W103" s="47"/>
      <c r="Y103" s="45" t="s">
        <v>34</v>
      </c>
    </row>
    <row r="104" spans="17:25" ht="30" customHeight="1" x14ac:dyDescent="0.3">
      <c r="Q104" s="13"/>
      <c r="R104" s="13"/>
      <c r="S104" s="13"/>
      <c r="T104" s="13"/>
      <c r="U104" s="13"/>
      <c r="V104" s="13"/>
      <c r="W104" s="47"/>
      <c r="Y104" s="45" t="s">
        <v>35</v>
      </c>
    </row>
    <row r="105" spans="17:25" ht="30" customHeight="1" x14ac:dyDescent="0.3">
      <c r="Q105" s="13"/>
      <c r="R105" s="13"/>
      <c r="S105" s="13"/>
      <c r="T105" s="13"/>
      <c r="U105" s="13"/>
      <c r="V105" s="13"/>
      <c r="W105" s="47"/>
      <c r="Y105" s="45" t="s">
        <v>36</v>
      </c>
    </row>
    <row r="106" spans="17:25" ht="30" customHeight="1" x14ac:dyDescent="0.3">
      <c r="Q106" s="13"/>
      <c r="R106" s="13"/>
      <c r="S106" s="13"/>
      <c r="T106" s="13"/>
      <c r="U106" s="13"/>
      <c r="V106" s="13"/>
      <c r="W106" s="47"/>
      <c r="Y106" s="45" t="s">
        <v>37</v>
      </c>
    </row>
    <row r="107" spans="17:25" ht="30" customHeight="1" x14ac:dyDescent="0.3">
      <c r="Q107" s="13"/>
      <c r="R107" s="13"/>
      <c r="S107" s="13"/>
      <c r="T107" s="13"/>
      <c r="U107" s="13"/>
      <c r="V107" s="13"/>
      <c r="W107" s="47"/>
      <c r="Y107" s="45" t="s">
        <v>38</v>
      </c>
    </row>
    <row r="108" spans="17:25" ht="30" customHeight="1" x14ac:dyDescent="0.3">
      <c r="Q108" s="13"/>
      <c r="R108" s="13"/>
      <c r="S108" s="13"/>
      <c r="T108" s="13"/>
      <c r="U108" s="13"/>
      <c r="V108" s="13"/>
      <c r="W108" s="47"/>
      <c r="Y108" s="45" t="s">
        <v>39</v>
      </c>
    </row>
    <row r="109" spans="17:25" ht="30" customHeight="1" x14ac:dyDescent="0.3">
      <c r="Q109" s="13"/>
      <c r="R109" s="13"/>
      <c r="S109" s="13"/>
      <c r="T109" s="13"/>
      <c r="U109" s="13"/>
      <c r="V109" s="13"/>
      <c r="W109" s="47"/>
      <c r="Y109" s="45" t="s">
        <v>40</v>
      </c>
    </row>
    <row r="110" spans="17:25" ht="30" customHeight="1" x14ac:dyDescent="0.3">
      <c r="Q110" s="13"/>
      <c r="R110" s="13"/>
      <c r="S110" s="13"/>
      <c r="T110" s="13"/>
      <c r="U110" s="13"/>
      <c r="V110" s="13"/>
      <c r="W110" s="47"/>
      <c r="Y110" s="45" t="s">
        <v>41</v>
      </c>
    </row>
    <row r="111" spans="17:25" ht="30" customHeight="1" x14ac:dyDescent="0.3">
      <c r="Q111" s="13"/>
      <c r="R111" s="13"/>
      <c r="S111" s="13"/>
      <c r="T111" s="13"/>
      <c r="U111" s="13"/>
      <c r="V111" s="13"/>
      <c r="W111" s="47"/>
      <c r="Y111" s="45" t="s">
        <v>42</v>
      </c>
    </row>
    <row r="112" spans="17:25" ht="30" customHeight="1" x14ac:dyDescent="0.3">
      <c r="Q112" s="13"/>
      <c r="R112" s="13"/>
      <c r="S112" s="13"/>
      <c r="T112" s="13"/>
      <c r="U112" s="13"/>
      <c r="V112" s="13"/>
      <c r="W112" s="47"/>
      <c r="Y112" s="45" t="s">
        <v>43</v>
      </c>
    </row>
    <row r="113" spans="6:25" ht="30" customHeight="1" x14ac:dyDescent="0.3">
      <c r="Q113" s="13"/>
      <c r="R113" s="13"/>
      <c r="S113" s="13"/>
      <c r="T113" s="13"/>
      <c r="U113" s="13"/>
      <c r="V113" s="13"/>
      <c r="W113" s="47"/>
      <c r="Y113" s="45" t="s">
        <v>44</v>
      </c>
    </row>
    <row r="114" spans="6:25" ht="30" customHeight="1" x14ac:dyDescent="0.3">
      <c r="Q114" s="13"/>
      <c r="R114" s="13"/>
      <c r="S114" s="13"/>
      <c r="T114" s="13"/>
      <c r="U114" s="13"/>
      <c r="V114" s="13"/>
      <c r="W114" s="47"/>
      <c r="Y114" s="46" t="s">
        <v>45</v>
      </c>
    </row>
    <row r="115" spans="6:25" ht="30" customHeight="1" x14ac:dyDescent="0.3">
      <c r="Q115" s="13"/>
      <c r="R115" s="13"/>
      <c r="S115" s="13"/>
      <c r="T115" s="13"/>
      <c r="U115" s="13"/>
      <c r="V115" s="13"/>
      <c r="W115" s="47"/>
      <c r="Y115" s="45" t="s">
        <v>46</v>
      </c>
    </row>
    <row r="116" spans="6:25" ht="30" customHeight="1" x14ac:dyDescent="0.3">
      <c r="Q116" s="13"/>
      <c r="R116" s="13"/>
      <c r="S116" s="13"/>
      <c r="T116" s="13"/>
      <c r="U116" s="13"/>
      <c r="V116" s="13"/>
      <c r="W116" s="47"/>
      <c r="Y116" s="45" t="s">
        <v>47</v>
      </c>
    </row>
    <row r="117" spans="6:25" ht="30" customHeight="1" x14ac:dyDescent="0.3">
      <c r="Q117" s="13"/>
      <c r="R117" s="13"/>
      <c r="S117" s="13"/>
      <c r="T117" s="13"/>
      <c r="U117" s="13"/>
      <c r="V117" s="13"/>
      <c r="W117" s="47"/>
      <c r="Y117" s="46" t="s">
        <v>48</v>
      </c>
    </row>
    <row r="118" spans="6:25" ht="30" customHeight="1" x14ac:dyDescent="0.3">
      <c r="Q118" s="13"/>
      <c r="R118" s="13"/>
      <c r="S118" s="13"/>
      <c r="T118" s="13"/>
      <c r="U118" s="13"/>
      <c r="V118" s="13"/>
      <c r="W118" s="47"/>
      <c r="Y118" s="46" t="s">
        <v>49</v>
      </c>
    </row>
    <row r="119" spans="6:25" ht="30" customHeight="1" x14ac:dyDescent="0.3">
      <c r="Q119" s="13"/>
      <c r="R119" s="13"/>
      <c r="S119" s="13"/>
      <c r="T119" s="13"/>
      <c r="U119" s="13"/>
      <c r="V119" s="13"/>
      <c r="W119" s="47"/>
      <c r="Y119" s="45" t="s">
        <v>50</v>
      </c>
    </row>
    <row r="120" spans="6:25" ht="30" customHeight="1" x14ac:dyDescent="0.3">
      <c r="Q120" s="13"/>
      <c r="R120" s="13"/>
      <c r="S120" s="13"/>
      <c r="T120" s="13"/>
      <c r="U120" s="13"/>
      <c r="V120" s="13"/>
      <c r="W120" s="47"/>
      <c r="Y120" s="46" t="s">
        <v>51</v>
      </c>
    </row>
    <row r="121" spans="6:25" ht="48.75" customHeight="1" x14ac:dyDescent="0.3">
      <c r="L121" s="39"/>
      <c r="M121" s="198"/>
      <c r="N121" s="39"/>
      <c r="O121" s="39"/>
      <c r="P121" s="39"/>
      <c r="Q121" s="14"/>
      <c r="R121" s="14"/>
      <c r="S121" s="14"/>
      <c r="T121" s="14"/>
      <c r="U121" s="14"/>
      <c r="V121" s="13"/>
      <c r="W121" s="14"/>
      <c r="Y121" s="45" t="s">
        <v>52</v>
      </c>
    </row>
    <row r="122" spans="6:25" ht="24.75" customHeight="1" x14ac:dyDescent="0.3">
      <c r="F122" s="67" t="s">
        <v>90</v>
      </c>
      <c r="L122" s="39"/>
      <c r="M122" s="39" t="s">
        <v>18</v>
      </c>
      <c r="N122" s="39"/>
      <c r="O122" s="39"/>
      <c r="P122" s="39"/>
      <c r="Q122" s="14"/>
      <c r="R122" s="14"/>
      <c r="S122" s="197" t="s">
        <v>93</v>
      </c>
      <c r="T122" s="197"/>
      <c r="U122" s="14"/>
      <c r="V122" s="13"/>
      <c r="W122" s="14"/>
      <c r="Y122" s="46" t="s">
        <v>53</v>
      </c>
    </row>
    <row r="123" spans="6:25" ht="24.75" customHeight="1" x14ac:dyDescent="0.3">
      <c r="F123" s="67" t="s">
        <v>90</v>
      </c>
      <c r="L123" s="39"/>
      <c r="M123" s="39" t="s">
        <v>95</v>
      </c>
      <c r="N123" s="39"/>
      <c r="O123" s="39"/>
      <c r="P123" s="39"/>
      <c r="Q123" s="14"/>
      <c r="R123" s="14"/>
      <c r="S123" s="197" t="s">
        <v>91</v>
      </c>
      <c r="T123" s="197"/>
      <c r="U123" s="14"/>
      <c r="V123" s="13"/>
      <c r="W123" s="14"/>
      <c r="Y123" s="46" t="s">
        <v>54</v>
      </c>
    </row>
    <row r="124" spans="6:25" ht="27" customHeight="1" x14ac:dyDescent="0.3">
      <c r="F124" s="67" t="s">
        <v>90</v>
      </c>
      <c r="L124" s="39"/>
      <c r="M124" s="39" t="s">
        <v>105</v>
      </c>
      <c r="N124" s="39"/>
      <c r="O124" s="39"/>
      <c r="P124" s="39"/>
      <c r="Q124" s="14"/>
      <c r="R124" s="14"/>
      <c r="S124" s="197" t="s">
        <v>87</v>
      </c>
      <c r="T124" s="197"/>
      <c r="U124" s="14"/>
      <c r="V124" s="13"/>
      <c r="W124" s="14"/>
      <c r="Y124" s="46" t="s">
        <v>55</v>
      </c>
    </row>
    <row r="125" spans="6:25" ht="33.75" customHeight="1" x14ac:dyDescent="0.3">
      <c r="F125" s="67" t="s">
        <v>90</v>
      </c>
      <c r="L125" s="39"/>
      <c r="M125" s="39" t="s">
        <v>106</v>
      </c>
      <c r="N125" s="39"/>
      <c r="O125" s="39"/>
      <c r="P125" s="39"/>
      <c r="Q125" s="14"/>
      <c r="R125" s="14"/>
      <c r="S125" s="197" t="s">
        <v>168</v>
      </c>
      <c r="T125" s="197"/>
      <c r="U125" s="14"/>
      <c r="V125" s="13"/>
      <c r="W125" s="14"/>
      <c r="Y125" s="46" t="s">
        <v>56</v>
      </c>
    </row>
    <row r="126" spans="6:25" ht="29.25" customHeight="1" x14ac:dyDescent="0.3">
      <c r="F126" s="67" t="s">
        <v>90</v>
      </c>
      <c r="L126" s="39"/>
      <c r="M126" s="39" t="s">
        <v>96</v>
      </c>
      <c r="N126" s="39"/>
      <c r="O126" s="39"/>
      <c r="P126" s="39"/>
      <c r="Q126" s="14"/>
      <c r="R126" s="14"/>
      <c r="S126" s="197" t="s">
        <v>88</v>
      </c>
      <c r="T126" s="197"/>
      <c r="U126" s="14"/>
      <c r="V126" s="13"/>
      <c r="W126" s="14"/>
      <c r="Y126" s="46" t="s">
        <v>57</v>
      </c>
    </row>
    <row r="127" spans="6:25" ht="38.25" customHeight="1" x14ac:dyDescent="0.3">
      <c r="F127" s="67" t="s">
        <v>90</v>
      </c>
      <c r="L127" s="39"/>
      <c r="M127" s="39" t="s">
        <v>107</v>
      </c>
      <c r="N127" s="39"/>
      <c r="O127" s="39"/>
      <c r="P127" s="39"/>
      <c r="Q127" s="14"/>
      <c r="R127" s="14"/>
      <c r="S127" s="197" t="s">
        <v>89</v>
      </c>
      <c r="T127" s="14"/>
      <c r="U127" s="14"/>
      <c r="V127" s="13"/>
      <c r="W127" s="14"/>
      <c r="Y127" s="46" t="s">
        <v>58</v>
      </c>
    </row>
    <row r="128" spans="6:25" ht="31.5" customHeight="1" x14ac:dyDescent="0.3">
      <c r="F128" s="67" t="s">
        <v>90</v>
      </c>
      <c r="L128" s="39"/>
      <c r="M128" s="39" t="s">
        <v>108</v>
      </c>
      <c r="N128" s="39"/>
      <c r="O128" s="39"/>
      <c r="P128" s="39"/>
      <c r="Q128" s="14"/>
      <c r="R128" s="14"/>
      <c r="S128" s="14"/>
      <c r="T128" s="14"/>
      <c r="U128" s="14"/>
      <c r="V128" s="13"/>
      <c r="W128" s="14"/>
      <c r="Y128" s="45" t="s">
        <v>59</v>
      </c>
    </row>
    <row r="129" spans="6:25" ht="44.25" customHeight="1" x14ac:dyDescent="0.3">
      <c r="F129" s="67" t="s">
        <v>90</v>
      </c>
      <c r="L129" s="39"/>
      <c r="M129" s="39" t="s">
        <v>109</v>
      </c>
      <c r="N129" s="39"/>
      <c r="O129" s="39"/>
      <c r="P129" s="39"/>
      <c r="Q129" s="14"/>
      <c r="R129" s="14"/>
      <c r="S129" s="14"/>
      <c r="T129" s="14"/>
      <c r="U129" s="14"/>
      <c r="V129" s="13"/>
      <c r="W129" s="14"/>
      <c r="Y129" s="46" t="s">
        <v>60</v>
      </c>
    </row>
    <row r="130" spans="6:25" ht="31.5" customHeight="1" x14ac:dyDescent="0.3">
      <c r="L130" s="39"/>
      <c r="M130" s="39" t="s">
        <v>104</v>
      </c>
      <c r="N130" s="39"/>
      <c r="O130" s="39"/>
      <c r="P130" s="39"/>
      <c r="Q130" s="14"/>
      <c r="R130" s="14"/>
      <c r="S130" s="44"/>
      <c r="T130" s="14"/>
      <c r="U130" s="14"/>
      <c r="V130" s="13"/>
      <c r="W130" s="14"/>
      <c r="Y130" s="45" t="s">
        <v>84</v>
      </c>
    </row>
    <row r="131" spans="6:25" ht="30" customHeight="1" x14ac:dyDescent="0.3">
      <c r="L131" s="39"/>
      <c r="M131" s="39"/>
      <c r="N131" s="39"/>
      <c r="O131" s="39"/>
      <c r="P131" s="39"/>
      <c r="Q131" s="14"/>
      <c r="R131" s="14"/>
      <c r="S131" s="14"/>
      <c r="T131" s="14"/>
      <c r="U131" s="14"/>
      <c r="V131" s="13"/>
      <c r="W131" s="14"/>
      <c r="Y131" s="46" t="s">
        <v>61</v>
      </c>
    </row>
    <row r="132" spans="6:25" ht="30" customHeight="1" x14ac:dyDescent="0.3">
      <c r="L132" s="39"/>
      <c r="M132" s="39"/>
      <c r="N132" s="39"/>
      <c r="O132" s="39"/>
      <c r="P132" s="39"/>
      <c r="Q132" s="14"/>
      <c r="R132" s="14"/>
      <c r="S132" s="14"/>
      <c r="T132" s="14"/>
      <c r="U132" s="14"/>
      <c r="V132" s="13"/>
      <c r="W132" s="14"/>
      <c r="Y132" s="45" t="s">
        <v>62</v>
      </c>
    </row>
    <row r="133" spans="6:25" ht="30" customHeight="1" x14ac:dyDescent="0.3">
      <c r="Q133" s="13"/>
      <c r="R133" s="13"/>
      <c r="S133" s="13"/>
      <c r="T133" s="13"/>
      <c r="U133" s="13"/>
      <c r="V133" s="13"/>
      <c r="W133" s="47"/>
      <c r="Y133" s="46" t="s">
        <v>63</v>
      </c>
    </row>
    <row r="134" spans="6:25" ht="30" customHeight="1" x14ac:dyDescent="0.3">
      <c r="Q134" s="13"/>
      <c r="R134" s="13"/>
      <c r="S134" s="13"/>
      <c r="T134" s="13"/>
      <c r="U134" s="13"/>
      <c r="V134" s="13"/>
      <c r="W134" s="47"/>
      <c r="Y134" s="46" t="s">
        <v>64</v>
      </c>
    </row>
    <row r="135" spans="6:25" ht="30" customHeight="1" x14ac:dyDescent="0.3">
      <c r="Q135" s="13"/>
      <c r="R135" s="13"/>
      <c r="S135" s="13"/>
      <c r="T135" s="13"/>
      <c r="U135" s="13"/>
      <c r="V135" s="13"/>
      <c r="W135" s="47"/>
      <c r="Y135" s="45" t="s">
        <v>65</v>
      </c>
    </row>
    <row r="136" spans="6:25" ht="30" customHeight="1" x14ac:dyDescent="0.3">
      <c r="Q136" s="13"/>
      <c r="R136" s="13"/>
      <c r="S136" s="13"/>
      <c r="T136" s="13"/>
      <c r="U136" s="13"/>
      <c r="V136" s="13"/>
      <c r="W136" s="47"/>
      <c r="Y136" s="45" t="s">
        <v>66</v>
      </c>
    </row>
    <row r="137" spans="6:25" ht="30" customHeight="1" x14ac:dyDescent="0.3">
      <c r="Q137" s="13"/>
      <c r="R137" s="13"/>
      <c r="S137" s="13"/>
      <c r="T137" s="13"/>
      <c r="U137" s="13"/>
      <c r="V137" s="13"/>
      <c r="W137" s="47"/>
      <c r="Y137" s="46" t="s">
        <v>67</v>
      </c>
    </row>
    <row r="138" spans="6:25" ht="30" customHeight="1" x14ac:dyDescent="0.3">
      <c r="Q138" s="13"/>
      <c r="R138" s="13"/>
      <c r="S138" s="13"/>
      <c r="T138" s="13"/>
      <c r="U138" s="13"/>
      <c r="V138" s="13"/>
      <c r="W138" s="47"/>
      <c r="Y138" s="46" t="s">
        <v>68</v>
      </c>
    </row>
    <row r="139" spans="6:25" ht="30" customHeight="1" x14ac:dyDescent="0.3">
      <c r="Q139" s="13"/>
      <c r="R139" s="13"/>
      <c r="S139" s="13"/>
      <c r="T139" s="13"/>
      <c r="U139" s="13"/>
      <c r="V139" s="13"/>
      <c r="W139" s="47"/>
      <c r="Y139" s="46" t="s">
        <v>69</v>
      </c>
    </row>
    <row r="140" spans="6:25" ht="30" customHeight="1" x14ac:dyDescent="0.3">
      <c r="Q140" s="13"/>
      <c r="R140" s="13"/>
      <c r="S140" s="13"/>
      <c r="T140" s="13"/>
      <c r="U140" s="13"/>
      <c r="V140" s="13"/>
      <c r="W140" s="47"/>
      <c r="Y140" s="45" t="s">
        <v>70</v>
      </c>
    </row>
    <row r="141" spans="6:25" ht="30" customHeight="1" x14ac:dyDescent="0.3">
      <c r="Q141" s="13"/>
      <c r="R141" s="13"/>
      <c r="S141" s="13"/>
      <c r="T141" s="13"/>
      <c r="U141" s="13"/>
      <c r="V141" s="13"/>
      <c r="W141" s="47"/>
      <c r="Y141" s="45" t="s">
        <v>71</v>
      </c>
    </row>
    <row r="142" spans="6:25" ht="30" customHeight="1" x14ac:dyDescent="0.3">
      <c r="Q142" s="13"/>
      <c r="R142" s="13"/>
      <c r="S142" s="13"/>
      <c r="T142" s="13"/>
      <c r="U142" s="13"/>
      <c r="V142" s="13"/>
      <c r="W142" s="47"/>
      <c r="Y142" s="46" t="s">
        <v>72</v>
      </c>
    </row>
    <row r="143" spans="6:25" ht="30" customHeight="1" x14ac:dyDescent="0.3">
      <c r="Q143" s="13"/>
      <c r="R143" s="13"/>
      <c r="S143" s="13"/>
      <c r="T143" s="13"/>
      <c r="U143" s="13"/>
      <c r="V143" s="13"/>
      <c r="W143" s="47"/>
      <c r="Y143" s="45" t="s">
        <v>73</v>
      </c>
    </row>
    <row r="144" spans="6:25" ht="30" customHeight="1" x14ac:dyDescent="0.3">
      <c r="Q144" s="13"/>
      <c r="R144" s="13"/>
      <c r="S144" s="13"/>
      <c r="T144" s="13"/>
      <c r="U144" s="13"/>
      <c r="V144" s="13"/>
      <c r="W144" s="47"/>
      <c r="Y144" s="46" t="s">
        <v>74</v>
      </c>
    </row>
    <row r="145" spans="17:25" ht="30" customHeight="1" x14ac:dyDescent="0.3">
      <c r="Q145" s="13"/>
      <c r="R145" s="13"/>
      <c r="S145" s="13"/>
      <c r="T145" s="13"/>
      <c r="U145" s="13"/>
      <c r="V145" s="13"/>
      <c r="W145" s="47"/>
      <c r="Y145" s="46" t="s">
        <v>75</v>
      </c>
    </row>
    <row r="146" spans="17:25" ht="30" customHeight="1" x14ac:dyDescent="0.3">
      <c r="Q146" s="13"/>
      <c r="R146" s="13"/>
      <c r="S146" s="13"/>
      <c r="T146" s="13"/>
      <c r="U146" s="13"/>
      <c r="V146" s="13"/>
      <c r="W146" s="47"/>
      <c r="Y146" s="46" t="s">
        <v>76</v>
      </c>
    </row>
    <row r="147" spans="17:25" ht="30" customHeight="1" x14ac:dyDescent="0.3">
      <c r="Q147" s="13"/>
      <c r="R147" s="13"/>
      <c r="S147" s="13"/>
      <c r="T147" s="13"/>
      <c r="U147" s="13"/>
      <c r="V147" s="13"/>
      <c r="W147" s="47"/>
      <c r="Y147" s="46" t="s">
        <v>77</v>
      </c>
    </row>
    <row r="148" spans="17:25" ht="30" customHeight="1" x14ac:dyDescent="0.3">
      <c r="Q148" s="13"/>
      <c r="R148" s="13"/>
      <c r="S148" s="13"/>
      <c r="T148" s="13"/>
      <c r="U148" s="13"/>
      <c r="V148" s="13"/>
      <c r="W148" s="47"/>
      <c r="Y148" s="46" t="s">
        <v>78</v>
      </c>
    </row>
    <row r="149" spans="17:25" ht="30" customHeight="1" x14ac:dyDescent="0.3">
      <c r="Q149" s="13"/>
      <c r="R149" s="13"/>
      <c r="S149" s="13"/>
      <c r="T149" s="13"/>
      <c r="U149" s="13"/>
      <c r="V149" s="13"/>
      <c r="W149" s="14"/>
    </row>
    <row r="150" spans="17:25" ht="30" customHeight="1" x14ac:dyDescent="0.3">
      <c r="Q150" s="13"/>
      <c r="R150" s="13"/>
      <c r="S150" s="13"/>
      <c r="T150" s="13"/>
      <c r="U150" s="13"/>
      <c r="V150" s="13"/>
      <c r="W150" s="14"/>
    </row>
    <row r="151" spans="17:25" ht="30" customHeight="1" x14ac:dyDescent="0.3">
      <c r="Q151" s="13"/>
      <c r="R151" s="13"/>
      <c r="S151" s="13"/>
      <c r="T151" s="13"/>
      <c r="U151" s="13"/>
      <c r="V151" s="13"/>
      <c r="W151" s="14"/>
    </row>
    <row r="152" spans="17:25" ht="30" customHeight="1" x14ac:dyDescent="0.3">
      <c r="Q152" s="13"/>
      <c r="R152" s="13"/>
      <c r="S152" s="13"/>
      <c r="T152" s="13"/>
      <c r="U152" s="13"/>
      <c r="V152" s="13"/>
      <c r="W152" s="14"/>
    </row>
    <row r="153" spans="17:25" ht="30" customHeight="1" x14ac:dyDescent="0.3">
      <c r="Q153" s="13"/>
      <c r="R153" s="13"/>
      <c r="S153" s="13"/>
      <c r="T153" s="13"/>
      <c r="U153" s="13"/>
      <c r="V153" s="13"/>
      <c r="W153" s="14"/>
    </row>
    <row r="154" spans="17:25" ht="30" customHeight="1" x14ac:dyDescent="0.3">
      <c r="Q154" s="13"/>
      <c r="R154" s="13"/>
      <c r="S154" s="13"/>
      <c r="T154" s="13"/>
      <c r="U154" s="13"/>
      <c r="V154" s="13"/>
      <c r="W154" s="14"/>
    </row>
    <row r="155" spans="17:25" ht="30" customHeight="1" x14ac:dyDescent="0.3">
      <c r="Q155" s="13"/>
      <c r="R155" s="13"/>
      <c r="S155" s="13"/>
      <c r="T155" s="13"/>
      <c r="U155" s="13"/>
      <c r="V155" s="13"/>
      <c r="W155" s="14"/>
    </row>
    <row r="156" spans="17:25" ht="30" customHeight="1" x14ac:dyDescent="0.3">
      <c r="Q156" s="13"/>
      <c r="R156" s="13"/>
      <c r="S156" s="13"/>
      <c r="T156" s="13"/>
      <c r="U156" s="13"/>
      <c r="V156" s="13"/>
      <c r="W156" s="14"/>
    </row>
    <row r="157" spans="17:25" ht="30" customHeight="1" x14ac:dyDescent="0.3">
      <c r="Q157" s="13"/>
      <c r="R157" s="13"/>
      <c r="S157" s="13"/>
      <c r="T157" s="13"/>
      <c r="U157" s="13"/>
      <c r="V157" s="13"/>
      <c r="W157" s="14"/>
    </row>
    <row r="158" spans="17:25" ht="30" customHeight="1" x14ac:dyDescent="0.3">
      <c r="Q158" s="13"/>
      <c r="R158" s="13"/>
      <c r="S158" s="13"/>
      <c r="T158" s="13"/>
      <c r="U158" s="13"/>
      <c r="V158" s="13"/>
      <c r="W158" s="14"/>
    </row>
    <row r="159" spans="17:25" ht="30" customHeight="1" x14ac:dyDescent="0.3">
      <c r="Q159" s="13"/>
      <c r="R159" s="13"/>
      <c r="S159" s="13"/>
      <c r="T159" s="13"/>
      <c r="U159" s="13"/>
      <c r="V159" s="13"/>
      <c r="W159" s="14"/>
    </row>
    <row r="160" spans="17:25" ht="30" customHeight="1" x14ac:dyDescent="0.3">
      <c r="Q160" s="13"/>
      <c r="R160" s="13"/>
      <c r="S160" s="13"/>
      <c r="T160" s="13"/>
      <c r="U160" s="13"/>
      <c r="V160" s="13"/>
      <c r="W160" s="14"/>
    </row>
    <row r="161" spans="17:23" ht="30" customHeight="1" x14ac:dyDescent="0.3">
      <c r="Q161" s="13"/>
      <c r="R161" s="13"/>
      <c r="S161" s="13"/>
      <c r="T161" s="13"/>
      <c r="U161" s="13"/>
      <c r="V161" s="13"/>
      <c r="W161" s="14"/>
    </row>
    <row r="162" spans="17:23" ht="30" customHeight="1" x14ac:dyDescent="0.3">
      <c r="Q162" s="13"/>
      <c r="R162" s="13"/>
      <c r="S162" s="13"/>
      <c r="T162" s="13"/>
      <c r="U162" s="13"/>
      <c r="V162" s="13"/>
      <c r="W162" s="14"/>
    </row>
    <row r="163" spans="17:23" ht="30" customHeight="1" x14ac:dyDescent="0.3">
      <c r="Q163" s="13"/>
      <c r="R163" s="13"/>
      <c r="S163" s="13"/>
      <c r="T163" s="13"/>
      <c r="U163" s="13"/>
      <c r="V163" s="13"/>
      <c r="W163" s="14"/>
    </row>
    <row r="164" spans="17:23" ht="30" customHeight="1" x14ac:dyDescent="0.3">
      <c r="Q164" s="13"/>
      <c r="R164" s="13"/>
      <c r="S164" s="13"/>
      <c r="T164" s="13"/>
      <c r="U164" s="13"/>
      <c r="V164" s="13"/>
      <c r="W164" s="14"/>
    </row>
    <row r="165" spans="17:23" ht="30" customHeight="1" x14ac:dyDescent="0.3">
      <c r="Q165" s="13"/>
      <c r="R165" s="13"/>
      <c r="S165" s="13"/>
      <c r="T165" s="13"/>
      <c r="U165" s="13"/>
      <c r="V165" s="13"/>
      <c r="W165" s="14"/>
    </row>
    <row r="166" spans="17:23" ht="30" customHeight="1" x14ac:dyDescent="0.3">
      <c r="Q166" s="13"/>
      <c r="R166" s="13"/>
      <c r="S166" s="13"/>
      <c r="T166" s="13"/>
      <c r="U166" s="13"/>
      <c r="V166" s="13"/>
      <c r="W166" s="14"/>
    </row>
    <row r="167" spans="17:23" ht="30" customHeight="1" x14ac:dyDescent="0.3">
      <c r="Q167" s="13"/>
      <c r="R167" s="13"/>
      <c r="S167" s="13"/>
      <c r="T167" s="13"/>
      <c r="U167" s="13"/>
      <c r="V167" s="13"/>
      <c r="W167" s="14"/>
    </row>
    <row r="168" spans="17:23" ht="30" customHeight="1" x14ac:dyDescent="0.3">
      <c r="Q168" s="13"/>
      <c r="R168" s="13"/>
      <c r="S168" s="13"/>
      <c r="T168" s="13"/>
      <c r="U168" s="13"/>
      <c r="V168" s="13"/>
      <c r="W168" s="14"/>
    </row>
    <row r="169" spans="17:23" ht="30" customHeight="1" x14ac:dyDescent="0.3">
      <c r="Q169" s="13"/>
      <c r="R169" s="13"/>
      <c r="S169" s="13"/>
      <c r="T169" s="13"/>
      <c r="U169" s="13"/>
      <c r="V169" s="13"/>
      <c r="W169" s="14"/>
    </row>
    <row r="170" spans="17:23" ht="30" customHeight="1" x14ac:dyDescent="0.3">
      <c r="Q170" s="13"/>
      <c r="R170" s="13"/>
      <c r="S170" s="13"/>
      <c r="T170" s="13"/>
      <c r="U170" s="13"/>
      <c r="V170" s="13"/>
      <c r="W170" s="14"/>
    </row>
    <row r="171" spans="17:23" ht="30" customHeight="1" x14ac:dyDescent="0.3">
      <c r="Q171" s="13"/>
      <c r="R171" s="13"/>
      <c r="S171" s="13"/>
      <c r="T171" s="13"/>
      <c r="U171" s="13"/>
      <c r="V171" s="13"/>
      <c r="W171" s="14"/>
    </row>
    <row r="172" spans="17:23" ht="30" customHeight="1" x14ac:dyDescent="0.3">
      <c r="Q172" s="13"/>
      <c r="R172" s="13"/>
      <c r="S172" s="13"/>
      <c r="T172" s="13"/>
      <c r="U172" s="13"/>
      <c r="V172" s="13"/>
      <c r="W172" s="14"/>
    </row>
    <row r="173" spans="17:23" ht="30" customHeight="1" x14ac:dyDescent="0.3">
      <c r="Q173" s="13"/>
      <c r="R173" s="13"/>
      <c r="S173" s="13"/>
      <c r="T173" s="13"/>
      <c r="U173" s="13"/>
      <c r="V173" s="13"/>
      <c r="W173" s="14"/>
    </row>
    <row r="174" spans="17:23" ht="30" customHeight="1" x14ac:dyDescent="0.3">
      <c r="Q174" s="13"/>
      <c r="R174" s="13"/>
      <c r="S174" s="13"/>
      <c r="T174" s="13"/>
      <c r="U174" s="13"/>
      <c r="V174" s="13"/>
      <c r="W174" s="14"/>
    </row>
    <row r="175" spans="17:23" ht="30" customHeight="1" x14ac:dyDescent="0.3">
      <c r="Q175" s="13"/>
      <c r="R175" s="13"/>
      <c r="S175" s="13"/>
      <c r="T175" s="13"/>
      <c r="U175" s="13"/>
      <c r="V175" s="13"/>
      <c r="W175" s="14"/>
    </row>
    <row r="176" spans="17:23" ht="30" customHeight="1" x14ac:dyDescent="0.3">
      <c r="Q176" s="13"/>
      <c r="R176" s="13"/>
      <c r="S176" s="13"/>
      <c r="T176" s="13"/>
      <c r="U176" s="13"/>
      <c r="V176" s="13"/>
      <c r="W176" s="14"/>
    </row>
    <row r="177" spans="17:23" ht="30" customHeight="1" x14ac:dyDescent="0.3">
      <c r="Q177" s="13"/>
      <c r="R177" s="13"/>
      <c r="S177" s="13"/>
      <c r="T177" s="13"/>
      <c r="U177" s="13"/>
      <c r="V177" s="13"/>
      <c r="W177" s="14"/>
    </row>
    <row r="178" spans="17:23" ht="30" customHeight="1" x14ac:dyDescent="0.3">
      <c r="Q178" s="13"/>
      <c r="R178" s="13"/>
      <c r="S178" s="13"/>
      <c r="T178" s="13"/>
      <c r="U178" s="13"/>
      <c r="V178" s="13"/>
      <c r="W178" s="14"/>
    </row>
    <row r="179" spans="17:23" ht="30" customHeight="1" x14ac:dyDescent="0.3">
      <c r="Q179" s="13"/>
      <c r="R179" s="13"/>
      <c r="S179" s="13"/>
      <c r="T179" s="13"/>
      <c r="U179" s="13"/>
      <c r="V179" s="13"/>
      <c r="W179" s="14"/>
    </row>
    <row r="180" spans="17:23" ht="30" customHeight="1" x14ac:dyDescent="0.3">
      <c r="Q180" s="13"/>
      <c r="R180" s="13"/>
      <c r="S180" s="13"/>
      <c r="T180" s="13"/>
      <c r="U180" s="13"/>
      <c r="V180" s="13"/>
      <c r="W180" s="14"/>
    </row>
    <row r="181" spans="17:23" ht="30" customHeight="1" x14ac:dyDescent="0.3">
      <c r="Q181" s="13"/>
      <c r="R181" s="13"/>
      <c r="S181" s="13"/>
      <c r="T181" s="13"/>
      <c r="U181" s="13"/>
      <c r="V181" s="13"/>
      <c r="W181" s="14"/>
    </row>
    <row r="182" spans="17:23" ht="30" customHeight="1" x14ac:dyDescent="0.3">
      <c r="Q182" s="13"/>
      <c r="R182" s="13"/>
      <c r="S182" s="13"/>
      <c r="T182" s="13"/>
      <c r="U182" s="13"/>
      <c r="V182" s="13"/>
      <c r="W182" s="14"/>
    </row>
    <row r="183" spans="17:23" ht="30" customHeight="1" x14ac:dyDescent="0.3">
      <c r="Q183" s="13"/>
      <c r="R183" s="13"/>
      <c r="S183" s="13"/>
      <c r="T183" s="13"/>
      <c r="U183" s="13"/>
      <c r="V183" s="13"/>
      <c r="W183" s="14"/>
    </row>
    <row r="184" spans="17:23" ht="30" customHeight="1" x14ac:dyDescent="0.3">
      <c r="Q184" s="13"/>
      <c r="R184" s="13"/>
      <c r="S184" s="13"/>
      <c r="T184" s="13"/>
      <c r="U184" s="13"/>
      <c r="V184" s="13"/>
      <c r="W184" s="14"/>
    </row>
    <row r="185" spans="17:23" ht="30" customHeight="1" x14ac:dyDescent="0.3">
      <c r="Q185" s="13"/>
      <c r="R185" s="13"/>
      <c r="S185" s="13"/>
      <c r="T185" s="13"/>
      <c r="U185" s="13"/>
      <c r="V185" s="13"/>
      <c r="W185" s="14"/>
    </row>
    <row r="186" spans="17:23" ht="30" customHeight="1" x14ac:dyDescent="0.3">
      <c r="Q186" s="13"/>
      <c r="R186" s="13"/>
      <c r="S186" s="13"/>
      <c r="T186" s="13"/>
      <c r="U186" s="13"/>
      <c r="V186" s="13"/>
      <c r="W186" s="14"/>
    </row>
    <row r="187" spans="17:23" ht="30" customHeight="1" x14ac:dyDescent="0.3">
      <c r="Q187" s="13"/>
      <c r="R187" s="13"/>
      <c r="S187" s="13"/>
      <c r="T187" s="13"/>
      <c r="U187" s="13"/>
      <c r="V187" s="13"/>
      <c r="W187" s="14"/>
    </row>
    <row r="188" spans="17:23" ht="30" customHeight="1" x14ac:dyDescent="0.3">
      <c r="Q188" s="13"/>
      <c r="R188" s="13"/>
      <c r="S188" s="13"/>
      <c r="T188" s="13"/>
      <c r="U188" s="13"/>
      <c r="V188" s="13"/>
      <c r="W188" s="14"/>
    </row>
    <row r="189" spans="17:23" ht="30" customHeight="1" x14ac:dyDescent="0.3">
      <c r="Q189" s="13"/>
      <c r="R189" s="13"/>
      <c r="S189" s="13"/>
      <c r="T189" s="13"/>
      <c r="U189" s="13"/>
      <c r="V189" s="13"/>
      <c r="W189" s="14"/>
    </row>
    <row r="190" spans="17:23" ht="30" customHeight="1" x14ac:dyDescent="0.3">
      <c r="Q190" s="13"/>
      <c r="R190" s="13"/>
      <c r="S190" s="13"/>
      <c r="T190" s="13"/>
      <c r="U190" s="13"/>
      <c r="V190" s="13"/>
      <c r="W190" s="14"/>
    </row>
    <row r="191" spans="17:23" ht="30" customHeight="1" x14ac:dyDescent="0.3">
      <c r="Q191" s="13"/>
      <c r="R191" s="13"/>
      <c r="S191" s="13"/>
      <c r="T191" s="13"/>
      <c r="U191" s="13"/>
      <c r="V191" s="13"/>
      <c r="W191" s="14"/>
    </row>
    <row r="192" spans="17:23" ht="30" customHeight="1" x14ac:dyDescent="0.3">
      <c r="Q192" s="13"/>
      <c r="R192" s="13"/>
      <c r="S192" s="13"/>
      <c r="T192" s="13"/>
      <c r="U192" s="13"/>
      <c r="V192" s="13"/>
      <c r="W192" s="14"/>
    </row>
    <row r="193" spans="17:23" ht="30" customHeight="1" x14ac:dyDescent="0.3">
      <c r="Q193" s="13"/>
      <c r="R193" s="13"/>
      <c r="S193" s="13"/>
      <c r="T193" s="13"/>
      <c r="U193" s="13"/>
      <c r="V193" s="13"/>
      <c r="W193" s="14"/>
    </row>
    <row r="194" spans="17:23" ht="30" customHeight="1" x14ac:dyDescent="0.3">
      <c r="Q194" s="13"/>
      <c r="R194" s="13"/>
      <c r="S194" s="13"/>
      <c r="T194" s="13"/>
      <c r="U194" s="13"/>
      <c r="V194" s="13"/>
      <c r="W194" s="14"/>
    </row>
    <row r="195" spans="17:23" ht="30" customHeight="1" x14ac:dyDescent="0.3">
      <c r="Q195" s="13"/>
      <c r="R195" s="13"/>
      <c r="S195" s="13"/>
      <c r="T195" s="13"/>
      <c r="U195" s="13"/>
      <c r="V195" s="13"/>
      <c r="W195" s="14"/>
    </row>
    <row r="196" spans="17:23" ht="30" customHeight="1" x14ac:dyDescent="0.3">
      <c r="Q196" s="13"/>
      <c r="R196" s="13"/>
      <c r="S196" s="13"/>
      <c r="T196" s="13"/>
      <c r="U196" s="13"/>
      <c r="V196" s="13"/>
      <c r="W196" s="14"/>
    </row>
    <row r="197" spans="17:23" ht="30" customHeight="1" x14ac:dyDescent="0.3">
      <c r="Q197" s="13"/>
      <c r="R197" s="13"/>
      <c r="S197" s="13"/>
      <c r="T197" s="13"/>
      <c r="U197" s="13"/>
      <c r="V197" s="13"/>
      <c r="W197" s="14"/>
    </row>
    <row r="198" spans="17:23" ht="30" customHeight="1" x14ac:dyDescent="0.3">
      <c r="Q198" s="13"/>
      <c r="R198" s="13"/>
      <c r="S198" s="13"/>
      <c r="T198" s="13"/>
      <c r="U198" s="13"/>
      <c r="V198" s="13"/>
      <c r="W198" s="14"/>
    </row>
    <row r="199" spans="17:23" ht="30" customHeight="1" x14ac:dyDescent="0.3">
      <c r="Q199" s="13"/>
      <c r="R199" s="13"/>
      <c r="S199" s="13"/>
      <c r="T199" s="13"/>
      <c r="U199" s="13"/>
      <c r="V199" s="13"/>
      <c r="W199" s="14"/>
    </row>
    <row r="200" spans="17:23" ht="30" customHeight="1" x14ac:dyDescent="0.3">
      <c r="Q200" s="13"/>
      <c r="R200" s="13"/>
      <c r="S200" s="13"/>
      <c r="T200" s="13"/>
      <c r="U200" s="13"/>
      <c r="V200" s="13"/>
      <c r="W200" s="14"/>
    </row>
    <row r="201" spans="17:23" ht="30" customHeight="1" x14ac:dyDescent="0.3">
      <c r="Q201" s="13"/>
      <c r="R201" s="13"/>
      <c r="S201" s="13"/>
      <c r="T201" s="13"/>
      <c r="U201" s="13"/>
      <c r="V201" s="13"/>
      <c r="W201" s="14"/>
    </row>
    <row r="202" spans="17:23" ht="30" customHeight="1" x14ac:dyDescent="0.3">
      <c r="Q202" s="13"/>
      <c r="R202" s="13"/>
      <c r="S202" s="13"/>
      <c r="T202" s="13"/>
      <c r="U202" s="13"/>
      <c r="V202" s="13"/>
      <c r="W202" s="14"/>
    </row>
    <row r="203" spans="17:23" ht="30" customHeight="1" x14ac:dyDescent="0.3">
      <c r="Q203" s="13"/>
      <c r="R203" s="13"/>
      <c r="S203" s="13"/>
      <c r="T203" s="13"/>
      <c r="U203" s="13"/>
      <c r="V203" s="13"/>
      <c r="W203" s="14"/>
    </row>
    <row r="204" spans="17:23" ht="30" customHeight="1" x14ac:dyDescent="0.3">
      <c r="Q204" s="13"/>
      <c r="R204" s="13"/>
      <c r="S204" s="13"/>
      <c r="T204" s="13"/>
      <c r="U204" s="13"/>
      <c r="V204" s="13"/>
      <c r="W204" s="14"/>
    </row>
    <row r="205" spans="17:23" ht="30" customHeight="1" x14ac:dyDescent="0.3">
      <c r="Q205" s="13"/>
      <c r="R205" s="13"/>
      <c r="S205" s="13"/>
      <c r="T205" s="13"/>
      <c r="U205" s="13"/>
      <c r="V205" s="13"/>
      <c r="W205" s="14"/>
    </row>
    <row r="206" spans="17:23" ht="30" customHeight="1" x14ac:dyDescent="0.3">
      <c r="Q206" s="13"/>
      <c r="R206" s="13"/>
      <c r="S206" s="13"/>
      <c r="T206" s="13"/>
      <c r="U206" s="13"/>
      <c r="V206" s="13"/>
      <c r="W206" s="14"/>
    </row>
    <row r="207" spans="17:23" ht="30" customHeight="1" x14ac:dyDescent="0.3">
      <c r="Q207" s="13"/>
      <c r="R207" s="13"/>
      <c r="S207" s="13"/>
      <c r="T207" s="13"/>
      <c r="U207" s="13"/>
      <c r="V207" s="13"/>
      <c r="W207" s="14"/>
    </row>
    <row r="208" spans="17:23" ht="30" customHeight="1" x14ac:dyDescent="0.3">
      <c r="Q208" s="13"/>
      <c r="R208" s="13"/>
      <c r="S208" s="13"/>
      <c r="T208" s="13"/>
      <c r="U208" s="13"/>
      <c r="V208" s="13"/>
      <c r="W208" s="14"/>
    </row>
    <row r="209" spans="17:23" ht="30" customHeight="1" x14ac:dyDescent="0.3">
      <c r="Q209" s="13"/>
      <c r="R209" s="13"/>
      <c r="S209" s="13"/>
      <c r="T209" s="13"/>
      <c r="U209" s="13"/>
      <c r="V209" s="13"/>
      <c r="W209" s="14"/>
    </row>
    <row r="210" spans="17:23" ht="30" customHeight="1" x14ac:dyDescent="0.3">
      <c r="Q210" s="13"/>
      <c r="R210" s="13"/>
      <c r="S210" s="13"/>
      <c r="T210" s="13"/>
      <c r="U210" s="13"/>
      <c r="V210" s="13"/>
      <c r="W210" s="14"/>
    </row>
    <row r="211" spans="17:23" ht="30" customHeight="1" x14ac:dyDescent="0.3">
      <c r="Q211" s="13"/>
      <c r="R211" s="13"/>
      <c r="S211" s="13"/>
      <c r="T211" s="13"/>
      <c r="U211" s="13"/>
      <c r="V211" s="13"/>
      <c r="W211" s="14"/>
    </row>
    <row r="212" spans="17:23" ht="30" customHeight="1" x14ac:dyDescent="0.3">
      <c r="Q212" s="13"/>
      <c r="R212" s="13"/>
      <c r="S212" s="13"/>
      <c r="T212" s="13"/>
      <c r="U212" s="13"/>
      <c r="V212" s="13"/>
      <c r="W212" s="14"/>
    </row>
    <row r="213" spans="17:23" ht="30" customHeight="1" x14ac:dyDescent="0.3">
      <c r="Q213" s="13"/>
      <c r="R213" s="13"/>
      <c r="S213" s="13"/>
      <c r="T213" s="13"/>
      <c r="U213" s="13"/>
      <c r="V213" s="13"/>
      <c r="W213" s="14"/>
    </row>
    <row r="214" spans="17:23" ht="30" customHeight="1" x14ac:dyDescent="0.3">
      <c r="Q214" s="13"/>
      <c r="R214" s="13"/>
      <c r="S214" s="13"/>
      <c r="T214" s="13"/>
      <c r="U214" s="13"/>
      <c r="V214" s="13"/>
      <c r="W214" s="14"/>
    </row>
    <row r="215" spans="17:23" ht="30" customHeight="1" x14ac:dyDescent="0.3">
      <c r="Q215" s="13"/>
      <c r="R215" s="13"/>
      <c r="S215" s="13"/>
      <c r="T215" s="13"/>
      <c r="U215" s="13"/>
      <c r="V215" s="13"/>
      <c r="W215" s="14"/>
    </row>
    <row r="216" spans="17:23" ht="30" customHeight="1" x14ac:dyDescent="0.3">
      <c r="Q216" s="13"/>
      <c r="R216" s="13"/>
      <c r="S216" s="13"/>
      <c r="T216" s="13"/>
      <c r="U216" s="13"/>
      <c r="V216" s="13"/>
      <c r="W216" s="14"/>
    </row>
    <row r="217" spans="17:23" ht="30" customHeight="1" x14ac:dyDescent="0.3">
      <c r="Q217" s="13"/>
      <c r="R217" s="13"/>
      <c r="S217" s="13"/>
      <c r="T217" s="13"/>
      <c r="U217" s="13"/>
      <c r="V217" s="13"/>
      <c r="W217" s="14"/>
    </row>
    <row r="218" spans="17:23" ht="30" customHeight="1" x14ac:dyDescent="0.3">
      <c r="Q218" s="13"/>
      <c r="R218" s="13"/>
      <c r="S218" s="13"/>
      <c r="T218" s="13"/>
      <c r="U218" s="13"/>
      <c r="V218" s="13"/>
      <c r="W218" s="14"/>
    </row>
    <row r="219" spans="17:23" ht="30" customHeight="1" x14ac:dyDescent="0.3">
      <c r="Q219" s="13"/>
      <c r="R219" s="13"/>
      <c r="S219" s="13"/>
      <c r="T219" s="13"/>
      <c r="U219" s="13"/>
      <c r="V219" s="13"/>
      <c r="W219" s="14"/>
    </row>
    <row r="220" spans="17:23" ht="30" customHeight="1" x14ac:dyDescent="0.3">
      <c r="Q220" s="13"/>
      <c r="R220" s="13"/>
      <c r="S220" s="13"/>
      <c r="T220" s="13"/>
      <c r="U220" s="13"/>
      <c r="V220" s="13"/>
      <c r="W220" s="14"/>
    </row>
    <row r="221" spans="17:23" ht="30" customHeight="1" x14ac:dyDescent="0.3">
      <c r="Q221" s="13"/>
      <c r="R221" s="13"/>
      <c r="S221" s="13"/>
      <c r="T221" s="13"/>
      <c r="U221" s="13"/>
      <c r="V221" s="13"/>
      <c r="W221" s="14"/>
    </row>
    <row r="222" spans="17:23" ht="30" customHeight="1" x14ac:dyDescent="0.3">
      <c r="Q222" s="13"/>
      <c r="R222" s="13"/>
      <c r="S222" s="13"/>
      <c r="T222" s="13"/>
      <c r="U222" s="13"/>
      <c r="V222" s="13"/>
      <c r="W222" s="14"/>
    </row>
    <row r="223" spans="17:23" ht="30" customHeight="1" x14ac:dyDescent="0.3">
      <c r="Q223" s="13"/>
      <c r="R223" s="13"/>
      <c r="S223" s="13"/>
      <c r="T223" s="13"/>
      <c r="U223" s="13"/>
      <c r="V223" s="13"/>
      <c r="W223" s="14"/>
    </row>
    <row r="224" spans="17:23" ht="30" customHeight="1" x14ac:dyDescent="0.3">
      <c r="Q224" s="13"/>
      <c r="R224" s="13"/>
      <c r="S224" s="13"/>
      <c r="T224" s="13"/>
      <c r="U224" s="13"/>
      <c r="V224" s="13"/>
      <c r="W224" s="14"/>
    </row>
    <row r="225" spans="17:23" ht="30" customHeight="1" x14ac:dyDescent="0.3">
      <c r="Q225" s="13"/>
      <c r="R225" s="13"/>
      <c r="S225" s="13"/>
      <c r="T225" s="13"/>
      <c r="U225" s="13"/>
      <c r="V225" s="13"/>
      <c r="W225" s="14"/>
    </row>
    <row r="226" spans="17:23" ht="30" customHeight="1" x14ac:dyDescent="0.3">
      <c r="Q226" s="13"/>
      <c r="R226" s="13"/>
      <c r="S226" s="13"/>
      <c r="T226" s="13"/>
      <c r="U226" s="13"/>
      <c r="V226" s="13"/>
      <c r="W226" s="14"/>
    </row>
    <row r="227" spans="17:23" ht="30" customHeight="1" x14ac:dyDescent="0.3">
      <c r="Q227" s="13"/>
      <c r="R227" s="13"/>
      <c r="S227" s="13"/>
      <c r="T227" s="13"/>
      <c r="U227" s="13"/>
      <c r="V227" s="13"/>
      <c r="W227" s="14"/>
    </row>
    <row r="228" spans="17:23" ht="30" customHeight="1" x14ac:dyDescent="0.3">
      <c r="Q228" s="13"/>
      <c r="R228" s="13"/>
      <c r="S228" s="13"/>
      <c r="T228" s="13"/>
      <c r="U228" s="13"/>
      <c r="V228" s="13"/>
      <c r="W228" s="14"/>
    </row>
    <row r="229" spans="17:23" ht="30" customHeight="1" x14ac:dyDescent="0.3">
      <c r="Q229" s="13"/>
      <c r="R229" s="13"/>
      <c r="S229" s="13"/>
      <c r="T229" s="13"/>
      <c r="U229" s="13"/>
      <c r="V229" s="13"/>
      <c r="W229" s="14"/>
    </row>
    <row r="230" spans="17:23" ht="30" customHeight="1" x14ac:dyDescent="0.3">
      <c r="Q230" s="13"/>
      <c r="R230" s="13"/>
      <c r="S230" s="13"/>
      <c r="T230" s="13"/>
      <c r="U230" s="13"/>
      <c r="V230" s="13"/>
      <c r="W230" s="14"/>
    </row>
    <row r="231" spans="17:23" ht="30" customHeight="1" x14ac:dyDescent="0.3">
      <c r="Q231" s="13"/>
      <c r="R231" s="13"/>
      <c r="S231" s="13"/>
      <c r="T231" s="13"/>
      <c r="U231" s="13"/>
      <c r="V231" s="13"/>
      <c r="W231" s="14"/>
    </row>
    <row r="232" spans="17:23" ht="30" customHeight="1" x14ac:dyDescent="0.3">
      <c r="Q232" s="13"/>
      <c r="R232" s="13"/>
      <c r="S232" s="13"/>
      <c r="T232" s="13"/>
      <c r="U232" s="13"/>
      <c r="V232" s="13"/>
      <c r="W232" s="14"/>
    </row>
    <row r="233" spans="17:23" ht="30" customHeight="1" x14ac:dyDescent="0.3">
      <c r="Q233" s="13"/>
      <c r="R233" s="13"/>
      <c r="S233" s="13"/>
      <c r="T233" s="13"/>
      <c r="U233" s="13"/>
      <c r="V233" s="13"/>
      <c r="W233" s="14"/>
    </row>
    <row r="234" spans="17:23" ht="30" customHeight="1" x14ac:dyDescent="0.3">
      <c r="Q234" s="13"/>
      <c r="R234" s="13"/>
      <c r="S234" s="13"/>
      <c r="T234" s="13"/>
      <c r="U234" s="13"/>
      <c r="V234" s="13"/>
      <c r="W234" s="14"/>
    </row>
    <row r="235" spans="17:23" ht="30" customHeight="1" x14ac:dyDescent="0.3">
      <c r="Q235" s="13"/>
      <c r="R235" s="13"/>
      <c r="S235" s="13"/>
      <c r="T235" s="13"/>
      <c r="U235" s="13"/>
      <c r="V235" s="13"/>
      <c r="W235" s="14"/>
    </row>
    <row r="236" spans="17:23" ht="30" customHeight="1" x14ac:dyDescent="0.3">
      <c r="Q236" s="13"/>
      <c r="R236" s="13"/>
      <c r="S236" s="13"/>
      <c r="T236" s="13"/>
      <c r="U236" s="13"/>
      <c r="V236" s="13"/>
      <c r="W236" s="14"/>
    </row>
    <row r="237" spans="17:23" ht="30" customHeight="1" x14ac:dyDescent="0.3">
      <c r="Q237" s="13"/>
      <c r="R237" s="13"/>
      <c r="S237" s="13"/>
      <c r="T237" s="13"/>
      <c r="U237" s="13"/>
      <c r="V237" s="13"/>
      <c r="W237" s="14"/>
    </row>
    <row r="238" spans="17:23" ht="30" customHeight="1" x14ac:dyDescent="0.3">
      <c r="Q238" s="13"/>
      <c r="R238" s="13"/>
      <c r="S238" s="13"/>
      <c r="T238" s="13"/>
      <c r="U238" s="13"/>
      <c r="V238" s="13"/>
      <c r="W238" s="14"/>
    </row>
    <row r="239" spans="17:23" ht="30" customHeight="1" x14ac:dyDescent="0.3">
      <c r="Q239" s="13"/>
      <c r="R239" s="13"/>
      <c r="S239" s="13"/>
      <c r="T239" s="13"/>
      <c r="U239" s="13"/>
      <c r="V239" s="13"/>
      <c r="W239" s="14"/>
    </row>
    <row r="240" spans="17:23" ht="30" customHeight="1" x14ac:dyDescent="0.3">
      <c r="Q240" s="13"/>
      <c r="R240" s="13"/>
      <c r="S240" s="13"/>
      <c r="T240" s="13"/>
      <c r="U240" s="13"/>
      <c r="V240" s="13"/>
      <c r="W240" s="14"/>
    </row>
    <row r="241" spans="17:23" ht="30" customHeight="1" x14ac:dyDescent="0.3">
      <c r="Q241" s="13"/>
      <c r="R241" s="13"/>
      <c r="S241" s="13"/>
      <c r="T241" s="13"/>
      <c r="U241" s="13"/>
      <c r="V241" s="13"/>
      <c r="W241" s="14"/>
    </row>
    <row r="242" spans="17:23" ht="30" customHeight="1" x14ac:dyDescent="0.3">
      <c r="Q242" s="13"/>
      <c r="R242" s="13"/>
      <c r="S242" s="13"/>
      <c r="T242" s="13"/>
      <c r="U242" s="13"/>
      <c r="V242" s="13"/>
      <c r="W242" s="14"/>
    </row>
    <row r="243" spans="17:23" ht="30" customHeight="1" x14ac:dyDescent="0.3">
      <c r="Q243" s="13"/>
      <c r="R243" s="13"/>
      <c r="S243" s="13"/>
      <c r="T243" s="13"/>
      <c r="U243" s="13"/>
      <c r="V243" s="13"/>
      <c r="W243" s="14"/>
    </row>
    <row r="244" spans="17:23" ht="30" customHeight="1" x14ac:dyDescent="0.3">
      <c r="Q244" s="13"/>
      <c r="R244" s="13"/>
      <c r="S244" s="13"/>
      <c r="T244" s="13"/>
      <c r="U244" s="13"/>
      <c r="V244" s="13"/>
      <c r="W244" s="14"/>
    </row>
    <row r="245" spans="17:23" ht="30" customHeight="1" x14ac:dyDescent="0.3">
      <c r="Q245" s="13"/>
      <c r="R245" s="13"/>
      <c r="S245" s="13"/>
      <c r="T245" s="13"/>
      <c r="U245" s="13"/>
      <c r="V245" s="13"/>
      <c r="W245" s="14"/>
    </row>
    <row r="246" spans="17:23" ht="30" customHeight="1" x14ac:dyDescent="0.3">
      <c r="Q246" s="13"/>
      <c r="R246" s="13"/>
      <c r="S246" s="13"/>
      <c r="T246" s="13"/>
      <c r="U246" s="13"/>
      <c r="V246" s="13"/>
      <c r="W246" s="14"/>
    </row>
    <row r="247" spans="17:23" ht="30" customHeight="1" x14ac:dyDescent="0.3">
      <c r="Q247" s="13"/>
      <c r="R247" s="13"/>
      <c r="S247" s="13"/>
      <c r="T247" s="13"/>
      <c r="U247" s="13"/>
      <c r="V247" s="13"/>
      <c r="W247" s="14"/>
    </row>
    <row r="248" spans="17:23" ht="30" customHeight="1" x14ac:dyDescent="0.3">
      <c r="Q248" s="13"/>
      <c r="R248" s="13"/>
      <c r="S248" s="13"/>
      <c r="T248" s="13"/>
      <c r="U248" s="13"/>
      <c r="V248" s="13"/>
      <c r="W248" s="14"/>
    </row>
    <row r="249" spans="17:23" ht="30" customHeight="1" x14ac:dyDescent="0.3">
      <c r="Q249" s="13"/>
      <c r="R249" s="13"/>
      <c r="S249" s="13"/>
      <c r="T249" s="13"/>
      <c r="U249" s="13"/>
      <c r="V249" s="13"/>
      <c r="W249" s="14"/>
    </row>
    <row r="250" spans="17:23" ht="30" customHeight="1" x14ac:dyDescent="0.3">
      <c r="Q250" s="13"/>
      <c r="R250" s="13"/>
      <c r="S250" s="13"/>
      <c r="T250" s="13"/>
      <c r="U250" s="13"/>
      <c r="V250" s="13"/>
      <c r="W250" s="14"/>
    </row>
    <row r="251" spans="17:23" ht="30" customHeight="1" x14ac:dyDescent="0.3">
      <c r="Q251" s="13"/>
      <c r="R251" s="13"/>
      <c r="S251" s="13"/>
      <c r="T251" s="13"/>
      <c r="U251" s="13"/>
      <c r="V251" s="13"/>
      <c r="W251" s="14"/>
    </row>
    <row r="252" spans="17:23" ht="30" customHeight="1" x14ac:dyDescent="0.3">
      <c r="Q252" s="13"/>
      <c r="R252" s="13"/>
      <c r="S252" s="13"/>
      <c r="T252" s="13"/>
      <c r="U252" s="13"/>
      <c r="V252" s="13"/>
      <c r="W252" s="14"/>
    </row>
    <row r="253" spans="17:23" ht="30" customHeight="1" x14ac:dyDescent="0.3">
      <c r="Q253" s="13"/>
      <c r="R253" s="13"/>
      <c r="S253" s="13"/>
      <c r="T253" s="13"/>
      <c r="U253" s="13"/>
      <c r="V253" s="13"/>
      <c r="W253" s="14"/>
    </row>
    <row r="254" spans="17:23" ht="30" customHeight="1" x14ac:dyDescent="0.3">
      <c r="Q254" s="13"/>
      <c r="R254" s="13"/>
      <c r="S254" s="13"/>
      <c r="T254" s="13"/>
      <c r="U254" s="13"/>
      <c r="V254" s="13"/>
      <c r="W254" s="14"/>
    </row>
    <row r="255" spans="17:23" ht="30" customHeight="1" x14ac:dyDescent="0.3">
      <c r="Q255" s="13"/>
      <c r="R255" s="13"/>
      <c r="S255" s="13"/>
      <c r="T255" s="13"/>
      <c r="U255" s="13"/>
      <c r="V255" s="13"/>
      <c r="W255" s="14"/>
    </row>
    <row r="256" spans="17:23" ht="30" customHeight="1" x14ac:dyDescent="0.3">
      <c r="Q256" s="13"/>
      <c r="R256" s="13"/>
      <c r="S256" s="13"/>
      <c r="T256" s="13"/>
      <c r="U256" s="13"/>
      <c r="V256" s="13"/>
      <c r="W256" s="14"/>
    </row>
    <row r="257" spans="17:23" ht="30" customHeight="1" x14ac:dyDescent="0.3">
      <c r="Q257" s="13"/>
      <c r="R257" s="13"/>
      <c r="S257" s="13"/>
      <c r="T257" s="13"/>
      <c r="U257" s="13"/>
      <c r="V257" s="13"/>
      <c r="W257" s="14"/>
    </row>
    <row r="258" spans="17:23" ht="30" customHeight="1" x14ac:dyDescent="0.3">
      <c r="Q258" s="13"/>
      <c r="R258" s="13"/>
      <c r="S258" s="13"/>
      <c r="T258" s="13"/>
      <c r="U258" s="13"/>
      <c r="V258" s="13"/>
      <c r="W258" s="14"/>
    </row>
    <row r="259" spans="17:23" ht="30" customHeight="1" x14ac:dyDescent="0.3">
      <c r="Q259" s="13"/>
      <c r="R259" s="13"/>
      <c r="S259" s="13"/>
      <c r="T259" s="13"/>
      <c r="U259" s="13"/>
      <c r="V259" s="13"/>
      <c r="W259" s="14"/>
    </row>
    <row r="260" spans="17:23" ht="30" customHeight="1" x14ac:dyDescent="0.3">
      <c r="Q260" s="13"/>
      <c r="R260" s="13"/>
      <c r="S260" s="13"/>
      <c r="T260" s="13"/>
      <c r="U260" s="13"/>
      <c r="V260" s="13"/>
      <c r="W260" s="14"/>
    </row>
    <row r="261" spans="17:23" ht="30" customHeight="1" x14ac:dyDescent="0.3">
      <c r="Q261" s="13"/>
      <c r="R261" s="13"/>
      <c r="S261" s="13"/>
      <c r="T261" s="13"/>
      <c r="U261" s="13"/>
      <c r="V261" s="13"/>
      <c r="W261" s="14"/>
    </row>
    <row r="262" spans="17:23" ht="30" customHeight="1" x14ac:dyDescent="0.3">
      <c r="Q262" s="13"/>
      <c r="R262" s="13"/>
      <c r="S262" s="13"/>
      <c r="T262" s="13"/>
      <c r="U262" s="13"/>
      <c r="V262" s="13"/>
      <c r="W262" s="14"/>
    </row>
    <row r="263" spans="17:23" ht="30" customHeight="1" x14ac:dyDescent="0.3">
      <c r="Q263" s="13"/>
      <c r="R263" s="13"/>
      <c r="S263" s="13"/>
      <c r="T263" s="13"/>
      <c r="U263" s="13"/>
      <c r="V263" s="13"/>
      <c r="W263" s="14"/>
    </row>
    <row r="264" spans="17:23" ht="30" customHeight="1" x14ac:dyDescent="0.3">
      <c r="Q264" s="13"/>
      <c r="R264" s="13"/>
      <c r="S264" s="13"/>
      <c r="T264" s="13"/>
      <c r="U264" s="13"/>
      <c r="V264" s="13"/>
      <c r="W264" s="14"/>
    </row>
    <row r="265" spans="17:23" ht="30" customHeight="1" x14ac:dyDescent="0.3">
      <c r="Q265" s="13"/>
      <c r="R265" s="13"/>
      <c r="S265" s="13"/>
      <c r="T265" s="13"/>
      <c r="U265" s="13"/>
      <c r="V265" s="13"/>
      <c r="W265" s="14"/>
    </row>
    <row r="266" spans="17:23" ht="30" customHeight="1" x14ac:dyDescent="0.3">
      <c r="Q266" s="13"/>
      <c r="R266" s="13"/>
      <c r="S266" s="13"/>
      <c r="T266" s="13"/>
      <c r="U266" s="13"/>
      <c r="V266" s="13"/>
      <c r="W266" s="14"/>
    </row>
    <row r="267" spans="17:23" ht="30" customHeight="1" x14ac:dyDescent="0.3">
      <c r="Q267" s="13"/>
      <c r="R267" s="13"/>
      <c r="S267" s="13"/>
      <c r="T267" s="13"/>
      <c r="U267" s="13"/>
      <c r="V267" s="13"/>
      <c r="W267" s="14"/>
    </row>
    <row r="268" spans="17:23" ht="30" customHeight="1" x14ac:dyDescent="0.3">
      <c r="Q268" s="13"/>
      <c r="R268" s="13"/>
      <c r="S268" s="13"/>
      <c r="T268" s="13"/>
      <c r="U268" s="13"/>
      <c r="V268" s="13"/>
      <c r="W268" s="14"/>
    </row>
    <row r="269" spans="17:23" ht="30" customHeight="1" x14ac:dyDescent="0.3">
      <c r="Q269" s="13"/>
      <c r="R269" s="13"/>
      <c r="S269" s="13"/>
      <c r="T269" s="13"/>
      <c r="U269" s="13"/>
      <c r="V269" s="13"/>
    </row>
    <row r="270" spans="17:23" ht="30" customHeight="1" x14ac:dyDescent="0.3">
      <c r="Q270" s="13"/>
      <c r="R270" s="13"/>
      <c r="S270" s="13"/>
      <c r="T270" s="13"/>
      <c r="U270" s="13"/>
      <c r="V270" s="13"/>
    </row>
    <row r="271" spans="17:23" ht="30" customHeight="1" x14ac:dyDescent="0.3">
      <c r="Q271" s="13"/>
      <c r="R271" s="13"/>
      <c r="S271" s="13"/>
      <c r="T271" s="13"/>
      <c r="U271" s="13"/>
      <c r="V271" s="13"/>
    </row>
    <row r="272" spans="17:23" ht="30" customHeight="1" x14ac:dyDescent="0.3">
      <c r="Q272" s="13"/>
      <c r="R272" s="13"/>
      <c r="S272" s="13"/>
      <c r="T272" s="13"/>
      <c r="U272" s="13"/>
      <c r="V272" s="13"/>
    </row>
    <row r="273" spans="17:22" ht="30" customHeight="1" x14ac:dyDescent="0.3">
      <c r="Q273" s="13"/>
      <c r="R273" s="13"/>
      <c r="S273" s="13"/>
      <c r="T273" s="13"/>
      <c r="U273" s="13"/>
      <c r="V273" s="13"/>
    </row>
    <row r="274" spans="17:22" ht="30" customHeight="1" x14ac:dyDescent="0.3">
      <c r="Q274" s="13"/>
      <c r="R274" s="13"/>
      <c r="S274" s="13"/>
      <c r="T274" s="13"/>
      <c r="U274" s="13"/>
      <c r="V274" s="13"/>
    </row>
    <row r="275" spans="17:22" ht="30" customHeight="1" x14ac:dyDescent="0.3">
      <c r="Q275" s="13"/>
      <c r="R275" s="13"/>
      <c r="S275" s="13"/>
      <c r="T275" s="13"/>
      <c r="U275" s="13"/>
      <c r="V275" s="13"/>
    </row>
    <row r="276" spans="17:22" ht="30" customHeight="1" x14ac:dyDescent="0.3">
      <c r="Q276" s="13"/>
      <c r="R276" s="13"/>
      <c r="S276" s="13"/>
      <c r="T276" s="13"/>
      <c r="U276" s="13"/>
      <c r="V276" s="13"/>
    </row>
    <row r="277" spans="17:22" ht="30" customHeight="1" x14ac:dyDescent="0.3">
      <c r="Q277" s="13"/>
      <c r="R277" s="13"/>
      <c r="S277" s="13"/>
      <c r="T277" s="13"/>
      <c r="U277" s="13"/>
      <c r="V277" s="13"/>
    </row>
    <row r="278" spans="17:22" ht="30" customHeight="1" x14ac:dyDescent="0.3">
      <c r="Q278" s="13"/>
      <c r="R278" s="13"/>
      <c r="S278" s="13"/>
      <c r="T278" s="13"/>
      <c r="U278" s="13"/>
      <c r="V278" s="13"/>
    </row>
    <row r="279" spans="17:22" ht="30" customHeight="1" x14ac:dyDescent="0.3">
      <c r="Q279" s="13"/>
      <c r="R279" s="13"/>
      <c r="S279" s="13"/>
      <c r="T279" s="13"/>
      <c r="U279" s="13"/>
      <c r="V279" s="13"/>
    </row>
    <row r="280" spans="17:22" ht="30" customHeight="1" x14ac:dyDescent="0.3">
      <c r="Q280" s="13"/>
      <c r="R280" s="13"/>
      <c r="S280" s="13"/>
      <c r="T280" s="13"/>
      <c r="U280" s="13"/>
      <c r="V280" s="13"/>
    </row>
  </sheetData>
  <sheetProtection algorithmName="SHA-512" hashValue="JQwqzmWZk2EySNgQJEdYU2AiDyUFCXFReaokKaQZDuDHZUPH8ibTBs8BOdb3Nu9l++szFH+ElsXSVqCMVqVLPg==" saltValue="7f/0vXDZnvA7wiu9ewk/+Q==" spinCount="100000" sheet="1" objects="1" scenarios="1"/>
  <autoFilter ref="A15:A280" xr:uid="{00000000-0009-0000-0000-000002000000}">
    <filterColumn colId="0" hiddenButton="1">
      <filters blank="1"/>
    </filterColumn>
  </autoFilter>
  <dataConsolidate/>
  <mergeCells count="93">
    <mergeCell ref="S6:U7"/>
    <mergeCell ref="L7:O7"/>
    <mergeCell ref="A2:Q2"/>
    <mergeCell ref="S2:U2"/>
    <mergeCell ref="A3:Q3"/>
    <mergeCell ref="S3:U5"/>
    <mergeCell ref="A5:C5"/>
    <mergeCell ref="D5:G5"/>
    <mergeCell ref="H5:K5"/>
    <mergeCell ref="L5:O5"/>
    <mergeCell ref="P5:Q5"/>
    <mergeCell ref="A6:C6"/>
    <mergeCell ref="D6:G6"/>
    <mergeCell ref="H6:K6"/>
    <mergeCell ref="L6:O6"/>
    <mergeCell ref="P6:Q6"/>
    <mergeCell ref="S8:U9"/>
    <mergeCell ref="A11:F12"/>
    <mergeCell ref="G11:H12"/>
    <mergeCell ref="L11:M11"/>
    <mergeCell ref="N11:O11"/>
    <mergeCell ref="Q11:S11"/>
    <mergeCell ref="T11:U13"/>
    <mergeCell ref="L12:M12"/>
    <mergeCell ref="N12:O12"/>
    <mergeCell ref="Q12:S12"/>
    <mergeCell ref="S13:S14"/>
    <mergeCell ref="O19:Q19"/>
    <mergeCell ref="A13:A14"/>
    <mergeCell ref="B13:E13"/>
    <mergeCell ref="G13:G14"/>
    <mergeCell ref="I13:L13"/>
    <mergeCell ref="M13:M14"/>
    <mergeCell ref="O13:Q14"/>
    <mergeCell ref="O15:Q15"/>
    <mergeCell ref="O16:Q16"/>
    <mergeCell ref="O17:Q17"/>
    <mergeCell ref="O18:Q18"/>
    <mergeCell ref="O31:Q31"/>
    <mergeCell ref="O20:Q20"/>
    <mergeCell ref="O21:Q21"/>
    <mergeCell ref="O22:Q22"/>
    <mergeCell ref="O23:Q23"/>
    <mergeCell ref="O24:Q24"/>
    <mergeCell ref="O25:Q25"/>
    <mergeCell ref="O26:Q26"/>
    <mergeCell ref="O27:Q27"/>
    <mergeCell ref="O28:Q28"/>
    <mergeCell ref="O29:Q29"/>
    <mergeCell ref="O30:Q30"/>
    <mergeCell ref="O43:Q43"/>
    <mergeCell ref="O32:Q32"/>
    <mergeCell ref="O33:Q33"/>
    <mergeCell ref="O34:Q34"/>
    <mergeCell ref="O35:Q35"/>
    <mergeCell ref="O36:Q36"/>
    <mergeCell ref="O37:Q37"/>
    <mergeCell ref="O38:Q38"/>
    <mergeCell ref="O39:Q39"/>
    <mergeCell ref="O40:Q40"/>
    <mergeCell ref="O41:Q41"/>
    <mergeCell ref="O42:Q42"/>
    <mergeCell ref="O55:Q55"/>
    <mergeCell ref="O44:Q44"/>
    <mergeCell ref="O45:Q45"/>
    <mergeCell ref="O46:Q46"/>
    <mergeCell ref="O47:Q47"/>
    <mergeCell ref="O48:Q48"/>
    <mergeCell ref="O49:Q49"/>
    <mergeCell ref="O50:Q50"/>
    <mergeCell ref="O51:Q51"/>
    <mergeCell ref="O52:Q52"/>
    <mergeCell ref="O53:Q53"/>
    <mergeCell ref="O54:Q54"/>
    <mergeCell ref="A69:H69"/>
    <mergeCell ref="N69:Q69"/>
    <mergeCell ref="S69:T69"/>
    <mergeCell ref="O56:Q56"/>
    <mergeCell ref="O57:Q57"/>
    <mergeCell ref="O58:Q58"/>
    <mergeCell ref="O59:Q59"/>
    <mergeCell ref="O60:Q60"/>
    <mergeCell ref="O61:Q61"/>
    <mergeCell ref="O62:Q62"/>
    <mergeCell ref="O63:Q63"/>
    <mergeCell ref="O64:Q64"/>
    <mergeCell ref="A67:S67"/>
    <mergeCell ref="N68:Q68"/>
    <mergeCell ref="A70:S70"/>
    <mergeCell ref="N71:Q71"/>
    <mergeCell ref="A72:H72"/>
    <mergeCell ref="N72:Q72"/>
    <mergeCell ref="S72:T72"/>
  </mergeCells>
  <conditionalFormatting sqref="O16:O25 O28:O63">
    <cfRule type="expression" dxfId="143" priority="9">
      <formula>$AA16="TRUE"</formula>
    </cfRule>
  </conditionalFormatting>
  <conditionalFormatting sqref="O15">
    <cfRule type="expression" dxfId="142" priority="12">
      <formula>$AA15="TRUE"</formula>
    </cfRule>
  </conditionalFormatting>
  <conditionalFormatting sqref="O27">
    <cfRule type="expression" dxfId="141" priority="11">
      <formula>$AA27="TRUE"</formula>
    </cfRule>
  </conditionalFormatting>
  <conditionalFormatting sqref="O26">
    <cfRule type="expression" dxfId="140" priority="10">
      <formula>$AA26="TRUE"</formula>
    </cfRule>
  </conditionalFormatting>
  <conditionalFormatting sqref="L7:O7">
    <cfRule type="expression" dxfId="139" priority="6">
      <formula>OR($L$6=0,$L$6="",$L$6="Child Support Commissioner",$L$6="Attorney",$L$6="Clerk",$L$6="Courtroom Bailiff",$L$6="Court Reporter",$L$6="Court Interpreter",$L$6="Judicial Secretary",$L$6="Manager/Supervisor")</formula>
    </cfRule>
    <cfRule type="expression" dxfId="138" priority="7">
      <formula>$L$6="Other (please specify below)"</formula>
    </cfRule>
  </conditionalFormatting>
  <conditionalFormatting sqref="A17:S17">
    <cfRule type="expression" dxfId="137" priority="27">
      <formula>$X$17=TRUE</formula>
    </cfRule>
  </conditionalFormatting>
  <conditionalFormatting sqref="A63:S63">
    <cfRule type="expression" dxfId="136" priority="26">
      <formula>$X$63=TRUE</formula>
    </cfRule>
  </conditionalFormatting>
  <conditionalFormatting sqref="A62:S62">
    <cfRule type="expression" dxfId="135" priority="18">
      <formula>$X$62=TRUE</formula>
    </cfRule>
  </conditionalFormatting>
  <conditionalFormatting sqref="A61:S61">
    <cfRule type="expression" dxfId="134" priority="20">
      <formula>$X$61=TRUE</formula>
    </cfRule>
  </conditionalFormatting>
  <conditionalFormatting sqref="A60:S60">
    <cfRule type="expression" dxfId="133" priority="24">
      <formula>$X$60=TRUE</formula>
    </cfRule>
  </conditionalFormatting>
  <conditionalFormatting sqref="A59:S59">
    <cfRule type="expression" dxfId="132" priority="23">
      <formula>$X$59=TRUE</formula>
    </cfRule>
  </conditionalFormatting>
  <conditionalFormatting sqref="A58:S58">
    <cfRule type="expression" dxfId="131" priority="21">
      <formula>$X$58=TRUE</formula>
    </cfRule>
  </conditionalFormatting>
  <conditionalFormatting sqref="A57:S57">
    <cfRule type="expression" dxfId="130" priority="13">
      <formula>$X$57=TRUE</formula>
    </cfRule>
  </conditionalFormatting>
  <conditionalFormatting sqref="A56:S56">
    <cfRule type="expression" dxfId="129" priority="14">
      <formula>$X$56=TRUE</formula>
    </cfRule>
  </conditionalFormatting>
  <conditionalFormatting sqref="A55:S55">
    <cfRule type="expression" dxfId="128" priority="15">
      <formula>$X$55=TRUE</formula>
    </cfRule>
  </conditionalFormatting>
  <conditionalFormatting sqref="A54:S54">
    <cfRule type="expression" dxfId="127" priority="16">
      <formula>$X$54=TRUE</formula>
    </cfRule>
  </conditionalFormatting>
  <conditionalFormatting sqref="A53:S53">
    <cfRule type="expression" dxfId="126" priority="17">
      <formula>$X$53=TRUE</formula>
    </cfRule>
  </conditionalFormatting>
  <conditionalFormatting sqref="A52:S52">
    <cfRule type="expression" dxfId="125" priority="22">
      <formula>$X$52=TRUE</formula>
    </cfRule>
  </conditionalFormatting>
  <conditionalFormatting sqref="A51:S51">
    <cfRule type="expression" dxfId="124" priority="36">
      <formula>$X$51=TRUE</formula>
    </cfRule>
  </conditionalFormatting>
  <conditionalFormatting sqref="A50:S50">
    <cfRule type="expression" dxfId="123" priority="25">
      <formula>$X$50=TRUE</formula>
    </cfRule>
  </conditionalFormatting>
  <conditionalFormatting sqref="A49:S49">
    <cfRule type="expression" dxfId="122" priority="28">
      <formula>$X$49=TRUE</formula>
    </cfRule>
  </conditionalFormatting>
  <conditionalFormatting sqref="A48:S48">
    <cfRule type="expression" dxfId="121" priority="29">
      <formula>$X$48=TRUE</formula>
    </cfRule>
  </conditionalFormatting>
  <conditionalFormatting sqref="A47:S47">
    <cfRule type="expression" dxfId="120" priority="30">
      <formula>$X$47=TRUE</formula>
    </cfRule>
  </conditionalFormatting>
  <conditionalFormatting sqref="A46:S46">
    <cfRule type="expression" dxfId="119" priority="31">
      <formula>$X$46=TRUE</formula>
    </cfRule>
  </conditionalFormatting>
  <conditionalFormatting sqref="A45:S45">
    <cfRule type="expression" dxfId="118" priority="32">
      <formula>$X$45=TRUE</formula>
    </cfRule>
  </conditionalFormatting>
  <conditionalFormatting sqref="A44:S44">
    <cfRule type="expression" dxfId="117" priority="33">
      <formula>$X$44=TRUE</formula>
    </cfRule>
  </conditionalFormatting>
  <conditionalFormatting sqref="A43:S43">
    <cfRule type="expression" dxfId="116" priority="34">
      <formula>$X$43=TRUE</formula>
    </cfRule>
  </conditionalFormatting>
  <conditionalFormatting sqref="A42:S42">
    <cfRule type="expression" dxfId="115" priority="35">
      <formula>$X$42=TRUE</formula>
    </cfRule>
  </conditionalFormatting>
  <conditionalFormatting sqref="A41:S41">
    <cfRule type="expression" dxfId="114" priority="42">
      <formula>$X$41=TRUE</formula>
    </cfRule>
  </conditionalFormatting>
  <conditionalFormatting sqref="A40:S40">
    <cfRule type="expression" dxfId="113" priority="44">
      <formula>$X$40=TRUE</formula>
    </cfRule>
  </conditionalFormatting>
  <conditionalFormatting sqref="A39:S39">
    <cfRule type="expression" dxfId="112" priority="43">
      <formula>$X$39=TRUE</formula>
    </cfRule>
  </conditionalFormatting>
  <conditionalFormatting sqref="A32:S32">
    <cfRule type="expression" dxfId="111" priority="54">
      <formula>$X$32=TRUE</formula>
    </cfRule>
  </conditionalFormatting>
  <conditionalFormatting sqref="A33:S33">
    <cfRule type="expression" dxfId="110" priority="55">
      <formula>$X$33=TRUE</formula>
    </cfRule>
  </conditionalFormatting>
  <conditionalFormatting sqref="A34:S34">
    <cfRule type="expression" dxfId="109" priority="57">
      <formula>$X$34=TRUE</formula>
    </cfRule>
  </conditionalFormatting>
  <conditionalFormatting sqref="A36:S36">
    <cfRule type="expression" dxfId="108" priority="59">
      <formula>$X$36=TRUE</formula>
    </cfRule>
  </conditionalFormatting>
  <conditionalFormatting sqref="A37:S37">
    <cfRule type="expression" dxfId="107" priority="56">
      <formula>$X$37=TRUE</formula>
    </cfRule>
  </conditionalFormatting>
  <conditionalFormatting sqref="A38:S38">
    <cfRule type="expression" dxfId="106" priority="60">
      <formula>$X$38=TRUE</formula>
    </cfRule>
  </conditionalFormatting>
  <conditionalFormatting sqref="A16:S16">
    <cfRule type="expression" dxfId="105" priority="19">
      <formula>$X$16=TRUE</formula>
    </cfRule>
  </conditionalFormatting>
  <conditionalFormatting sqref="A35:S35">
    <cfRule type="expression" dxfId="104" priority="61">
      <formula>$X$35=TRUE</formula>
    </cfRule>
  </conditionalFormatting>
  <conditionalFormatting sqref="A15:S15">
    <cfRule type="expression" dxfId="103" priority="37">
      <formula>$X$15=TRUE</formula>
    </cfRule>
  </conditionalFormatting>
  <conditionalFormatting sqref="A18:S18">
    <cfRule type="expression" dxfId="102" priority="45">
      <formula>$X$18=TRUE</formula>
    </cfRule>
  </conditionalFormatting>
  <conditionalFormatting sqref="A19:S19">
    <cfRule type="expression" dxfId="101" priority="50">
      <formula>$X$19=TRUE</formula>
    </cfRule>
  </conditionalFormatting>
  <conditionalFormatting sqref="A22:S22">
    <cfRule type="expression" dxfId="100" priority="48">
      <formula>$X$22=TRUE</formula>
    </cfRule>
  </conditionalFormatting>
  <conditionalFormatting sqref="A23:S23">
    <cfRule type="expression" dxfId="99" priority="51">
      <formula>$X$23=TRUE</formula>
    </cfRule>
  </conditionalFormatting>
  <conditionalFormatting sqref="A24:S24">
    <cfRule type="expression" dxfId="98" priority="52">
      <formula>$X$24=TRUE</formula>
    </cfRule>
  </conditionalFormatting>
  <conditionalFormatting sqref="A25:S25">
    <cfRule type="expression" dxfId="97" priority="53">
      <formula>$X$25=TRUE</formula>
    </cfRule>
  </conditionalFormatting>
  <conditionalFormatting sqref="A26:S26">
    <cfRule type="expression" dxfId="96" priority="41">
      <formula>$X$26=TRUE</formula>
    </cfRule>
  </conditionalFormatting>
  <conditionalFormatting sqref="A27:S27">
    <cfRule type="expression" dxfId="95" priority="40">
      <formula>$X$27=TRUE</formula>
    </cfRule>
  </conditionalFormatting>
  <conditionalFormatting sqref="A28:S28">
    <cfRule type="expression" dxfId="94" priority="49">
      <formula>$X$28=TRUE</formula>
    </cfRule>
  </conditionalFormatting>
  <conditionalFormatting sqref="A30:S30">
    <cfRule type="expression" dxfId="93" priority="58">
      <formula>$X$30=TRUE</formula>
    </cfRule>
  </conditionalFormatting>
  <conditionalFormatting sqref="A31:S31">
    <cfRule type="expression" dxfId="92" priority="38">
      <formula>$X$31=TRUE</formula>
    </cfRule>
  </conditionalFormatting>
  <conditionalFormatting sqref="A29:S29">
    <cfRule type="expression" dxfId="91" priority="39">
      <formula>$X$29=TRUE</formula>
    </cfRule>
  </conditionalFormatting>
  <conditionalFormatting sqref="S15:S63">
    <cfRule type="expression" dxfId="90" priority="8">
      <formula>SUM(B15:M15)&gt;15</formula>
    </cfRule>
  </conditionalFormatting>
  <conditionalFormatting sqref="A20:S20">
    <cfRule type="expression" dxfId="89" priority="46">
      <formula>$X$20=TRUE</formula>
    </cfRule>
  </conditionalFormatting>
  <conditionalFormatting sqref="A21:S21">
    <cfRule type="expression" dxfId="88" priority="47">
      <formula>$X$21=TRUE</formula>
    </cfRule>
  </conditionalFormatting>
  <conditionalFormatting sqref="A15:S63">
    <cfRule type="expression" dxfId="87" priority="62">
      <formula>$O15="LUNCH"</formula>
    </cfRule>
  </conditionalFormatting>
  <conditionalFormatting sqref="G15:G64">
    <cfRule type="expression" dxfId="86" priority="5">
      <formula>AND($Y$16=TRUE,$G$11="All-Day Non IV-D Services")</formula>
    </cfRule>
  </conditionalFormatting>
  <conditionalFormatting sqref="J15:J64">
    <cfRule type="expression" dxfId="85" priority="4">
      <formula>AND($Y$16=TRUE,$G$11="All-Day ATO")</formula>
    </cfRule>
  </conditionalFormatting>
  <conditionalFormatting sqref="K15:K64">
    <cfRule type="expression" dxfId="84" priority="3">
      <formula>AND($Y$16=TRUE,$G$11="All-Day Sick")</formula>
    </cfRule>
  </conditionalFormatting>
  <conditionalFormatting sqref="L15:L64">
    <cfRule type="expression" dxfId="83" priority="2">
      <formula>AND($Y$16=TRUE,$G$11="All-Day VTO")</formula>
    </cfRule>
  </conditionalFormatting>
  <conditionalFormatting sqref="I15:I64">
    <cfRule type="expression" dxfId="82" priority="1">
      <formula>AND($Y$16=TRUE,$G$11="All-Day PTO")</formula>
    </cfRule>
  </conditionalFormatting>
  <dataValidations count="29">
    <dataValidation allowBlank="1" showInputMessage="1" showErrorMessage="1" prompt="Administrative time off paid by the court, such as for judicial holidays." sqref="J14" xr:uid="{4B79459E-DA63-4488-82A2-07D2AD6F9A14}"/>
    <dataValidation type="list" allowBlank="1" showInputMessage="1" showErrorMessage="1" sqref="G11:H12" xr:uid="{5AC69F90-3793-4557-82F6-89842FA2A778}">
      <formula1>$S$122:$S$127</formula1>
    </dataValidation>
    <dataValidation allowBlank="1" sqref="D7:G7" xr:uid="{938F51C9-05A5-486E-B206-559D19DA1AC4}"/>
    <dataValidation allowBlank="1" showInputMessage="1" showErrorMessage="1" prompt="Schedule start time determined by the time entered in cell G2" sqref="A15" xr:uid="{94F2FFF2-B03B-41D1-A81F-D7179107F061}"/>
    <dataValidation allowBlank="1" prompt="ENTER today's date." sqref="A7" xr:uid="{438D1ABD-EDA3-4FF3-9CAC-40160EAAC2FB}"/>
    <dataValidation allowBlank="1" showInputMessage="1" showErrorMessage="1" prompt="Navigation link to Class List worksheet" sqref="Q12:R12" xr:uid="{4CE41435-2D94-4387-897D-5C41F58A13C3}"/>
    <dataValidation allowBlank="1" showInputMessage="1" showErrorMessage="1" prompt="ENTER time used whether Paid Time Off or Voluntary Time Off.  " sqref="I13:J13" xr:uid="{1DECFF8D-D742-4A56-A951-9B990EC16EDB}"/>
    <dataValidation allowBlank="1" showInputMessage="1" showErrorMessage="1" prompt="ENTER additional info, as needed. " sqref="O13" xr:uid="{C054C43A-4159-44DC-899B-F8E4CDCDFFA1}"/>
    <dataValidation allowBlank="1" showInputMessage="1" showErrorMessage="1" prompt="15 mins MAX." sqref="S13" xr:uid="{86B4C1ED-6E16-482D-A51C-9DE84A4F4844}"/>
    <dataValidation allowBlank="1" showInputMessage="1" showErrorMessage="1" prompt="ENTER time spent on IV-D service(s). See TYPE KEY above for reference. " sqref="B13:C13 F13" xr:uid="{1A531052-BB51-4F44-AC9E-327A1E5852ED}"/>
    <dataValidation allowBlank="1" showInputMessage="1" showErrorMessage="1" prompt="ERROR message if less/more than 15 mins. " sqref="V13" xr:uid="{8D05DE7B-90C5-40FA-B368-476262085209}"/>
    <dataValidation allowBlank="1" showInputMessage="1" showErrorMessage="1" prompt="ENTER end time. " sqref="L12 P12" xr:uid="{CEE87D96-0683-44C9-A3F9-C7314F5D77D3}"/>
    <dataValidation allowBlank="1" showErrorMessage="1" prompt="ENTER time spent on overtime. Overtime needs prior approval from AB 1058 program manager.  " sqref="N13" xr:uid="{62379ACF-0452-4A22-9314-3F32E368BB48}"/>
    <dataValidation allowBlank="1" showErrorMessage="1" prompt="Select your COUNTY from the drop-down list." sqref="H6:K6" xr:uid="{8E0BCCBF-019A-4E40-BD95-98A66858B98F}"/>
    <dataValidation allowBlank="1" showInputMessage="1" showErrorMessage="1" prompt="Work performed during a hearing in a IV-D case related to child support, spousal support, parentage, health insurance or license release." sqref="B14:C14" xr:uid="{EE9E1847-8720-42C9-8758-0C7B1C62859C}"/>
    <dataValidation allowBlank="1" showInputMessage="1" showErrorMessage="1" prompt="Work done before and after a hearing and other work connected to a IV-D case related to child support, spousal support, parentage, health insurance or license release." sqref="D14" xr:uid="{67692964-2C6E-4E56-BC19-8434F4A51B02}"/>
    <dataValidation allowBlank="1" showInputMessage="1" showErrorMessage="1" prompt="Administrative work related to IV-D issues, such as tracking time." sqref="E14" xr:uid="{AB0CC1C4-44D0-47CD-BDFA-A3C361B1D71B}"/>
    <dataValidation allowBlank="1" showInputMessage="1" showErrorMessage="1" prompt="Training related to IV-D issues, such as the annual AB 1058 conference." sqref="F14" xr:uid="{C438F982-9A25-4178-8886-0003D0E10C58}"/>
    <dataValidation allowBlank="1" showInputMessage="1" showErrorMessage="1" prompt="All other self-help assistance with non-IV-D issues, such as: Family Law (custody, visitation, divorce, etc.); Restraining Orders; Small Claims info; Civil name-change; Landlord-Tenant, etc." sqref="G13" xr:uid="{8EE1A8B5-988E-45F9-9149-301F0EAF847F}"/>
    <dataValidation allowBlank="1" showInputMessage="1" showErrorMessage="1" prompt="Time off paid by the court, such as vacation, personal or floating holiday, jury duty, military leave, etc." sqref="I14" xr:uid="{A26366A4-9694-445B-8ABF-F8CADD5955D8}"/>
    <dataValidation allowBlank="1" showInputMessage="1" showErrorMessage="1" prompt="Personal or family sick leave." sqref="K14" xr:uid="{54215043-F23E-40F0-8C40-5E6934529409}"/>
    <dataValidation allowBlank="1" showInputMessage="1" showErrorMessage="1" prompt="Unpaid time off, such as work furlough." sqref="L14" xr:uid="{E657F1FA-1739-4CF1-8D7D-998E3B0AFC2E}"/>
    <dataValidation allowBlank="1" showInputMessage="1" showErrorMessage="1" prompt="Only include paid break time (i.e. 15-minute breaks); do not include your lunch break if you are not paid for this time." sqref="M13" xr:uid="{17F7325C-AAC7-453E-9C12-65C18A510B57}"/>
    <dataValidation allowBlank="1" showInputMessage="1" showErrorMessage="1" prompt="ENTER start time." sqref="L11" xr:uid="{247FA6DC-BF3C-4827-85DF-4410A87882ED}"/>
    <dataValidation allowBlank="1" showErrorMessage="1" prompt="Select your JOB CLASSIFCATION from the drop-down list." sqref="L6:O6" xr:uid="{E31688E9-993B-4F57-A187-476734A510D6}"/>
    <dataValidation type="whole" allowBlank="1" showInputMessage="1" showErrorMessage="1" errorTitle="Error" error="Please enter a number between 1-15." sqref="B15:M63" xr:uid="{F4A15099-C4C1-4C0C-96EE-863605B8EFBC}">
      <formula1>1</formula1>
      <formula2>15</formula2>
    </dataValidation>
    <dataValidation allowBlank="1" showInputMessage="1" showErrorMessage="1" prompt="General court administrative duties that cannot be directly attributed to any one program, such as attending a meeting regarding courthouse security." sqref="H13:H14" xr:uid="{1438EF87-3698-4251-BE4A-EB7E4A6B2650}"/>
    <dataValidation allowBlank="1" showErrorMessage="1" prompt="Select your work type from the drop-down list." sqref="P6:Q6" xr:uid="{04D0B8DC-FBD7-4DC0-8CFC-44409B84DE0E}"/>
    <dataValidation allowBlank="1" showErrorMessage="1" errorTitle="Error" error="Please Enter a Date Between July 2019 - June 2020" prompt="ENTER first date of reporting period." sqref="A6:C6" xr:uid="{C60C32F4-3E05-463D-93E1-8ADCDA4E4C9B}"/>
  </dataValidations>
  <printOptions horizontalCentered="1"/>
  <pageMargins left="0.2" right="0.2" top="0.15" bottom="0.1" header="0.05" footer="0.3"/>
  <pageSetup scale="68" fitToHeight="0" orientation="portrait" r:id="rId1"/>
  <headerFooter differentFirst="1">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5537" r:id="rId4" name="Check Box 1">
              <controlPr defaultSize="0" autoFill="0" autoLine="0" autoPict="0">
                <anchor moveWithCells="1">
                  <from>
                    <xdr:col>13</xdr:col>
                    <xdr:colOff>146050</xdr:colOff>
                    <xdr:row>13</xdr:row>
                    <xdr:rowOff>114300</xdr:rowOff>
                  </from>
                  <to>
                    <xdr:col>14</xdr:col>
                    <xdr:colOff>107950</xdr:colOff>
                    <xdr:row>15</xdr:row>
                    <xdr:rowOff>0</xdr:rowOff>
                  </to>
                </anchor>
              </controlPr>
            </control>
          </mc:Choice>
        </mc:AlternateContent>
        <mc:AlternateContent xmlns:mc="http://schemas.openxmlformats.org/markup-compatibility/2006">
          <mc:Choice Requires="x14">
            <control shapeId="65538" r:id="rId5" name="Check Box 2">
              <controlPr defaultSize="0" autoFill="0" autoLine="0" autoPict="0">
                <anchor moveWithCells="1">
                  <from>
                    <xdr:col>13</xdr:col>
                    <xdr:colOff>146050</xdr:colOff>
                    <xdr:row>14</xdr:row>
                    <xdr:rowOff>184150</xdr:rowOff>
                  </from>
                  <to>
                    <xdr:col>14</xdr:col>
                    <xdr:colOff>107950</xdr:colOff>
                    <xdr:row>16</xdr:row>
                    <xdr:rowOff>38100</xdr:rowOff>
                  </to>
                </anchor>
              </controlPr>
            </control>
          </mc:Choice>
        </mc:AlternateContent>
        <mc:AlternateContent xmlns:mc="http://schemas.openxmlformats.org/markup-compatibility/2006">
          <mc:Choice Requires="x14">
            <control shapeId="65539" r:id="rId6" name="Check Box 3">
              <controlPr defaultSize="0" autoFill="0" autoLine="0" autoPict="0">
                <anchor moveWithCells="1">
                  <from>
                    <xdr:col>13</xdr:col>
                    <xdr:colOff>146050</xdr:colOff>
                    <xdr:row>26</xdr:row>
                    <xdr:rowOff>184150</xdr:rowOff>
                  </from>
                  <to>
                    <xdr:col>14</xdr:col>
                    <xdr:colOff>107950</xdr:colOff>
                    <xdr:row>28</xdr:row>
                    <xdr:rowOff>12700</xdr:rowOff>
                  </to>
                </anchor>
              </controlPr>
            </control>
          </mc:Choice>
        </mc:AlternateContent>
        <mc:AlternateContent xmlns:mc="http://schemas.openxmlformats.org/markup-compatibility/2006">
          <mc:Choice Requires="x14">
            <control shapeId="65540" r:id="rId7" name="Check Box 4">
              <controlPr defaultSize="0" autoFill="0" autoLine="0" autoPict="0">
                <anchor moveWithCells="1">
                  <from>
                    <xdr:col>13</xdr:col>
                    <xdr:colOff>146050</xdr:colOff>
                    <xdr:row>27</xdr:row>
                    <xdr:rowOff>184150</xdr:rowOff>
                  </from>
                  <to>
                    <xdr:col>14</xdr:col>
                    <xdr:colOff>107950</xdr:colOff>
                    <xdr:row>29</xdr:row>
                    <xdr:rowOff>38100</xdr:rowOff>
                  </to>
                </anchor>
              </controlPr>
            </control>
          </mc:Choice>
        </mc:AlternateContent>
        <mc:AlternateContent xmlns:mc="http://schemas.openxmlformats.org/markup-compatibility/2006">
          <mc:Choice Requires="x14">
            <control shapeId="65541" r:id="rId8" name="Check Box 5">
              <controlPr defaultSize="0" autoFill="0" autoLine="0" autoPict="0">
                <anchor moveWithCells="1">
                  <from>
                    <xdr:col>13</xdr:col>
                    <xdr:colOff>146050</xdr:colOff>
                    <xdr:row>28</xdr:row>
                    <xdr:rowOff>184150</xdr:rowOff>
                  </from>
                  <to>
                    <xdr:col>14</xdr:col>
                    <xdr:colOff>107950</xdr:colOff>
                    <xdr:row>30</xdr:row>
                    <xdr:rowOff>38100</xdr:rowOff>
                  </to>
                </anchor>
              </controlPr>
            </control>
          </mc:Choice>
        </mc:AlternateContent>
        <mc:AlternateContent xmlns:mc="http://schemas.openxmlformats.org/markup-compatibility/2006">
          <mc:Choice Requires="x14">
            <control shapeId="65542" r:id="rId9" name="Check Box 6">
              <controlPr defaultSize="0" autoFill="0" autoLine="0" autoPict="0">
                <anchor moveWithCells="1">
                  <from>
                    <xdr:col>13</xdr:col>
                    <xdr:colOff>146050</xdr:colOff>
                    <xdr:row>29</xdr:row>
                    <xdr:rowOff>184150</xdr:rowOff>
                  </from>
                  <to>
                    <xdr:col>14</xdr:col>
                    <xdr:colOff>107950</xdr:colOff>
                    <xdr:row>31</xdr:row>
                    <xdr:rowOff>0</xdr:rowOff>
                  </to>
                </anchor>
              </controlPr>
            </control>
          </mc:Choice>
        </mc:AlternateContent>
        <mc:AlternateContent xmlns:mc="http://schemas.openxmlformats.org/markup-compatibility/2006">
          <mc:Choice Requires="x14">
            <control shapeId="65543" r:id="rId10" name="Check Box 7">
              <controlPr defaultSize="0" autoFill="0" autoLine="0" autoPict="0">
                <anchor moveWithCells="1">
                  <from>
                    <xdr:col>13</xdr:col>
                    <xdr:colOff>146050</xdr:colOff>
                    <xdr:row>30</xdr:row>
                    <xdr:rowOff>184150</xdr:rowOff>
                  </from>
                  <to>
                    <xdr:col>14</xdr:col>
                    <xdr:colOff>107950</xdr:colOff>
                    <xdr:row>32</xdr:row>
                    <xdr:rowOff>12700</xdr:rowOff>
                  </to>
                </anchor>
              </controlPr>
            </control>
          </mc:Choice>
        </mc:AlternateContent>
        <mc:AlternateContent xmlns:mc="http://schemas.openxmlformats.org/markup-compatibility/2006">
          <mc:Choice Requires="x14">
            <control shapeId="65544" r:id="rId11" name="Check Box 8">
              <controlPr defaultSize="0" autoFill="0" autoLine="0" autoPict="0">
                <anchor moveWithCells="1">
                  <from>
                    <xdr:col>13</xdr:col>
                    <xdr:colOff>146050</xdr:colOff>
                    <xdr:row>31</xdr:row>
                    <xdr:rowOff>184150</xdr:rowOff>
                  </from>
                  <to>
                    <xdr:col>14</xdr:col>
                    <xdr:colOff>107950</xdr:colOff>
                    <xdr:row>33</xdr:row>
                    <xdr:rowOff>38100</xdr:rowOff>
                  </to>
                </anchor>
              </controlPr>
            </control>
          </mc:Choice>
        </mc:AlternateContent>
        <mc:AlternateContent xmlns:mc="http://schemas.openxmlformats.org/markup-compatibility/2006">
          <mc:Choice Requires="x14">
            <control shapeId="65545" r:id="rId12" name="Check Box 9">
              <controlPr defaultSize="0" autoFill="0" autoLine="0" autoPict="0">
                <anchor moveWithCells="1">
                  <from>
                    <xdr:col>13</xdr:col>
                    <xdr:colOff>146050</xdr:colOff>
                    <xdr:row>32</xdr:row>
                    <xdr:rowOff>184150</xdr:rowOff>
                  </from>
                  <to>
                    <xdr:col>14</xdr:col>
                    <xdr:colOff>107950</xdr:colOff>
                    <xdr:row>34</xdr:row>
                    <xdr:rowOff>38100</xdr:rowOff>
                  </to>
                </anchor>
              </controlPr>
            </control>
          </mc:Choice>
        </mc:AlternateContent>
        <mc:AlternateContent xmlns:mc="http://schemas.openxmlformats.org/markup-compatibility/2006">
          <mc:Choice Requires="x14">
            <control shapeId="65546" r:id="rId13" name="Check Box 10">
              <controlPr defaultSize="0" autoFill="0" autoLine="0" autoPict="0">
                <anchor moveWithCells="1">
                  <from>
                    <xdr:col>13</xdr:col>
                    <xdr:colOff>146050</xdr:colOff>
                    <xdr:row>33</xdr:row>
                    <xdr:rowOff>184150</xdr:rowOff>
                  </from>
                  <to>
                    <xdr:col>14</xdr:col>
                    <xdr:colOff>107950</xdr:colOff>
                    <xdr:row>35</xdr:row>
                    <xdr:rowOff>38100</xdr:rowOff>
                  </to>
                </anchor>
              </controlPr>
            </control>
          </mc:Choice>
        </mc:AlternateContent>
        <mc:AlternateContent xmlns:mc="http://schemas.openxmlformats.org/markup-compatibility/2006">
          <mc:Choice Requires="x14">
            <control shapeId="65547" r:id="rId14" name="Check Box 11">
              <controlPr defaultSize="0" autoFill="0" autoLine="0" autoPict="0">
                <anchor moveWithCells="1">
                  <from>
                    <xdr:col>13</xdr:col>
                    <xdr:colOff>146050</xdr:colOff>
                    <xdr:row>34</xdr:row>
                    <xdr:rowOff>184150</xdr:rowOff>
                  </from>
                  <to>
                    <xdr:col>14</xdr:col>
                    <xdr:colOff>107950</xdr:colOff>
                    <xdr:row>36</xdr:row>
                    <xdr:rowOff>38100</xdr:rowOff>
                  </to>
                </anchor>
              </controlPr>
            </control>
          </mc:Choice>
        </mc:AlternateContent>
        <mc:AlternateContent xmlns:mc="http://schemas.openxmlformats.org/markup-compatibility/2006">
          <mc:Choice Requires="x14">
            <control shapeId="65548" r:id="rId15" name="Check Box 12">
              <controlPr defaultSize="0" autoFill="0" autoLine="0" autoPict="0">
                <anchor moveWithCells="1">
                  <from>
                    <xdr:col>13</xdr:col>
                    <xdr:colOff>146050</xdr:colOff>
                    <xdr:row>35</xdr:row>
                    <xdr:rowOff>184150</xdr:rowOff>
                  </from>
                  <to>
                    <xdr:col>14</xdr:col>
                    <xdr:colOff>107950</xdr:colOff>
                    <xdr:row>37</xdr:row>
                    <xdr:rowOff>38100</xdr:rowOff>
                  </to>
                </anchor>
              </controlPr>
            </control>
          </mc:Choice>
        </mc:AlternateContent>
        <mc:AlternateContent xmlns:mc="http://schemas.openxmlformats.org/markup-compatibility/2006">
          <mc:Choice Requires="x14">
            <control shapeId="65549" r:id="rId16" name="Check Box 13">
              <controlPr defaultSize="0" autoFill="0" autoLine="0" autoPict="0">
                <anchor moveWithCells="1">
                  <from>
                    <xdr:col>13</xdr:col>
                    <xdr:colOff>146050</xdr:colOff>
                    <xdr:row>36</xdr:row>
                    <xdr:rowOff>184150</xdr:rowOff>
                  </from>
                  <to>
                    <xdr:col>14</xdr:col>
                    <xdr:colOff>146050</xdr:colOff>
                    <xdr:row>38</xdr:row>
                    <xdr:rowOff>38100</xdr:rowOff>
                  </to>
                </anchor>
              </controlPr>
            </control>
          </mc:Choice>
        </mc:AlternateContent>
        <mc:AlternateContent xmlns:mc="http://schemas.openxmlformats.org/markup-compatibility/2006">
          <mc:Choice Requires="x14">
            <control shapeId="65550" r:id="rId17" name="Check Box 14">
              <controlPr defaultSize="0" autoFill="0" autoLine="0" autoPict="0">
                <anchor moveWithCells="1">
                  <from>
                    <xdr:col>13</xdr:col>
                    <xdr:colOff>146050</xdr:colOff>
                    <xdr:row>37</xdr:row>
                    <xdr:rowOff>184150</xdr:rowOff>
                  </from>
                  <to>
                    <xdr:col>14</xdr:col>
                    <xdr:colOff>146050</xdr:colOff>
                    <xdr:row>39</xdr:row>
                    <xdr:rowOff>38100</xdr:rowOff>
                  </to>
                </anchor>
              </controlPr>
            </control>
          </mc:Choice>
        </mc:AlternateContent>
        <mc:AlternateContent xmlns:mc="http://schemas.openxmlformats.org/markup-compatibility/2006">
          <mc:Choice Requires="x14">
            <control shapeId="65551" r:id="rId18" name="Check Box 15">
              <controlPr defaultSize="0" autoFill="0" autoLine="0" autoPict="0">
                <anchor moveWithCells="1">
                  <from>
                    <xdr:col>13</xdr:col>
                    <xdr:colOff>146050</xdr:colOff>
                    <xdr:row>38</xdr:row>
                    <xdr:rowOff>184150</xdr:rowOff>
                  </from>
                  <to>
                    <xdr:col>14</xdr:col>
                    <xdr:colOff>146050</xdr:colOff>
                    <xdr:row>40</xdr:row>
                    <xdr:rowOff>38100</xdr:rowOff>
                  </to>
                </anchor>
              </controlPr>
            </control>
          </mc:Choice>
        </mc:AlternateContent>
        <mc:AlternateContent xmlns:mc="http://schemas.openxmlformats.org/markup-compatibility/2006">
          <mc:Choice Requires="x14">
            <control shapeId="65552" r:id="rId19" name="Check Box 16">
              <controlPr defaultSize="0" autoFill="0" autoLine="0" autoPict="0">
                <anchor moveWithCells="1">
                  <from>
                    <xdr:col>13</xdr:col>
                    <xdr:colOff>146050</xdr:colOff>
                    <xdr:row>39</xdr:row>
                    <xdr:rowOff>184150</xdr:rowOff>
                  </from>
                  <to>
                    <xdr:col>14</xdr:col>
                    <xdr:colOff>146050</xdr:colOff>
                    <xdr:row>41</xdr:row>
                    <xdr:rowOff>38100</xdr:rowOff>
                  </to>
                </anchor>
              </controlPr>
            </control>
          </mc:Choice>
        </mc:AlternateContent>
        <mc:AlternateContent xmlns:mc="http://schemas.openxmlformats.org/markup-compatibility/2006">
          <mc:Choice Requires="x14">
            <control shapeId="65553" r:id="rId20" name="Check Box 17">
              <controlPr defaultSize="0" autoFill="0" autoLine="0" autoPict="0">
                <anchor moveWithCells="1">
                  <from>
                    <xdr:col>13</xdr:col>
                    <xdr:colOff>146050</xdr:colOff>
                    <xdr:row>40</xdr:row>
                    <xdr:rowOff>184150</xdr:rowOff>
                  </from>
                  <to>
                    <xdr:col>14</xdr:col>
                    <xdr:colOff>146050</xdr:colOff>
                    <xdr:row>42</xdr:row>
                    <xdr:rowOff>38100</xdr:rowOff>
                  </to>
                </anchor>
              </controlPr>
            </control>
          </mc:Choice>
        </mc:AlternateContent>
        <mc:AlternateContent xmlns:mc="http://schemas.openxmlformats.org/markup-compatibility/2006">
          <mc:Choice Requires="x14">
            <control shapeId="65554" r:id="rId21" name="Check Box 18">
              <controlPr defaultSize="0" autoFill="0" autoLine="0" autoPict="0">
                <anchor moveWithCells="1">
                  <from>
                    <xdr:col>13</xdr:col>
                    <xdr:colOff>146050</xdr:colOff>
                    <xdr:row>41</xdr:row>
                    <xdr:rowOff>184150</xdr:rowOff>
                  </from>
                  <to>
                    <xdr:col>14</xdr:col>
                    <xdr:colOff>146050</xdr:colOff>
                    <xdr:row>43</xdr:row>
                    <xdr:rowOff>38100</xdr:rowOff>
                  </to>
                </anchor>
              </controlPr>
            </control>
          </mc:Choice>
        </mc:AlternateContent>
        <mc:AlternateContent xmlns:mc="http://schemas.openxmlformats.org/markup-compatibility/2006">
          <mc:Choice Requires="x14">
            <control shapeId="65555" r:id="rId22" name="Check Box 19">
              <controlPr defaultSize="0" autoFill="0" autoLine="0" autoPict="0">
                <anchor moveWithCells="1">
                  <from>
                    <xdr:col>13</xdr:col>
                    <xdr:colOff>146050</xdr:colOff>
                    <xdr:row>42</xdr:row>
                    <xdr:rowOff>184150</xdr:rowOff>
                  </from>
                  <to>
                    <xdr:col>14</xdr:col>
                    <xdr:colOff>146050</xdr:colOff>
                    <xdr:row>44</xdr:row>
                    <xdr:rowOff>38100</xdr:rowOff>
                  </to>
                </anchor>
              </controlPr>
            </control>
          </mc:Choice>
        </mc:AlternateContent>
        <mc:AlternateContent xmlns:mc="http://schemas.openxmlformats.org/markup-compatibility/2006">
          <mc:Choice Requires="x14">
            <control shapeId="65556" r:id="rId23" name="Check Box 20">
              <controlPr defaultSize="0" autoFill="0" autoLine="0" autoPict="0">
                <anchor moveWithCells="1">
                  <from>
                    <xdr:col>13</xdr:col>
                    <xdr:colOff>146050</xdr:colOff>
                    <xdr:row>43</xdr:row>
                    <xdr:rowOff>184150</xdr:rowOff>
                  </from>
                  <to>
                    <xdr:col>14</xdr:col>
                    <xdr:colOff>146050</xdr:colOff>
                    <xdr:row>45</xdr:row>
                    <xdr:rowOff>38100</xdr:rowOff>
                  </to>
                </anchor>
              </controlPr>
            </control>
          </mc:Choice>
        </mc:AlternateContent>
        <mc:AlternateContent xmlns:mc="http://schemas.openxmlformats.org/markup-compatibility/2006">
          <mc:Choice Requires="x14">
            <control shapeId="65557" r:id="rId24" name="Check Box 21">
              <controlPr defaultSize="0" autoFill="0" autoLine="0" autoPict="0">
                <anchor moveWithCells="1">
                  <from>
                    <xdr:col>13</xdr:col>
                    <xdr:colOff>146050</xdr:colOff>
                    <xdr:row>44</xdr:row>
                    <xdr:rowOff>184150</xdr:rowOff>
                  </from>
                  <to>
                    <xdr:col>14</xdr:col>
                    <xdr:colOff>146050</xdr:colOff>
                    <xdr:row>46</xdr:row>
                    <xdr:rowOff>38100</xdr:rowOff>
                  </to>
                </anchor>
              </controlPr>
            </control>
          </mc:Choice>
        </mc:AlternateContent>
        <mc:AlternateContent xmlns:mc="http://schemas.openxmlformats.org/markup-compatibility/2006">
          <mc:Choice Requires="x14">
            <control shapeId="65558" r:id="rId25" name="Check Box 22">
              <controlPr defaultSize="0" autoFill="0" autoLine="0" autoPict="0">
                <anchor moveWithCells="1">
                  <from>
                    <xdr:col>13</xdr:col>
                    <xdr:colOff>146050</xdr:colOff>
                    <xdr:row>45</xdr:row>
                    <xdr:rowOff>184150</xdr:rowOff>
                  </from>
                  <to>
                    <xdr:col>14</xdr:col>
                    <xdr:colOff>146050</xdr:colOff>
                    <xdr:row>47</xdr:row>
                    <xdr:rowOff>38100</xdr:rowOff>
                  </to>
                </anchor>
              </controlPr>
            </control>
          </mc:Choice>
        </mc:AlternateContent>
        <mc:AlternateContent xmlns:mc="http://schemas.openxmlformats.org/markup-compatibility/2006">
          <mc:Choice Requires="x14">
            <control shapeId="65559" r:id="rId26" name="Check Box 23">
              <controlPr defaultSize="0" autoFill="0" autoLine="0" autoPict="0">
                <anchor moveWithCells="1">
                  <from>
                    <xdr:col>13</xdr:col>
                    <xdr:colOff>146050</xdr:colOff>
                    <xdr:row>46</xdr:row>
                    <xdr:rowOff>184150</xdr:rowOff>
                  </from>
                  <to>
                    <xdr:col>14</xdr:col>
                    <xdr:colOff>146050</xdr:colOff>
                    <xdr:row>48</xdr:row>
                    <xdr:rowOff>38100</xdr:rowOff>
                  </to>
                </anchor>
              </controlPr>
            </control>
          </mc:Choice>
        </mc:AlternateContent>
        <mc:AlternateContent xmlns:mc="http://schemas.openxmlformats.org/markup-compatibility/2006">
          <mc:Choice Requires="x14">
            <control shapeId="65560" r:id="rId27" name="Check Box 24">
              <controlPr defaultSize="0" autoFill="0" autoLine="0" autoPict="0">
                <anchor moveWithCells="1">
                  <from>
                    <xdr:col>13</xdr:col>
                    <xdr:colOff>146050</xdr:colOff>
                    <xdr:row>47</xdr:row>
                    <xdr:rowOff>184150</xdr:rowOff>
                  </from>
                  <to>
                    <xdr:col>14</xdr:col>
                    <xdr:colOff>146050</xdr:colOff>
                    <xdr:row>49</xdr:row>
                    <xdr:rowOff>38100</xdr:rowOff>
                  </to>
                </anchor>
              </controlPr>
            </control>
          </mc:Choice>
        </mc:AlternateContent>
        <mc:AlternateContent xmlns:mc="http://schemas.openxmlformats.org/markup-compatibility/2006">
          <mc:Choice Requires="x14">
            <control shapeId="65561" r:id="rId28" name="Check Box 25">
              <controlPr defaultSize="0" autoFill="0" autoLine="0" autoPict="0">
                <anchor moveWithCells="1">
                  <from>
                    <xdr:col>13</xdr:col>
                    <xdr:colOff>146050</xdr:colOff>
                    <xdr:row>48</xdr:row>
                    <xdr:rowOff>184150</xdr:rowOff>
                  </from>
                  <to>
                    <xdr:col>14</xdr:col>
                    <xdr:colOff>107950</xdr:colOff>
                    <xdr:row>50</xdr:row>
                    <xdr:rowOff>0</xdr:rowOff>
                  </to>
                </anchor>
              </controlPr>
            </control>
          </mc:Choice>
        </mc:AlternateContent>
        <mc:AlternateContent xmlns:mc="http://schemas.openxmlformats.org/markup-compatibility/2006">
          <mc:Choice Requires="x14">
            <control shapeId="65562" r:id="rId29" name="Check Box 26">
              <controlPr defaultSize="0" autoFill="0" autoLine="0" autoPict="0">
                <anchor moveWithCells="1">
                  <from>
                    <xdr:col>13</xdr:col>
                    <xdr:colOff>146050</xdr:colOff>
                    <xdr:row>49</xdr:row>
                    <xdr:rowOff>184150</xdr:rowOff>
                  </from>
                  <to>
                    <xdr:col>14</xdr:col>
                    <xdr:colOff>107950</xdr:colOff>
                    <xdr:row>51</xdr:row>
                    <xdr:rowOff>38100</xdr:rowOff>
                  </to>
                </anchor>
              </controlPr>
            </control>
          </mc:Choice>
        </mc:AlternateContent>
        <mc:AlternateContent xmlns:mc="http://schemas.openxmlformats.org/markup-compatibility/2006">
          <mc:Choice Requires="x14">
            <control shapeId="65563" r:id="rId30" name="Check Box 27">
              <controlPr defaultSize="0" autoFill="0" autoLine="0" autoPict="0">
                <anchor moveWithCells="1">
                  <from>
                    <xdr:col>13</xdr:col>
                    <xdr:colOff>146050</xdr:colOff>
                    <xdr:row>50</xdr:row>
                    <xdr:rowOff>184150</xdr:rowOff>
                  </from>
                  <to>
                    <xdr:col>14</xdr:col>
                    <xdr:colOff>107950</xdr:colOff>
                    <xdr:row>52</xdr:row>
                    <xdr:rowOff>38100</xdr:rowOff>
                  </to>
                </anchor>
              </controlPr>
            </control>
          </mc:Choice>
        </mc:AlternateContent>
        <mc:AlternateContent xmlns:mc="http://schemas.openxmlformats.org/markup-compatibility/2006">
          <mc:Choice Requires="x14">
            <control shapeId="65564" r:id="rId31" name="Check Box 28">
              <controlPr defaultSize="0" autoFill="0" autoLine="0" autoPict="0">
                <anchor moveWithCells="1">
                  <from>
                    <xdr:col>13</xdr:col>
                    <xdr:colOff>146050</xdr:colOff>
                    <xdr:row>51</xdr:row>
                    <xdr:rowOff>184150</xdr:rowOff>
                  </from>
                  <to>
                    <xdr:col>14</xdr:col>
                    <xdr:colOff>107950</xdr:colOff>
                    <xdr:row>53</xdr:row>
                    <xdr:rowOff>38100</xdr:rowOff>
                  </to>
                </anchor>
              </controlPr>
            </control>
          </mc:Choice>
        </mc:AlternateContent>
        <mc:AlternateContent xmlns:mc="http://schemas.openxmlformats.org/markup-compatibility/2006">
          <mc:Choice Requires="x14">
            <control shapeId="65565" r:id="rId32" name="Check Box 29">
              <controlPr defaultSize="0" autoFill="0" autoLine="0" autoPict="0">
                <anchor moveWithCells="1">
                  <from>
                    <xdr:col>13</xdr:col>
                    <xdr:colOff>146050</xdr:colOff>
                    <xdr:row>52</xdr:row>
                    <xdr:rowOff>184150</xdr:rowOff>
                  </from>
                  <to>
                    <xdr:col>14</xdr:col>
                    <xdr:colOff>107950</xdr:colOff>
                    <xdr:row>54</xdr:row>
                    <xdr:rowOff>38100</xdr:rowOff>
                  </to>
                </anchor>
              </controlPr>
            </control>
          </mc:Choice>
        </mc:AlternateContent>
        <mc:AlternateContent xmlns:mc="http://schemas.openxmlformats.org/markup-compatibility/2006">
          <mc:Choice Requires="x14">
            <control shapeId="65566" r:id="rId33" name="Check Box 30">
              <controlPr defaultSize="0" autoFill="0" autoLine="0" autoPict="0">
                <anchor moveWithCells="1">
                  <from>
                    <xdr:col>13</xdr:col>
                    <xdr:colOff>146050</xdr:colOff>
                    <xdr:row>53</xdr:row>
                    <xdr:rowOff>184150</xdr:rowOff>
                  </from>
                  <to>
                    <xdr:col>14</xdr:col>
                    <xdr:colOff>107950</xdr:colOff>
                    <xdr:row>55</xdr:row>
                    <xdr:rowOff>38100</xdr:rowOff>
                  </to>
                </anchor>
              </controlPr>
            </control>
          </mc:Choice>
        </mc:AlternateContent>
        <mc:AlternateContent xmlns:mc="http://schemas.openxmlformats.org/markup-compatibility/2006">
          <mc:Choice Requires="x14">
            <control shapeId="65567" r:id="rId34" name="Check Box 31">
              <controlPr defaultSize="0" autoFill="0" autoLine="0" autoPict="0">
                <anchor moveWithCells="1">
                  <from>
                    <xdr:col>13</xdr:col>
                    <xdr:colOff>146050</xdr:colOff>
                    <xdr:row>54</xdr:row>
                    <xdr:rowOff>184150</xdr:rowOff>
                  </from>
                  <to>
                    <xdr:col>14</xdr:col>
                    <xdr:colOff>107950</xdr:colOff>
                    <xdr:row>56</xdr:row>
                    <xdr:rowOff>38100</xdr:rowOff>
                  </to>
                </anchor>
              </controlPr>
            </control>
          </mc:Choice>
        </mc:AlternateContent>
        <mc:AlternateContent xmlns:mc="http://schemas.openxmlformats.org/markup-compatibility/2006">
          <mc:Choice Requires="x14">
            <control shapeId="65568" r:id="rId35" name="Check Box 32">
              <controlPr defaultSize="0" autoFill="0" autoLine="0" autoPict="0">
                <anchor moveWithCells="1">
                  <from>
                    <xdr:col>13</xdr:col>
                    <xdr:colOff>146050</xdr:colOff>
                    <xdr:row>55</xdr:row>
                    <xdr:rowOff>184150</xdr:rowOff>
                  </from>
                  <to>
                    <xdr:col>14</xdr:col>
                    <xdr:colOff>107950</xdr:colOff>
                    <xdr:row>57</xdr:row>
                    <xdr:rowOff>38100</xdr:rowOff>
                  </to>
                </anchor>
              </controlPr>
            </control>
          </mc:Choice>
        </mc:AlternateContent>
        <mc:AlternateContent xmlns:mc="http://schemas.openxmlformats.org/markup-compatibility/2006">
          <mc:Choice Requires="x14">
            <control shapeId="65569" r:id="rId36" name="Check Box 33">
              <controlPr defaultSize="0" autoFill="0" autoLine="0" autoPict="0">
                <anchor moveWithCells="1">
                  <from>
                    <xdr:col>13</xdr:col>
                    <xdr:colOff>146050</xdr:colOff>
                    <xdr:row>56</xdr:row>
                    <xdr:rowOff>184150</xdr:rowOff>
                  </from>
                  <to>
                    <xdr:col>14</xdr:col>
                    <xdr:colOff>107950</xdr:colOff>
                    <xdr:row>58</xdr:row>
                    <xdr:rowOff>38100</xdr:rowOff>
                  </to>
                </anchor>
              </controlPr>
            </control>
          </mc:Choice>
        </mc:AlternateContent>
        <mc:AlternateContent xmlns:mc="http://schemas.openxmlformats.org/markup-compatibility/2006">
          <mc:Choice Requires="x14">
            <control shapeId="65570" r:id="rId37" name="Check Box 34">
              <controlPr defaultSize="0" autoFill="0" autoLine="0" autoPict="0">
                <anchor moveWithCells="1">
                  <from>
                    <xdr:col>13</xdr:col>
                    <xdr:colOff>146050</xdr:colOff>
                    <xdr:row>57</xdr:row>
                    <xdr:rowOff>184150</xdr:rowOff>
                  </from>
                  <to>
                    <xdr:col>14</xdr:col>
                    <xdr:colOff>107950</xdr:colOff>
                    <xdr:row>59</xdr:row>
                    <xdr:rowOff>38100</xdr:rowOff>
                  </to>
                </anchor>
              </controlPr>
            </control>
          </mc:Choice>
        </mc:AlternateContent>
        <mc:AlternateContent xmlns:mc="http://schemas.openxmlformats.org/markup-compatibility/2006">
          <mc:Choice Requires="x14">
            <control shapeId="65571" r:id="rId38" name="Check Box 35">
              <controlPr defaultSize="0" autoFill="0" autoLine="0" autoPict="0">
                <anchor moveWithCells="1">
                  <from>
                    <xdr:col>13</xdr:col>
                    <xdr:colOff>146050</xdr:colOff>
                    <xdr:row>58</xdr:row>
                    <xdr:rowOff>184150</xdr:rowOff>
                  </from>
                  <to>
                    <xdr:col>14</xdr:col>
                    <xdr:colOff>107950</xdr:colOff>
                    <xdr:row>60</xdr:row>
                    <xdr:rowOff>38100</xdr:rowOff>
                  </to>
                </anchor>
              </controlPr>
            </control>
          </mc:Choice>
        </mc:AlternateContent>
        <mc:AlternateContent xmlns:mc="http://schemas.openxmlformats.org/markup-compatibility/2006">
          <mc:Choice Requires="x14">
            <control shapeId="65572" r:id="rId39" name="Check Box 36">
              <controlPr defaultSize="0" autoFill="0" autoLine="0" autoPict="0">
                <anchor moveWithCells="1">
                  <from>
                    <xdr:col>13</xdr:col>
                    <xdr:colOff>146050</xdr:colOff>
                    <xdr:row>59</xdr:row>
                    <xdr:rowOff>184150</xdr:rowOff>
                  </from>
                  <to>
                    <xdr:col>14</xdr:col>
                    <xdr:colOff>107950</xdr:colOff>
                    <xdr:row>61</xdr:row>
                    <xdr:rowOff>38100</xdr:rowOff>
                  </to>
                </anchor>
              </controlPr>
            </control>
          </mc:Choice>
        </mc:AlternateContent>
        <mc:AlternateContent xmlns:mc="http://schemas.openxmlformats.org/markup-compatibility/2006">
          <mc:Choice Requires="x14">
            <control shapeId="65573" r:id="rId40" name="Check Box 37">
              <controlPr defaultSize="0" autoFill="0" autoLine="0" autoPict="0">
                <anchor moveWithCells="1">
                  <from>
                    <xdr:col>13</xdr:col>
                    <xdr:colOff>146050</xdr:colOff>
                    <xdr:row>60</xdr:row>
                    <xdr:rowOff>184150</xdr:rowOff>
                  </from>
                  <to>
                    <xdr:col>14</xdr:col>
                    <xdr:colOff>107950</xdr:colOff>
                    <xdr:row>62</xdr:row>
                    <xdr:rowOff>38100</xdr:rowOff>
                  </to>
                </anchor>
              </controlPr>
            </control>
          </mc:Choice>
        </mc:AlternateContent>
        <mc:AlternateContent xmlns:mc="http://schemas.openxmlformats.org/markup-compatibility/2006">
          <mc:Choice Requires="x14">
            <control shapeId="65574" r:id="rId41" name="Check Box 38">
              <controlPr defaultSize="0" autoFill="0" autoLine="0" autoPict="0">
                <anchor moveWithCells="1">
                  <from>
                    <xdr:col>13</xdr:col>
                    <xdr:colOff>146050</xdr:colOff>
                    <xdr:row>61</xdr:row>
                    <xdr:rowOff>184150</xdr:rowOff>
                  </from>
                  <to>
                    <xdr:col>14</xdr:col>
                    <xdr:colOff>107950</xdr:colOff>
                    <xdr:row>63</xdr:row>
                    <xdr:rowOff>0</xdr:rowOff>
                  </to>
                </anchor>
              </controlPr>
            </control>
          </mc:Choice>
        </mc:AlternateContent>
        <mc:AlternateContent xmlns:mc="http://schemas.openxmlformats.org/markup-compatibility/2006">
          <mc:Choice Requires="x14">
            <control shapeId="65575" r:id="rId42" name="Check Box 39">
              <controlPr defaultSize="0" autoFill="0" autoLine="0" autoPict="0">
                <anchor moveWithCells="1">
                  <from>
                    <xdr:col>5</xdr:col>
                    <xdr:colOff>114300</xdr:colOff>
                    <xdr:row>10</xdr:row>
                    <xdr:rowOff>107950</xdr:rowOff>
                  </from>
                  <to>
                    <xdr:col>6</xdr:col>
                    <xdr:colOff>57150</xdr:colOff>
                    <xdr:row>11</xdr:row>
                    <xdr:rowOff>88900</xdr:rowOff>
                  </to>
                </anchor>
              </controlPr>
            </control>
          </mc:Choice>
        </mc:AlternateContent>
        <mc:AlternateContent xmlns:mc="http://schemas.openxmlformats.org/markup-compatibility/2006">
          <mc:Choice Requires="x14">
            <control shapeId="65576" r:id="rId43" name="Check Box 40">
              <controlPr defaultSize="0" autoFill="0" autoLine="0" autoPict="0">
                <anchor moveWithCells="1">
                  <from>
                    <xdr:col>13</xdr:col>
                    <xdr:colOff>146050</xdr:colOff>
                    <xdr:row>15</xdr:row>
                    <xdr:rowOff>184150</xdr:rowOff>
                  </from>
                  <to>
                    <xdr:col>14</xdr:col>
                    <xdr:colOff>107950</xdr:colOff>
                    <xdr:row>17</xdr:row>
                    <xdr:rowOff>38100</xdr:rowOff>
                  </to>
                </anchor>
              </controlPr>
            </control>
          </mc:Choice>
        </mc:AlternateContent>
        <mc:AlternateContent xmlns:mc="http://schemas.openxmlformats.org/markup-compatibility/2006">
          <mc:Choice Requires="x14">
            <control shapeId="65577" r:id="rId44" name="Check Box 41">
              <controlPr defaultSize="0" autoFill="0" autoLine="0" autoPict="0">
                <anchor moveWithCells="1">
                  <from>
                    <xdr:col>13</xdr:col>
                    <xdr:colOff>146050</xdr:colOff>
                    <xdr:row>16</xdr:row>
                    <xdr:rowOff>184150</xdr:rowOff>
                  </from>
                  <to>
                    <xdr:col>14</xdr:col>
                    <xdr:colOff>107950</xdr:colOff>
                    <xdr:row>18</xdr:row>
                    <xdr:rowOff>38100</xdr:rowOff>
                  </to>
                </anchor>
              </controlPr>
            </control>
          </mc:Choice>
        </mc:AlternateContent>
        <mc:AlternateContent xmlns:mc="http://schemas.openxmlformats.org/markup-compatibility/2006">
          <mc:Choice Requires="x14">
            <control shapeId="65578" r:id="rId45" name="Check Box 42">
              <controlPr defaultSize="0" autoFill="0" autoLine="0" autoPict="0">
                <anchor moveWithCells="1">
                  <from>
                    <xdr:col>13</xdr:col>
                    <xdr:colOff>146050</xdr:colOff>
                    <xdr:row>17</xdr:row>
                    <xdr:rowOff>184150</xdr:rowOff>
                  </from>
                  <to>
                    <xdr:col>14</xdr:col>
                    <xdr:colOff>107950</xdr:colOff>
                    <xdr:row>19</xdr:row>
                    <xdr:rowOff>38100</xdr:rowOff>
                  </to>
                </anchor>
              </controlPr>
            </control>
          </mc:Choice>
        </mc:AlternateContent>
        <mc:AlternateContent xmlns:mc="http://schemas.openxmlformats.org/markup-compatibility/2006">
          <mc:Choice Requires="x14">
            <control shapeId="65579" r:id="rId46" name="Check Box 43">
              <controlPr defaultSize="0" autoFill="0" autoLine="0" autoPict="0">
                <anchor moveWithCells="1">
                  <from>
                    <xdr:col>13</xdr:col>
                    <xdr:colOff>146050</xdr:colOff>
                    <xdr:row>18</xdr:row>
                    <xdr:rowOff>184150</xdr:rowOff>
                  </from>
                  <to>
                    <xdr:col>14</xdr:col>
                    <xdr:colOff>107950</xdr:colOff>
                    <xdr:row>20</xdr:row>
                    <xdr:rowOff>38100</xdr:rowOff>
                  </to>
                </anchor>
              </controlPr>
            </control>
          </mc:Choice>
        </mc:AlternateContent>
        <mc:AlternateContent xmlns:mc="http://schemas.openxmlformats.org/markup-compatibility/2006">
          <mc:Choice Requires="x14">
            <control shapeId="65580" r:id="rId47" name="Check Box 44">
              <controlPr defaultSize="0" autoFill="0" autoLine="0" autoPict="0">
                <anchor moveWithCells="1">
                  <from>
                    <xdr:col>13</xdr:col>
                    <xdr:colOff>146050</xdr:colOff>
                    <xdr:row>19</xdr:row>
                    <xdr:rowOff>184150</xdr:rowOff>
                  </from>
                  <to>
                    <xdr:col>14</xdr:col>
                    <xdr:colOff>107950</xdr:colOff>
                    <xdr:row>21</xdr:row>
                    <xdr:rowOff>38100</xdr:rowOff>
                  </to>
                </anchor>
              </controlPr>
            </control>
          </mc:Choice>
        </mc:AlternateContent>
        <mc:AlternateContent xmlns:mc="http://schemas.openxmlformats.org/markup-compatibility/2006">
          <mc:Choice Requires="x14">
            <control shapeId="65581" r:id="rId48" name="Check Box 45">
              <controlPr defaultSize="0" autoFill="0" autoLine="0" autoPict="0">
                <anchor moveWithCells="1">
                  <from>
                    <xdr:col>13</xdr:col>
                    <xdr:colOff>146050</xdr:colOff>
                    <xdr:row>20</xdr:row>
                    <xdr:rowOff>184150</xdr:rowOff>
                  </from>
                  <to>
                    <xdr:col>14</xdr:col>
                    <xdr:colOff>107950</xdr:colOff>
                    <xdr:row>22</xdr:row>
                    <xdr:rowOff>38100</xdr:rowOff>
                  </to>
                </anchor>
              </controlPr>
            </control>
          </mc:Choice>
        </mc:AlternateContent>
        <mc:AlternateContent xmlns:mc="http://schemas.openxmlformats.org/markup-compatibility/2006">
          <mc:Choice Requires="x14">
            <control shapeId="65582" r:id="rId49" name="Check Box 46">
              <controlPr defaultSize="0" autoFill="0" autoLine="0" autoPict="0">
                <anchor moveWithCells="1">
                  <from>
                    <xdr:col>13</xdr:col>
                    <xdr:colOff>146050</xdr:colOff>
                    <xdr:row>22</xdr:row>
                    <xdr:rowOff>184150</xdr:rowOff>
                  </from>
                  <to>
                    <xdr:col>14</xdr:col>
                    <xdr:colOff>107950</xdr:colOff>
                    <xdr:row>24</xdr:row>
                    <xdr:rowOff>38100</xdr:rowOff>
                  </to>
                </anchor>
              </controlPr>
            </control>
          </mc:Choice>
        </mc:AlternateContent>
        <mc:AlternateContent xmlns:mc="http://schemas.openxmlformats.org/markup-compatibility/2006">
          <mc:Choice Requires="x14">
            <control shapeId="65583" r:id="rId50" name="Check Box 47">
              <controlPr defaultSize="0" autoFill="0" autoLine="0" autoPict="0">
                <anchor moveWithCells="1">
                  <from>
                    <xdr:col>13</xdr:col>
                    <xdr:colOff>146050</xdr:colOff>
                    <xdr:row>21</xdr:row>
                    <xdr:rowOff>184150</xdr:rowOff>
                  </from>
                  <to>
                    <xdr:col>14</xdr:col>
                    <xdr:colOff>107950</xdr:colOff>
                    <xdr:row>23</xdr:row>
                    <xdr:rowOff>38100</xdr:rowOff>
                  </to>
                </anchor>
              </controlPr>
            </control>
          </mc:Choice>
        </mc:AlternateContent>
        <mc:AlternateContent xmlns:mc="http://schemas.openxmlformats.org/markup-compatibility/2006">
          <mc:Choice Requires="x14">
            <control shapeId="65584" r:id="rId51" name="Check Box 48">
              <controlPr defaultSize="0" autoFill="0" autoLine="0" autoPict="0">
                <anchor moveWithCells="1">
                  <from>
                    <xdr:col>13</xdr:col>
                    <xdr:colOff>146050</xdr:colOff>
                    <xdr:row>23</xdr:row>
                    <xdr:rowOff>184150</xdr:rowOff>
                  </from>
                  <to>
                    <xdr:col>14</xdr:col>
                    <xdr:colOff>107950</xdr:colOff>
                    <xdr:row>25</xdr:row>
                    <xdr:rowOff>38100</xdr:rowOff>
                  </to>
                </anchor>
              </controlPr>
            </control>
          </mc:Choice>
        </mc:AlternateContent>
        <mc:AlternateContent xmlns:mc="http://schemas.openxmlformats.org/markup-compatibility/2006">
          <mc:Choice Requires="x14">
            <control shapeId="65585" r:id="rId52" name="Check Box 49">
              <controlPr defaultSize="0" autoFill="0" autoLine="0" autoPict="0">
                <anchor moveWithCells="1">
                  <from>
                    <xdr:col>13</xdr:col>
                    <xdr:colOff>146050</xdr:colOff>
                    <xdr:row>24</xdr:row>
                    <xdr:rowOff>184150</xdr:rowOff>
                  </from>
                  <to>
                    <xdr:col>14</xdr:col>
                    <xdr:colOff>107950</xdr:colOff>
                    <xdr:row>26</xdr:row>
                    <xdr:rowOff>38100</xdr:rowOff>
                  </to>
                </anchor>
              </controlPr>
            </control>
          </mc:Choice>
        </mc:AlternateContent>
        <mc:AlternateContent xmlns:mc="http://schemas.openxmlformats.org/markup-compatibility/2006">
          <mc:Choice Requires="x14">
            <control shapeId="65586" r:id="rId53" name="Check Box 50">
              <controlPr defaultSize="0" autoFill="0" autoLine="0" autoPict="0">
                <anchor moveWithCells="1">
                  <from>
                    <xdr:col>13</xdr:col>
                    <xdr:colOff>146050</xdr:colOff>
                    <xdr:row>25</xdr:row>
                    <xdr:rowOff>184150</xdr:rowOff>
                  </from>
                  <to>
                    <xdr:col>14</xdr:col>
                    <xdr:colOff>107950</xdr:colOff>
                    <xdr:row>27</xdr:row>
                    <xdr:rowOff>38100</xdr:rowOff>
                  </to>
                </anchor>
              </controlPr>
            </control>
          </mc:Choice>
        </mc:AlternateContent>
        <mc:AlternateContent xmlns:mc="http://schemas.openxmlformats.org/markup-compatibility/2006">
          <mc:Choice Requires="x14">
            <control shapeId="65587" r:id="rId54" name="Check Box 51">
              <controlPr defaultSize="0" autoFill="0" autoLine="0" autoPict="0">
                <anchor moveWithCells="1">
                  <from>
                    <xdr:col>13</xdr:col>
                    <xdr:colOff>146050</xdr:colOff>
                    <xdr:row>25</xdr:row>
                    <xdr:rowOff>184150</xdr:rowOff>
                  </from>
                  <to>
                    <xdr:col>14</xdr:col>
                    <xdr:colOff>107950</xdr:colOff>
                    <xdr:row>27</xdr:row>
                    <xdr:rowOff>38100</xdr:rowOff>
                  </to>
                </anchor>
              </controlPr>
            </control>
          </mc:Choice>
        </mc:AlternateContent>
        <mc:AlternateContent xmlns:mc="http://schemas.openxmlformats.org/markup-compatibility/2006">
          <mc:Choice Requires="x14">
            <control shapeId="65588" r:id="rId55" name="Check Box 52">
              <controlPr defaultSize="0" autoFill="0" autoLine="0" autoPict="0">
                <anchor moveWithCells="1">
                  <from>
                    <xdr:col>13</xdr:col>
                    <xdr:colOff>146050</xdr:colOff>
                    <xdr:row>24</xdr:row>
                    <xdr:rowOff>184150</xdr:rowOff>
                  </from>
                  <to>
                    <xdr:col>14</xdr:col>
                    <xdr:colOff>107950</xdr:colOff>
                    <xdr:row>26</xdr:row>
                    <xdr:rowOff>38100</xdr:rowOff>
                  </to>
                </anchor>
              </controlPr>
            </control>
          </mc:Choice>
        </mc:AlternateContent>
      </controls>
    </mc:Choice>
  </mc:AlternateContent>
  <tableParts count="1">
    <tablePart r:id="rId56"/>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31E05-CAD9-4A06-B268-AB40A08E4AFB}">
  <sheetPr filterMode="1">
    <tabColor theme="9" tint="-0.249977111117893"/>
    <pageSetUpPr autoPageBreaks="0"/>
  </sheetPr>
  <dimension ref="A1:AJ280"/>
  <sheetViews>
    <sheetView showGridLines="0" zoomScaleNormal="100" zoomScaleSheetLayoutView="100" workbookViewId="0">
      <pane ySplit="14" topLeftCell="A15" activePane="bottomLeft" state="frozen"/>
      <selection pane="bottomLeft" activeCell="B15" sqref="B15"/>
    </sheetView>
  </sheetViews>
  <sheetFormatPr defaultColWidth="9" defaultRowHeight="30" customHeight="1" x14ac:dyDescent="0.3"/>
  <cols>
    <col min="1" max="1" width="6.83203125" style="61" customWidth="1"/>
    <col min="2" max="6" width="5.83203125" style="61" customWidth="1"/>
    <col min="7" max="7" width="11.5" style="61" customWidth="1"/>
    <col min="8" max="10" width="5.83203125" style="61" customWidth="1"/>
    <col min="11" max="11" width="9.58203125" style="61" customWidth="1"/>
    <col min="12" max="12" width="5.83203125" style="61" customWidth="1"/>
    <col min="13" max="13" width="7.58203125" style="61" customWidth="1"/>
    <col min="14" max="15" width="5.83203125" style="61" customWidth="1"/>
    <col min="16" max="16" width="8.08203125" style="61" customWidth="1"/>
    <col min="17" max="17" width="5.83203125" style="61" customWidth="1"/>
    <col min="18" max="18" width="1.83203125" style="61" customWidth="1"/>
    <col min="19" max="19" width="9.08203125" style="61" customWidth="1"/>
    <col min="20" max="20" width="10.5" style="34" customWidth="1"/>
    <col min="21" max="21" width="6.5" style="34" customWidth="1"/>
    <col min="22" max="22" width="4.83203125" style="61" hidden="1" customWidth="1"/>
    <col min="23" max="23" width="9" style="13"/>
    <col min="24" max="24" width="11.58203125" style="14" customWidth="1"/>
    <col min="25" max="25" width="9" style="14"/>
    <col min="26" max="26" width="8.08203125" style="13" customWidth="1"/>
    <col min="27" max="27" width="2.75" style="14" customWidth="1"/>
    <col min="28" max="28" width="5.83203125" style="14" customWidth="1"/>
    <col min="29" max="33" width="9" style="13"/>
    <col min="34" max="34" width="21.58203125" style="61" customWidth="1"/>
    <col min="35" max="16384" width="9" style="61"/>
  </cols>
  <sheetData>
    <row r="1" spans="1:36" ht="20.149999999999999" customHeight="1" x14ac:dyDescent="0.3">
      <c r="A1" s="273"/>
      <c r="B1" s="273"/>
      <c r="C1" s="273"/>
      <c r="D1" s="273"/>
      <c r="E1" s="273"/>
      <c r="F1" s="273"/>
      <c r="G1" s="273"/>
      <c r="H1" s="273"/>
      <c r="I1" s="273"/>
      <c r="J1" s="273"/>
      <c r="K1" s="273"/>
      <c r="L1" s="273"/>
      <c r="M1" s="273"/>
      <c r="N1" s="273"/>
      <c r="O1" s="273"/>
      <c r="P1" s="273"/>
      <c r="Q1" s="273"/>
      <c r="R1" s="273"/>
      <c r="T1" s="13"/>
      <c r="U1" s="13"/>
    </row>
    <row r="2" spans="1:36" ht="21.65" customHeight="1" x14ac:dyDescent="0.3">
      <c r="A2" s="301" t="s">
        <v>110</v>
      </c>
      <c r="B2" s="301"/>
      <c r="C2" s="301"/>
      <c r="D2" s="301"/>
      <c r="E2" s="302"/>
      <c r="F2" s="302"/>
      <c r="G2" s="302"/>
      <c r="H2" s="302"/>
      <c r="I2" s="302"/>
      <c r="J2" s="302"/>
      <c r="K2" s="303"/>
      <c r="L2" s="303"/>
      <c r="M2" s="303"/>
      <c r="N2" s="303"/>
      <c r="O2" s="303"/>
      <c r="P2" s="303"/>
      <c r="Q2" s="303"/>
      <c r="R2" s="273"/>
      <c r="S2" s="304" t="s">
        <v>131</v>
      </c>
      <c r="T2" s="305"/>
      <c r="U2" s="306"/>
      <c r="W2" s="96"/>
    </row>
    <row r="3" spans="1:36" ht="24.65" customHeight="1" x14ac:dyDescent="0.3">
      <c r="A3" s="307" t="s">
        <v>103</v>
      </c>
      <c r="B3" s="307"/>
      <c r="C3" s="307"/>
      <c r="D3" s="307"/>
      <c r="E3" s="307"/>
      <c r="F3" s="307"/>
      <c r="G3" s="307"/>
      <c r="H3" s="307"/>
      <c r="I3" s="307"/>
      <c r="J3" s="307"/>
      <c r="K3" s="307"/>
      <c r="L3" s="307"/>
      <c r="M3" s="307"/>
      <c r="N3" s="307"/>
      <c r="O3" s="307"/>
      <c r="P3" s="307"/>
      <c r="Q3" s="307"/>
      <c r="R3" s="274"/>
      <c r="S3" s="294" t="str">
        <f>IF($Y$16=TRUE,IF(COUNTIF(S15:S63,"&gt;0")&gt;0,"All-Day Activity checkbox cannot be marked if other time is tracked in rows.",""),IF((COUNTIFS(A15:A63,"",S15:S63,"&gt;0")&gt;0),"Time tracked exceeds your workday hours",IF((49-(COUNTIF($A$15:$A$63,"")+COUNTIF($O$15:$O$63,"LUNCH")))*15=S64,"",IF((49-(COUNTIF($A$15:$A$63,"")+COUNTIF($O$15:$O$63,"LUNCH")))*15&lt;S64,"Time tracked exceeds your workday hours.","You must track the entire time in each 15 minute-increment of your workday, excluding any lunch breaks."))))</f>
        <v/>
      </c>
      <c r="T3" s="295"/>
      <c r="U3" s="296"/>
      <c r="W3" s="14">
        <f>IF(S3="",0,1)</f>
        <v>0</v>
      </c>
      <c r="X3" s="14" t="s">
        <v>90</v>
      </c>
    </row>
    <row r="4" spans="1:36" ht="12.65" customHeight="1" x14ac:dyDescent="0.3">
      <c r="A4" s="273"/>
      <c r="B4" s="273"/>
      <c r="C4" s="273"/>
      <c r="D4" s="273"/>
      <c r="E4" s="273"/>
      <c r="F4" s="273"/>
      <c r="G4" s="273"/>
      <c r="H4" s="273"/>
      <c r="I4" s="273"/>
      <c r="J4" s="273"/>
      <c r="K4" s="273"/>
      <c r="L4" s="273"/>
      <c r="M4" s="273"/>
      <c r="N4" s="273"/>
      <c r="O4" s="273"/>
      <c r="P4" s="273"/>
      <c r="Q4" s="273"/>
      <c r="R4" s="273"/>
      <c r="S4" s="308"/>
      <c r="T4" s="309"/>
      <c r="U4" s="310"/>
      <c r="W4" s="94"/>
      <c r="Y4" s="15" t="s">
        <v>9</v>
      </c>
    </row>
    <row r="5" spans="1:36" s="16" customFormat="1" ht="12.65" customHeight="1" x14ac:dyDescent="0.25">
      <c r="A5" s="288" t="s">
        <v>8</v>
      </c>
      <c r="B5" s="289"/>
      <c r="C5" s="290"/>
      <c r="D5" s="288" t="s">
        <v>79</v>
      </c>
      <c r="E5" s="289"/>
      <c r="F5" s="289"/>
      <c r="G5" s="290"/>
      <c r="H5" s="288" t="s">
        <v>80</v>
      </c>
      <c r="I5" s="289"/>
      <c r="J5" s="289"/>
      <c r="K5" s="290"/>
      <c r="L5" s="288" t="s">
        <v>101</v>
      </c>
      <c r="M5" s="289"/>
      <c r="N5" s="289"/>
      <c r="O5" s="290"/>
      <c r="P5" s="311" t="s">
        <v>81</v>
      </c>
      <c r="Q5" s="312"/>
      <c r="R5" s="111"/>
      <c r="S5" s="297"/>
      <c r="T5" s="298"/>
      <c r="U5" s="299"/>
      <c r="W5" s="95"/>
      <c r="X5" s="17"/>
      <c r="Y5" s="18" t="s">
        <v>10</v>
      </c>
      <c r="Z5" s="19"/>
      <c r="AA5" s="17"/>
      <c r="AB5" s="17"/>
      <c r="AC5" s="19"/>
      <c r="AD5" s="19"/>
      <c r="AE5" s="19"/>
      <c r="AF5" s="19"/>
      <c r="AG5" s="19"/>
    </row>
    <row r="6" spans="1:36" ht="14.15" customHeight="1" x14ac:dyDescent="0.3">
      <c r="A6" s="380">
        <f>Monday!A6+6</f>
        <v>6</v>
      </c>
      <c r="B6" s="381"/>
      <c r="C6" s="382"/>
      <c r="D6" s="383">
        <f>Monday!D6</f>
        <v>0</v>
      </c>
      <c r="E6" s="384"/>
      <c r="F6" s="384"/>
      <c r="G6" s="385"/>
      <c r="H6" s="383">
        <f>Monday!H6</f>
        <v>0</v>
      </c>
      <c r="I6" s="384"/>
      <c r="J6" s="384"/>
      <c r="K6" s="385"/>
      <c r="L6" s="383">
        <f>Monday!L6</f>
        <v>0</v>
      </c>
      <c r="M6" s="384"/>
      <c r="N6" s="384"/>
      <c r="O6" s="385"/>
      <c r="P6" s="383">
        <f>Monday!P6</f>
        <v>0</v>
      </c>
      <c r="Q6" s="385"/>
      <c r="R6" s="93"/>
      <c r="S6" s="294" t="str">
        <f>IF($AB$64&gt;0,"You must delete time tracked during your lunch break.","")</f>
        <v/>
      </c>
      <c r="T6" s="295"/>
      <c r="U6" s="296"/>
      <c r="W6" s="14">
        <f>IF(S6="",0,1)</f>
        <v>0</v>
      </c>
      <c r="X6" s="13"/>
    </row>
    <row r="7" spans="1:36" s="20" customFormat="1" ht="8.25" customHeight="1" x14ac:dyDescent="0.3">
      <c r="A7" s="121"/>
      <c r="B7" s="122"/>
      <c r="C7" s="122"/>
      <c r="D7" s="122"/>
      <c r="E7" s="123"/>
      <c r="F7" s="123"/>
      <c r="G7" s="123"/>
      <c r="H7" s="124"/>
      <c r="I7" s="125"/>
      <c r="J7" s="125"/>
      <c r="K7" s="125"/>
      <c r="L7" s="371">
        <f>Monday!L7</f>
        <v>0</v>
      </c>
      <c r="M7" s="371"/>
      <c r="N7" s="371"/>
      <c r="O7" s="371"/>
      <c r="P7" s="126"/>
      <c r="Q7" s="126"/>
      <c r="R7" s="126"/>
      <c r="S7" s="297"/>
      <c r="T7" s="298"/>
      <c r="U7" s="299"/>
      <c r="W7" s="22"/>
      <c r="X7" s="22"/>
      <c r="Y7" s="22"/>
      <c r="Z7" s="21"/>
      <c r="AA7" s="22"/>
      <c r="AB7" s="22"/>
      <c r="AC7" s="21"/>
      <c r="AD7" s="21"/>
      <c r="AE7" s="22"/>
      <c r="AF7" s="21"/>
      <c r="AG7" s="21"/>
    </row>
    <row r="8" spans="1:36" s="23" customFormat="1" ht="16.399999999999999" customHeight="1" x14ac:dyDescent="0.3">
      <c r="A8" s="127" t="s">
        <v>135</v>
      </c>
      <c r="B8" s="127"/>
      <c r="C8" s="127"/>
      <c r="D8" s="127"/>
      <c r="E8" s="127"/>
      <c r="F8" s="127"/>
      <c r="G8" s="127"/>
      <c r="H8" s="127"/>
      <c r="I8" s="127"/>
      <c r="J8" s="127"/>
      <c r="K8" s="127"/>
      <c r="L8" s="127"/>
      <c r="M8" s="127"/>
      <c r="N8" s="127"/>
      <c r="O8" s="127"/>
      <c r="P8" s="128"/>
      <c r="Q8" s="128"/>
      <c r="R8" s="128"/>
      <c r="S8" s="316" t="str">
        <f>IF(SUM(W15:W63)&gt;0,"Time tracked in rows with a red highlighted cell exceeds 15 minutes.","")</f>
        <v/>
      </c>
      <c r="T8" s="317"/>
      <c r="U8" s="318"/>
      <c r="W8" s="14">
        <f>IF(S8="",0,1)</f>
        <v>0</v>
      </c>
      <c r="X8" s="25"/>
      <c r="Y8" s="25"/>
      <c r="Z8" s="24"/>
      <c r="AA8" s="25"/>
      <c r="AB8" s="25"/>
      <c r="AC8" s="24"/>
      <c r="AD8" s="24"/>
      <c r="AE8" s="25"/>
      <c r="AF8" s="24"/>
      <c r="AG8" s="24"/>
    </row>
    <row r="9" spans="1:36" s="23" customFormat="1" ht="16.399999999999999" customHeight="1" x14ac:dyDescent="0.3">
      <c r="A9" s="127" t="s">
        <v>134</v>
      </c>
      <c r="B9" s="127"/>
      <c r="C9" s="127"/>
      <c r="D9" s="127"/>
      <c r="E9" s="127"/>
      <c r="F9" s="127"/>
      <c r="G9" s="127"/>
      <c r="H9" s="127"/>
      <c r="I9" s="127"/>
      <c r="J9" s="127"/>
      <c r="K9" s="127"/>
      <c r="L9" s="127"/>
      <c r="M9" s="127"/>
      <c r="N9" s="127"/>
      <c r="O9" s="127"/>
      <c r="P9" s="128"/>
      <c r="Q9" s="128"/>
      <c r="R9" s="128"/>
      <c r="S9" s="319"/>
      <c r="T9" s="320"/>
      <c r="U9" s="321"/>
      <c r="W9" s="25">
        <f>W3+W6+W8</f>
        <v>0</v>
      </c>
      <c r="X9" s="25"/>
      <c r="Y9" s="25"/>
      <c r="Z9" s="24"/>
      <c r="AA9" s="25"/>
      <c r="AB9" s="25"/>
      <c r="AC9" s="24"/>
      <c r="AD9" s="24"/>
      <c r="AE9" s="37" t="s">
        <v>17</v>
      </c>
      <c r="AF9" s="24"/>
      <c r="AG9" s="24"/>
    </row>
    <row r="10" spans="1:36" s="23" customFormat="1" ht="20.25" customHeight="1" thickBot="1" x14ac:dyDescent="0.35">
      <c r="A10" s="130"/>
      <c r="B10" s="273"/>
      <c r="C10" s="273"/>
      <c r="D10" s="273"/>
      <c r="E10" s="273"/>
      <c r="F10" s="131" t="str">
        <f>IF($Y$16=TRUE,IF($G$11="Select All-Day Activity if applicable","Note: You must select an item on the drop-down menu below.",""),"")</f>
        <v/>
      </c>
      <c r="G10" s="273"/>
      <c r="H10" s="273"/>
      <c r="I10" s="273"/>
      <c r="J10" s="273"/>
      <c r="K10" s="273"/>
      <c r="L10" s="273"/>
      <c r="M10" s="273"/>
      <c r="N10" s="273"/>
      <c r="O10" s="273"/>
      <c r="P10" s="132"/>
      <c r="Q10" s="133"/>
      <c r="R10" s="133"/>
      <c r="S10" s="103"/>
      <c r="T10" s="103"/>
      <c r="U10" s="103"/>
      <c r="W10" s="24"/>
      <c r="X10" s="25"/>
      <c r="Y10" s="25"/>
      <c r="Z10" s="24"/>
      <c r="AA10" s="25"/>
      <c r="AB10" s="25"/>
      <c r="AC10" s="24"/>
      <c r="AD10" s="24"/>
      <c r="AE10" s="37"/>
      <c r="AF10" s="24"/>
      <c r="AG10" s="24"/>
    </row>
    <row r="11" spans="1:36" ht="15" customHeight="1" x14ac:dyDescent="0.25">
      <c r="A11" s="322" t="s">
        <v>102</v>
      </c>
      <c r="B11" s="323"/>
      <c r="C11" s="323"/>
      <c r="D11" s="323"/>
      <c r="E11" s="323"/>
      <c r="F11" s="323"/>
      <c r="G11" s="386" t="s">
        <v>93</v>
      </c>
      <c r="H11" s="386"/>
      <c r="I11" s="282"/>
      <c r="J11" s="282"/>
      <c r="K11" s="62" t="s">
        <v>82</v>
      </c>
      <c r="L11" s="326">
        <v>0</v>
      </c>
      <c r="M11" s="327"/>
      <c r="N11" s="328" t="s">
        <v>97</v>
      </c>
      <c r="O11" s="329"/>
      <c r="P11" s="64">
        <v>0.5</v>
      </c>
      <c r="Q11" s="330" t="s">
        <v>99</v>
      </c>
      <c r="R11" s="331"/>
      <c r="S11" s="332"/>
      <c r="T11" s="333"/>
      <c r="U11" s="334"/>
      <c r="V11" s="11"/>
      <c r="AE11" s="14"/>
    </row>
    <row r="12" spans="1:36" ht="14.9" customHeight="1" thickBot="1" x14ac:dyDescent="0.35">
      <c r="A12" s="324"/>
      <c r="B12" s="325"/>
      <c r="C12" s="325"/>
      <c r="D12" s="325"/>
      <c r="E12" s="325"/>
      <c r="F12" s="325"/>
      <c r="G12" s="387"/>
      <c r="H12" s="387"/>
      <c r="I12" s="283"/>
      <c r="J12" s="283"/>
      <c r="K12" s="63" t="s">
        <v>83</v>
      </c>
      <c r="L12" s="335">
        <v>0</v>
      </c>
      <c r="M12" s="336"/>
      <c r="N12" s="337" t="s">
        <v>98</v>
      </c>
      <c r="O12" s="338"/>
      <c r="P12" s="65">
        <v>0.54166666666666663</v>
      </c>
      <c r="Q12" s="339">
        <f>S64/60</f>
        <v>0</v>
      </c>
      <c r="R12" s="340"/>
      <c r="S12" s="341"/>
      <c r="T12" s="333"/>
      <c r="U12" s="334"/>
      <c r="V12" s="12"/>
    </row>
    <row r="13" spans="1:36" ht="23.5" customHeight="1" x14ac:dyDescent="0.3">
      <c r="A13" s="348" t="s">
        <v>0</v>
      </c>
      <c r="B13" s="350" t="s">
        <v>16</v>
      </c>
      <c r="C13" s="351"/>
      <c r="D13" s="351"/>
      <c r="E13" s="351"/>
      <c r="F13" s="59"/>
      <c r="G13" s="352" t="s">
        <v>3</v>
      </c>
      <c r="H13" s="275" t="s">
        <v>94</v>
      </c>
      <c r="I13" s="350" t="s">
        <v>5</v>
      </c>
      <c r="J13" s="351"/>
      <c r="K13" s="351"/>
      <c r="L13" s="354"/>
      <c r="M13" s="352" t="s">
        <v>6</v>
      </c>
      <c r="N13" s="53" t="s">
        <v>92</v>
      </c>
      <c r="O13" s="356" t="s">
        <v>2</v>
      </c>
      <c r="P13" s="357"/>
      <c r="Q13" s="357"/>
      <c r="R13" s="99"/>
      <c r="S13" s="342" t="s">
        <v>12</v>
      </c>
      <c r="T13" s="333"/>
      <c r="U13" s="334"/>
      <c r="V13" s="49" t="s">
        <v>11</v>
      </c>
    </row>
    <row r="14" spans="1:36" ht="10.5" customHeight="1" x14ac:dyDescent="0.3">
      <c r="A14" s="349"/>
      <c r="B14" s="57" t="s">
        <v>132</v>
      </c>
      <c r="C14" s="57" t="s">
        <v>111</v>
      </c>
      <c r="D14" s="42" t="s">
        <v>133</v>
      </c>
      <c r="E14" s="42" t="s">
        <v>4</v>
      </c>
      <c r="F14" s="42" t="s">
        <v>112</v>
      </c>
      <c r="G14" s="353"/>
      <c r="H14" s="276"/>
      <c r="I14" s="41" t="s">
        <v>85</v>
      </c>
      <c r="J14" s="41" t="s">
        <v>167</v>
      </c>
      <c r="K14" s="42" t="s">
        <v>1</v>
      </c>
      <c r="L14" s="42" t="s">
        <v>86</v>
      </c>
      <c r="M14" s="355"/>
      <c r="N14" s="66"/>
      <c r="O14" s="358"/>
      <c r="P14" s="359"/>
      <c r="Q14" s="359"/>
      <c r="R14" s="100"/>
      <c r="S14" s="343"/>
      <c r="T14" s="13"/>
      <c r="U14" s="13"/>
      <c r="V14" s="50"/>
      <c r="Y14" s="14" t="s">
        <v>90</v>
      </c>
    </row>
    <row r="15" spans="1:36" ht="15" customHeight="1" x14ac:dyDescent="0.3">
      <c r="A15" s="148" t="str">
        <f>IF(L11=L12,"",L11)</f>
        <v/>
      </c>
      <c r="B15" s="26"/>
      <c r="C15" s="26"/>
      <c r="D15" s="26"/>
      <c r="E15" s="26"/>
      <c r="F15" s="26"/>
      <c r="G15" s="26"/>
      <c r="H15" s="26"/>
      <c r="I15" s="26"/>
      <c r="J15" s="26"/>
      <c r="K15" s="26"/>
      <c r="L15" s="26"/>
      <c r="M15" s="26"/>
      <c r="N15" s="26"/>
      <c r="O15" s="346" t="str">
        <f t="shared" ref="O15:O63" si="0">IF(A15&gt;$P$11-TIME(0,5,0),IF(A15&lt;$P$12,"LUNCH",""),"")</f>
        <v/>
      </c>
      <c r="P15" s="347"/>
      <c r="Q15" s="347"/>
      <c r="R15" s="98"/>
      <c r="S15" s="146">
        <f t="shared" ref="S15:S63" si="1">IF(SUM(B15:M15)&gt;15,15,SUM(B15:M15))</f>
        <v>0</v>
      </c>
      <c r="T15" s="14">
        <f t="shared" ref="T15:T63" si="2">IF(SUM(B15:M15)&gt;15,1,0)</f>
        <v>0</v>
      </c>
      <c r="U15" s="13"/>
      <c r="V15" s="51" t="str">
        <f t="shared" ref="V15:V63" si="3">IF(S15&lt;&gt;15,"ERROR","Y")</f>
        <v>ERROR</v>
      </c>
      <c r="W15" s="43"/>
      <c r="X15" s="14" t="b">
        <v>0</v>
      </c>
      <c r="Y15" s="14" t="b">
        <v>1</v>
      </c>
      <c r="Z15" s="14"/>
      <c r="AA15" s="14" t="e">
        <f>IF(#REF!&gt;0,IF(O15="","TRUE","FALSE"),"FALSE")</f>
        <v>#REF!</v>
      </c>
      <c r="AB15" s="14">
        <f>IF(O15="LUNCH",IF(S15&gt;0,1,0),0)</f>
        <v>0</v>
      </c>
      <c r="AH15" s="39"/>
    </row>
    <row r="16" spans="1:36" ht="15" customHeight="1" x14ac:dyDescent="0.3">
      <c r="A16" s="149" t="str">
        <f t="shared" ref="A16:A63" si="4">IF(A15&gt;$L$12-TIME(0,20,0),"",IF(A15="","",A15+TIME(0,15,0)))</f>
        <v/>
      </c>
      <c r="B16" s="26"/>
      <c r="C16" s="26"/>
      <c r="D16" s="27"/>
      <c r="E16" s="27"/>
      <c r="F16" s="26"/>
      <c r="G16" s="26"/>
      <c r="H16" s="26"/>
      <c r="I16" s="27"/>
      <c r="J16" s="27"/>
      <c r="K16" s="27"/>
      <c r="L16" s="27"/>
      <c r="M16" s="27"/>
      <c r="N16" s="27"/>
      <c r="O16" s="346" t="str">
        <f t="shared" si="0"/>
        <v/>
      </c>
      <c r="P16" s="347"/>
      <c r="Q16" s="347"/>
      <c r="R16" s="98"/>
      <c r="S16" s="146">
        <f t="shared" si="1"/>
        <v>0</v>
      </c>
      <c r="T16" s="14">
        <f t="shared" si="2"/>
        <v>0</v>
      </c>
      <c r="U16" s="13"/>
      <c r="V16" s="51" t="str">
        <f t="shared" si="3"/>
        <v>ERROR</v>
      </c>
      <c r="W16" s="44"/>
      <c r="X16" s="14" t="b">
        <v>0</v>
      </c>
      <c r="Y16" s="14" t="b">
        <v>0</v>
      </c>
      <c r="Z16" s="14" t="s">
        <v>20</v>
      </c>
      <c r="AA16" s="14" t="e">
        <f>IF(#REF!&gt;0,IF(O16="","TRUE","FALSE"),"FALSE")</f>
        <v>#REF!</v>
      </c>
      <c r="AB16" s="14">
        <f t="shared" ref="AB16:AB63" si="5">IF(O16="LUNCH",IF(S16&gt;0,1,0),0)</f>
        <v>0</v>
      </c>
      <c r="AH16" s="40" t="s">
        <v>18</v>
      </c>
      <c r="AI16" s="38"/>
      <c r="AJ16" s="38"/>
    </row>
    <row r="17" spans="1:36" ht="15" customHeight="1" x14ac:dyDescent="0.3">
      <c r="A17" s="149" t="str">
        <f t="shared" si="4"/>
        <v/>
      </c>
      <c r="B17" s="26"/>
      <c r="C17" s="26"/>
      <c r="D17" s="28"/>
      <c r="E17" s="28"/>
      <c r="F17" s="26"/>
      <c r="G17" s="26"/>
      <c r="H17" s="26"/>
      <c r="I17" s="28"/>
      <c r="J17" s="28"/>
      <c r="K17" s="28"/>
      <c r="L17" s="28"/>
      <c r="M17" s="28"/>
      <c r="N17" s="26"/>
      <c r="O17" s="346" t="str">
        <f t="shared" si="0"/>
        <v/>
      </c>
      <c r="P17" s="347"/>
      <c r="Q17" s="347"/>
      <c r="R17" s="98"/>
      <c r="S17" s="146">
        <f t="shared" si="1"/>
        <v>0</v>
      </c>
      <c r="T17" s="14">
        <f t="shared" si="2"/>
        <v>0</v>
      </c>
      <c r="U17" s="13"/>
      <c r="V17" s="51" t="str">
        <f t="shared" si="3"/>
        <v>ERROR</v>
      </c>
      <c r="W17" s="44"/>
      <c r="X17" s="14" t="b">
        <v>0</v>
      </c>
      <c r="Y17" s="96"/>
      <c r="Z17" s="14" t="s">
        <v>21</v>
      </c>
      <c r="AA17" s="14" t="e">
        <f>IF(#REF!&gt;0,IF(O17="","TRUE","FALSE"),"FALSE")</f>
        <v>#REF!</v>
      </c>
      <c r="AB17" s="14">
        <f t="shared" si="5"/>
        <v>0</v>
      </c>
      <c r="AH17" s="40" t="s">
        <v>19</v>
      </c>
      <c r="AI17" s="38"/>
      <c r="AJ17" s="38"/>
    </row>
    <row r="18" spans="1:36" ht="15" customHeight="1" x14ac:dyDescent="0.3">
      <c r="A18" s="149" t="str">
        <f t="shared" si="4"/>
        <v/>
      </c>
      <c r="B18" s="26"/>
      <c r="C18" s="26"/>
      <c r="D18" s="30"/>
      <c r="E18" s="28"/>
      <c r="F18" s="26"/>
      <c r="G18" s="26"/>
      <c r="H18" s="54"/>
      <c r="I18" s="30"/>
      <c r="J18" s="30"/>
      <c r="K18" s="30"/>
      <c r="L18" s="30"/>
      <c r="M18" s="30"/>
      <c r="N18" s="27"/>
      <c r="O18" s="346" t="str">
        <f t="shared" si="0"/>
        <v/>
      </c>
      <c r="P18" s="347"/>
      <c r="Q18" s="347"/>
      <c r="R18" s="98"/>
      <c r="S18" s="146">
        <f t="shared" si="1"/>
        <v>0</v>
      </c>
      <c r="T18" s="14">
        <f t="shared" si="2"/>
        <v>0</v>
      </c>
      <c r="U18" s="13"/>
      <c r="V18" s="51" t="str">
        <f t="shared" si="3"/>
        <v>ERROR</v>
      </c>
      <c r="W18" s="44"/>
      <c r="X18" s="14" t="b">
        <v>0</v>
      </c>
      <c r="Z18" s="14"/>
      <c r="AA18" s="14" t="e">
        <f>IF(#REF!&gt;0,IF(O18="","TRUE","FALSE"),"FALSE")</f>
        <v>#REF!</v>
      </c>
      <c r="AB18" s="14">
        <f t="shared" si="5"/>
        <v>0</v>
      </c>
      <c r="AH18" s="39"/>
    </row>
    <row r="19" spans="1:36" ht="15" customHeight="1" x14ac:dyDescent="0.3">
      <c r="A19" s="149" t="str">
        <f t="shared" si="4"/>
        <v/>
      </c>
      <c r="B19" s="26"/>
      <c r="C19" s="26"/>
      <c r="D19" s="30"/>
      <c r="E19" s="28"/>
      <c r="F19" s="26"/>
      <c r="G19" s="26"/>
      <c r="H19" s="54"/>
      <c r="I19" s="30"/>
      <c r="J19" s="30"/>
      <c r="K19" s="30"/>
      <c r="L19" s="30"/>
      <c r="M19" s="30"/>
      <c r="N19" s="26"/>
      <c r="O19" s="346" t="str">
        <f t="shared" si="0"/>
        <v/>
      </c>
      <c r="P19" s="347"/>
      <c r="Q19" s="347"/>
      <c r="R19" s="98"/>
      <c r="S19" s="146">
        <f t="shared" si="1"/>
        <v>0</v>
      </c>
      <c r="T19" s="14">
        <f t="shared" si="2"/>
        <v>0</v>
      </c>
      <c r="U19" s="13"/>
      <c r="V19" s="51" t="str">
        <f t="shared" si="3"/>
        <v>ERROR</v>
      </c>
      <c r="W19" s="44"/>
      <c r="X19" s="14" t="b">
        <v>0</v>
      </c>
      <c r="Y19" s="44"/>
      <c r="Z19" s="44"/>
      <c r="AA19" s="14" t="e">
        <f>IF(#REF!&gt;0,IF(O19="","TRUE","FALSE"),"FALSE")</f>
        <v>#REF!</v>
      </c>
      <c r="AB19" s="14">
        <f t="shared" si="5"/>
        <v>0</v>
      </c>
      <c r="AH19" s="39"/>
    </row>
    <row r="20" spans="1:36" ht="15" customHeight="1" x14ac:dyDescent="0.3">
      <c r="A20" s="149" t="str">
        <f t="shared" si="4"/>
        <v/>
      </c>
      <c r="B20" s="26"/>
      <c r="C20" s="26"/>
      <c r="D20" s="30"/>
      <c r="E20" s="28"/>
      <c r="F20" s="26"/>
      <c r="G20" s="26"/>
      <c r="H20" s="54"/>
      <c r="I20" s="30"/>
      <c r="J20" s="30"/>
      <c r="K20" s="30"/>
      <c r="L20" s="30"/>
      <c r="M20" s="30"/>
      <c r="N20" s="27"/>
      <c r="O20" s="346" t="str">
        <f t="shared" si="0"/>
        <v/>
      </c>
      <c r="P20" s="347"/>
      <c r="Q20" s="347"/>
      <c r="R20" s="98"/>
      <c r="S20" s="146">
        <f t="shared" si="1"/>
        <v>0</v>
      </c>
      <c r="T20" s="14">
        <f t="shared" si="2"/>
        <v>0</v>
      </c>
      <c r="U20" s="13"/>
      <c r="V20" s="51" t="str">
        <f t="shared" si="3"/>
        <v>ERROR</v>
      </c>
      <c r="W20" s="44"/>
      <c r="X20" s="14" t="b">
        <v>0</v>
      </c>
      <c r="Y20" s="44"/>
      <c r="Z20" s="44"/>
      <c r="AA20" s="14" t="e">
        <f>IF(#REF!&gt;0,IF(O20="","TRUE","FALSE"),"FALSE")</f>
        <v>#REF!</v>
      </c>
      <c r="AB20" s="14">
        <f t="shared" si="5"/>
        <v>0</v>
      </c>
      <c r="AH20" s="39"/>
    </row>
    <row r="21" spans="1:36" ht="15" customHeight="1" x14ac:dyDescent="0.3">
      <c r="A21" s="149" t="str">
        <f t="shared" si="4"/>
        <v/>
      </c>
      <c r="B21" s="26"/>
      <c r="C21" s="26"/>
      <c r="D21" s="30"/>
      <c r="E21" s="28"/>
      <c r="F21" s="26"/>
      <c r="G21" s="26"/>
      <c r="H21" s="54"/>
      <c r="I21" s="30"/>
      <c r="J21" s="30"/>
      <c r="K21" s="30"/>
      <c r="L21" s="30"/>
      <c r="M21" s="30"/>
      <c r="N21" s="26"/>
      <c r="O21" s="346" t="str">
        <f t="shared" si="0"/>
        <v/>
      </c>
      <c r="P21" s="347"/>
      <c r="Q21" s="347"/>
      <c r="R21" s="98"/>
      <c r="S21" s="146">
        <f t="shared" si="1"/>
        <v>0</v>
      </c>
      <c r="T21" s="14">
        <f t="shared" si="2"/>
        <v>0</v>
      </c>
      <c r="U21" s="13"/>
      <c r="V21" s="51" t="str">
        <f t="shared" si="3"/>
        <v>ERROR</v>
      </c>
      <c r="W21" s="44"/>
      <c r="X21" s="14" t="b">
        <v>0</v>
      </c>
      <c r="Y21" s="44" t="s">
        <v>90</v>
      </c>
      <c r="Z21" s="44"/>
      <c r="AA21" s="14" t="e">
        <f>IF(#REF!&gt;0,IF(O21="","TRUE","FALSE"),"FALSE")</f>
        <v>#REF!</v>
      </c>
      <c r="AB21" s="14">
        <f t="shared" si="5"/>
        <v>0</v>
      </c>
      <c r="AH21" s="39"/>
    </row>
    <row r="22" spans="1:36" ht="15" customHeight="1" x14ac:dyDescent="0.3">
      <c r="A22" s="149" t="str">
        <f t="shared" si="4"/>
        <v/>
      </c>
      <c r="B22" s="26"/>
      <c r="C22" s="26"/>
      <c r="D22" s="30"/>
      <c r="E22" s="28"/>
      <c r="F22" s="26"/>
      <c r="G22" s="26"/>
      <c r="H22" s="54"/>
      <c r="I22" s="30"/>
      <c r="J22" s="30"/>
      <c r="K22" s="30"/>
      <c r="L22" s="30"/>
      <c r="M22" s="30"/>
      <c r="N22" s="27"/>
      <c r="O22" s="346" t="str">
        <f t="shared" si="0"/>
        <v/>
      </c>
      <c r="P22" s="347"/>
      <c r="Q22" s="347"/>
      <c r="R22" s="98"/>
      <c r="S22" s="146">
        <f t="shared" si="1"/>
        <v>0</v>
      </c>
      <c r="T22" s="14">
        <f t="shared" si="2"/>
        <v>0</v>
      </c>
      <c r="U22" s="13"/>
      <c r="V22" s="51" t="str">
        <f t="shared" si="3"/>
        <v>ERROR</v>
      </c>
      <c r="W22" s="44"/>
      <c r="X22" s="14" t="b">
        <v>0</v>
      </c>
      <c r="Y22" s="44"/>
      <c r="Z22" s="44"/>
      <c r="AA22" s="14" t="e">
        <f>IF(#REF!&gt;0,IF(O22="","TRUE","FALSE"),"FALSE")</f>
        <v>#REF!</v>
      </c>
      <c r="AB22" s="14">
        <f t="shared" si="5"/>
        <v>0</v>
      </c>
    </row>
    <row r="23" spans="1:36" ht="15" customHeight="1" x14ac:dyDescent="0.3">
      <c r="A23" s="149" t="str">
        <f t="shared" si="4"/>
        <v/>
      </c>
      <c r="B23" s="26"/>
      <c r="C23" s="26"/>
      <c r="D23" s="30"/>
      <c r="E23" s="28"/>
      <c r="F23" s="26"/>
      <c r="G23" s="26"/>
      <c r="H23" s="54"/>
      <c r="I23" s="30"/>
      <c r="J23" s="30"/>
      <c r="K23" s="30"/>
      <c r="L23" s="30"/>
      <c r="M23" s="30"/>
      <c r="N23" s="26"/>
      <c r="O23" s="346" t="str">
        <f t="shared" si="0"/>
        <v/>
      </c>
      <c r="P23" s="347"/>
      <c r="Q23" s="347"/>
      <c r="R23" s="98"/>
      <c r="S23" s="146">
        <f t="shared" si="1"/>
        <v>0</v>
      </c>
      <c r="T23" s="14">
        <f t="shared" si="2"/>
        <v>0</v>
      </c>
      <c r="U23" s="13"/>
      <c r="V23" s="51" t="str">
        <f t="shared" si="3"/>
        <v>ERROR</v>
      </c>
      <c r="W23" s="44"/>
      <c r="X23" s="14" t="b">
        <v>0</v>
      </c>
      <c r="Y23" s="44"/>
      <c r="Z23" s="44"/>
      <c r="AA23" s="14" t="e">
        <f>IF(#REF!&gt;0,IF(O23="","TRUE","FALSE"),"FALSE")</f>
        <v>#REF!</v>
      </c>
      <c r="AB23" s="14">
        <f t="shared" si="5"/>
        <v>0</v>
      </c>
    </row>
    <row r="24" spans="1:36" ht="15" customHeight="1" x14ac:dyDescent="0.3">
      <c r="A24" s="149" t="str">
        <f t="shared" si="4"/>
        <v/>
      </c>
      <c r="B24" s="26"/>
      <c r="C24" s="26"/>
      <c r="D24" s="30"/>
      <c r="E24" s="28"/>
      <c r="F24" s="26"/>
      <c r="G24" s="26"/>
      <c r="H24" s="54"/>
      <c r="I24" s="30"/>
      <c r="J24" s="30"/>
      <c r="K24" s="30"/>
      <c r="L24" s="30"/>
      <c r="M24" s="30"/>
      <c r="N24" s="27"/>
      <c r="O24" s="346" t="str">
        <f t="shared" si="0"/>
        <v/>
      </c>
      <c r="P24" s="347"/>
      <c r="Q24" s="347"/>
      <c r="R24" s="98"/>
      <c r="S24" s="146">
        <f t="shared" si="1"/>
        <v>0</v>
      </c>
      <c r="T24" s="14">
        <f t="shared" si="2"/>
        <v>0</v>
      </c>
      <c r="U24" s="13"/>
      <c r="V24" s="51" t="str">
        <f t="shared" si="3"/>
        <v>ERROR</v>
      </c>
      <c r="W24" s="44"/>
      <c r="X24" s="14" t="b">
        <v>0</v>
      </c>
      <c r="Y24" s="44"/>
      <c r="Z24" s="44"/>
      <c r="AA24" s="14" t="e">
        <f>IF(#REF!&gt;0,IF(O24="","TRUE","FALSE"),"FALSE")</f>
        <v>#REF!</v>
      </c>
      <c r="AB24" s="14">
        <f t="shared" si="5"/>
        <v>0</v>
      </c>
    </row>
    <row r="25" spans="1:36" ht="15" customHeight="1" x14ac:dyDescent="0.3">
      <c r="A25" s="149" t="str">
        <f t="shared" si="4"/>
        <v/>
      </c>
      <c r="B25" s="26"/>
      <c r="C25" s="26"/>
      <c r="D25" s="30"/>
      <c r="E25" s="28"/>
      <c r="F25" s="26"/>
      <c r="G25" s="26"/>
      <c r="H25" s="54"/>
      <c r="I25" s="30"/>
      <c r="J25" s="30"/>
      <c r="K25" s="30"/>
      <c r="L25" s="30"/>
      <c r="M25" s="30"/>
      <c r="N25" s="26"/>
      <c r="O25" s="346" t="str">
        <f t="shared" si="0"/>
        <v/>
      </c>
      <c r="P25" s="347"/>
      <c r="Q25" s="347"/>
      <c r="R25" s="98"/>
      <c r="S25" s="146">
        <f t="shared" si="1"/>
        <v>0</v>
      </c>
      <c r="T25" s="14">
        <f t="shared" si="2"/>
        <v>0</v>
      </c>
      <c r="U25" s="13"/>
      <c r="V25" s="51" t="str">
        <f t="shared" si="3"/>
        <v>ERROR</v>
      </c>
      <c r="X25" s="14" t="b">
        <v>0</v>
      </c>
      <c r="AA25" s="14" t="e">
        <f>IF(#REF!&gt;0,IF(O25="","TRUE","FALSE"),"FALSE")</f>
        <v>#REF!</v>
      </c>
      <c r="AB25" s="14">
        <f t="shared" si="5"/>
        <v>0</v>
      </c>
    </row>
    <row r="26" spans="1:36" ht="15" customHeight="1" x14ac:dyDescent="0.3">
      <c r="A26" s="149" t="str">
        <f t="shared" si="4"/>
        <v/>
      </c>
      <c r="B26" s="26"/>
      <c r="C26" s="26"/>
      <c r="D26" s="30"/>
      <c r="E26" s="28"/>
      <c r="F26" s="26"/>
      <c r="G26" s="26"/>
      <c r="H26" s="54"/>
      <c r="I26" s="30"/>
      <c r="J26" s="30"/>
      <c r="K26" s="30"/>
      <c r="L26" s="30"/>
      <c r="M26" s="30"/>
      <c r="N26" s="27"/>
      <c r="O26" s="346" t="str">
        <f t="shared" si="0"/>
        <v/>
      </c>
      <c r="P26" s="347"/>
      <c r="Q26" s="347"/>
      <c r="R26" s="98"/>
      <c r="S26" s="146">
        <f t="shared" si="1"/>
        <v>0</v>
      </c>
      <c r="T26" s="14">
        <f t="shared" si="2"/>
        <v>0</v>
      </c>
      <c r="U26" s="13"/>
      <c r="V26" s="51" t="str">
        <f t="shared" si="3"/>
        <v>ERROR</v>
      </c>
      <c r="X26" s="14" t="b">
        <v>0</v>
      </c>
      <c r="AA26" s="14" t="e">
        <f>IF(#REF!&gt;0,IF(O26="","TRUE","FALSE"),"FALSE")</f>
        <v>#REF!</v>
      </c>
      <c r="AB26" s="14">
        <f t="shared" si="5"/>
        <v>0</v>
      </c>
    </row>
    <row r="27" spans="1:36" ht="15" customHeight="1" x14ac:dyDescent="0.3">
      <c r="A27" s="149" t="str">
        <f t="shared" si="4"/>
        <v/>
      </c>
      <c r="B27" s="26"/>
      <c r="C27" s="26"/>
      <c r="D27" s="30"/>
      <c r="E27" s="28"/>
      <c r="F27" s="26"/>
      <c r="G27" s="26"/>
      <c r="H27" s="54"/>
      <c r="I27" s="30"/>
      <c r="J27" s="30"/>
      <c r="K27" s="30"/>
      <c r="L27" s="30"/>
      <c r="M27" s="30"/>
      <c r="N27" s="26"/>
      <c r="O27" s="346" t="str">
        <f t="shared" si="0"/>
        <v/>
      </c>
      <c r="P27" s="347"/>
      <c r="Q27" s="347"/>
      <c r="R27" s="98"/>
      <c r="S27" s="146">
        <f t="shared" si="1"/>
        <v>0</v>
      </c>
      <c r="T27" s="14">
        <f t="shared" si="2"/>
        <v>0</v>
      </c>
      <c r="U27" s="13"/>
      <c r="V27" s="51" t="str">
        <f t="shared" si="3"/>
        <v>ERROR</v>
      </c>
      <c r="X27" s="14" t="b">
        <v>0</v>
      </c>
      <c r="AA27" s="14" t="e">
        <f>IF(#REF!&gt;0,IF(O27="","TRUE","FALSE"),"FALSE")</f>
        <v>#REF!</v>
      </c>
      <c r="AB27" s="14">
        <f t="shared" si="5"/>
        <v>0</v>
      </c>
    </row>
    <row r="28" spans="1:36" ht="15" customHeight="1" x14ac:dyDescent="0.3">
      <c r="A28" s="149" t="str">
        <f t="shared" si="4"/>
        <v/>
      </c>
      <c r="B28" s="26"/>
      <c r="C28" s="26"/>
      <c r="D28" s="30"/>
      <c r="E28" s="28"/>
      <c r="F28" s="26"/>
      <c r="G28" s="30"/>
      <c r="H28" s="30"/>
      <c r="I28" s="30"/>
      <c r="J28" s="30"/>
      <c r="K28" s="30"/>
      <c r="L28" s="30"/>
      <c r="M28" s="30"/>
      <c r="N28" s="27"/>
      <c r="O28" s="346" t="str">
        <f t="shared" si="0"/>
        <v/>
      </c>
      <c r="P28" s="347"/>
      <c r="Q28" s="347"/>
      <c r="R28" s="98"/>
      <c r="S28" s="146">
        <f t="shared" si="1"/>
        <v>0</v>
      </c>
      <c r="T28" s="14">
        <f t="shared" si="2"/>
        <v>0</v>
      </c>
      <c r="U28" s="13"/>
      <c r="V28" s="51" t="str">
        <f t="shared" si="3"/>
        <v>ERROR</v>
      </c>
      <c r="X28" s="14" t="b">
        <v>0</v>
      </c>
      <c r="AA28" s="14" t="e">
        <f>IF(#REF!&gt;0,IF(O28="","TRUE","FALSE"),"FALSE")</f>
        <v>#REF!</v>
      </c>
      <c r="AB28" s="14">
        <f t="shared" si="5"/>
        <v>0</v>
      </c>
    </row>
    <row r="29" spans="1:36" ht="15" customHeight="1" x14ac:dyDescent="0.3">
      <c r="A29" s="149" t="str">
        <f t="shared" si="4"/>
        <v/>
      </c>
      <c r="B29" s="26"/>
      <c r="C29" s="26"/>
      <c r="D29" s="30"/>
      <c r="E29" s="28"/>
      <c r="F29" s="26"/>
      <c r="G29" s="30"/>
      <c r="H29" s="30"/>
      <c r="I29" s="30"/>
      <c r="J29" s="30"/>
      <c r="K29" s="30"/>
      <c r="L29" s="30"/>
      <c r="M29" s="30"/>
      <c r="N29" s="26"/>
      <c r="O29" s="346" t="str">
        <f t="shared" si="0"/>
        <v/>
      </c>
      <c r="P29" s="347"/>
      <c r="Q29" s="347"/>
      <c r="R29" s="98"/>
      <c r="S29" s="146">
        <f t="shared" si="1"/>
        <v>0</v>
      </c>
      <c r="T29" s="14">
        <f t="shared" si="2"/>
        <v>0</v>
      </c>
      <c r="U29" s="13"/>
      <c r="V29" s="51" t="str">
        <f t="shared" si="3"/>
        <v>ERROR</v>
      </c>
      <c r="X29" s="14" t="b">
        <v>0</v>
      </c>
      <c r="AA29" s="14" t="e">
        <f>IF(#REF!&gt;0,IF(O29="","TRUE","FALSE"),"FALSE")</f>
        <v>#REF!</v>
      </c>
      <c r="AB29" s="14">
        <f t="shared" si="5"/>
        <v>0</v>
      </c>
    </row>
    <row r="30" spans="1:36" ht="15" customHeight="1" x14ac:dyDescent="0.3">
      <c r="A30" s="149" t="str">
        <f t="shared" si="4"/>
        <v/>
      </c>
      <c r="B30" s="30"/>
      <c r="C30" s="26"/>
      <c r="D30" s="30"/>
      <c r="E30" s="28"/>
      <c r="F30" s="26"/>
      <c r="G30" s="30"/>
      <c r="H30" s="30"/>
      <c r="I30" s="30"/>
      <c r="J30" s="30"/>
      <c r="K30" s="30"/>
      <c r="L30" s="30"/>
      <c r="M30" s="30"/>
      <c r="N30" s="27"/>
      <c r="O30" s="346" t="str">
        <f t="shared" si="0"/>
        <v/>
      </c>
      <c r="P30" s="347"/>
      <c r="Q30" s="347"/>
      <c r="R30" s="98"/>
      <c r="S30" s="146">
        <f t="shared" si="1"/>
        <v>0</v>
      </c>
      <c r="T30" s="14">
        <f t="shared" si="2"/>
        <v>0</v>
      </c>
      <c r="U30" s="13"/>
      <c r="V30" s="51" t="str">
        <f t="shared" si="3"/>
        <v>ERROR</v>
      </c>
      <c r="X30" s="14" t="b">
        <v>0</v>
      </c>
      <c r="AA30" s="14" t="e">
        <f>IF(#REF!&gt;0,IF(O30="","TRUE","FALSE"),"FALSE")</f>
        <v>#REF!</v>
      </c>
      <c r="AB30" s="14">
        <f t="shared" si="5"/>
        <v>0</v>
      </c>
    </row>
    <row r="31" spans="1:36" ht="15" customHeight="1" x14ac:dyDescent="0.3">
      <c r="A31" s="149" t="str">
        <f t="shared" si="4"/>
        <v/>
      </c>
      <c r="B31" s="30"/>
      <c r="C31" s="26"/>
      <c r="D31" s="30"/>
      <c r="E31" s="28"/>
      <c r="F31" s="26"/>
      <c r="G31" s="30"/>
      <c r="H31" s="30"/>
      <c r="I31" s="30"/>
      <c r="J31" s="30"/>
      <c r="K31" s="30"/>
      <c r="L31" s="30"/>
      <c r="M31" s="30"/>
      <c r="N31" s="26"/>
      <c r="O31" s="346" t="str">
        <f t="shared" si="0"/>
        <v/>
      </c>
      <c r="P31" s="347"/>
      <c r="Q31" s="347"/>
      <c r="R31" s="98"/>
      <c r="S31" s="146">
        <f t="shared" si="1"/>
        <v>0</v>
      </c>
      <c r="T31" s="14">
        <f t="shared" si="2"/>
        <v>0</v>
      </c>
      <c r="U31" s="13"/>
      <c r="V31" s="51" t="str">
        <f t="shared" si="3"/>
        <v>ERROR</v>
      </c>
      <c r="X31" s="14" t="b">
        <v>0</v>
      </c>
      <c r="AA31" s="14" t="e">
        <f>IF(#REF!&gt;0,IF(O31="","TRUE","FALSE"),"FALSE")</f>
        <v>#REF!</v>
      </c>
      <c r="AB31" s="14">
        <f t="shared" si="5"/>
        <v>0</v>
      </c>
    </row>
    <row r="32" spans="1:36" ht="15" customHeight="1" x14ac:dyDescent="0.3">
      <c r="A32" s="149" t="str">
        <f t="shared" si="4"/>
        <v/>
      </c>
      <c r="B32" s="30"/>
      <c r="C32" s="26"/>
      <c r="D32" s="30"/>
      <c r="E32" s="28"/>
      <c r="F32" s="26"/>
      <c r="G32" s="30"/>
      <c r="H32" s="30"/>
      <c r="I32" s="30"/>
      <c r="J32" s="30"/>
      <c r="K32" s="30"/>
      <c r="L32" s="30"/>
      <c r="M32" s="30"/>
      <c r="N32" s="27"/>
      <c r="O32" s="346" t="str">
        <f t="shared" si="0"/>
        <v/>
      </c>
      <c r="P32" s="347"/>
      <c r="Q32" s="347"/>
      <c r="R32" s="98"/>
      <c r="S32" s="146">
        <f t="shared" si="1"/>
        <v>0</v>
      </c>
      <c r="T32" s="14">
        <f t="shared" si="2"/>
        <v>0</v>
      </c>
      <c r="U32" s="13"/>
      <c r="V32" s="51" t="str">
        <f t="shared" si="3"/>
        <v>ERROR</v>
      </c>
      <c r="X32" s="14" t="b">
        <v>0</v>
      </c>
      <c r="AA32" s="14" t="e">
        <f>IF(#REF!&gt;0,IF(O32="","TRUE","FALSE"),"FALSE")</f>
        <v>#REF!</v>
      </c>
      <c r="AB32" s="14">
        <f t="shared" si="5"/>
        <v>0</v>
      </c>
    </row>
    <row r="33" spans="1:28" ht="15" customHeight="1" x14ac:dyDescent="0.3">
      <c r="A33" s="149" t="str">
        <f t="shared" si="4"/>
        <v/>
      </c>
      <c r="B33" s="29"/>
      <c r="C33" s="26"/>
      <c r="D33" s="29"/>
      <c r="E33" s="28"/>
      <c r="F33" s="26"/>
      <c r="G33" s="29"/>
      <c r="H33" s="29"/>
      <c r="I33" s="29"/>
      <c r="J33" s="29"/>
      <c r="K33" s="29"/>
      <c r="L33" s="29"/>
      <c r="M33" s="29"/>
      <c r="N33" s="26"/>
      <c r="O33" s="346" t="str">
        <f t="shared" si="0"/>
        <v/>
      </c>
      <c r="P33" s="347"/>
      <c r="Q33" s="347"/>
      <c r="R33" s="98"/>
      <c r="S33" s="146">
        <f t="shared" si="1"/>
        <v>0</v>
      </c>
      <c r="T33" s="14">
        <f t="shared" si="2"/>
        <v>0</v>
      </c>
      <c r="U33" s="13"/>
      <c r="V33" s="51" t="str">
        <f t="shared" si="3"/>
        <v>ERROR</v>
      </c>
      <c r="X33" s="14" t="b">
        <v>0</v>
      </c>
      <c r="AA33" s="14" t="e">
        <f>IF(#REF!&gt;0,IF(O33="","TRUE","FALSE"),"FALSE")</f>
        <v>#REF!</v>
      </c>
      <c r="AB33" s="14">
        <f t="shared" si="5"/>
        <v>0</v>
      </c>
    </row>
    <row r="34" spans="1:28" ht="15" customHeight="1" x14ac:dyDescent="0.3">
      <c r="A34" s="149" t="str">
        <f t="shared" si="4"/>
        <v/>
      </c>
      <c r="B34" s="29"/>
      <c r="C34" s="26"/>
      <c r="D34" s="29"/>
      <c r="E34" s="28"/>
      <c r="F34" s="26"/>
      <c r="G34" s="29"/>
      <c r="H34" s="29"/>
      <c r="I34" s="29"/>
      <c r="J34" s="29"/>
      <c r="K34" s="29"/>
      <c r="L34" s="29"/>
      <c r="M34" s="29"/>
      <c r="N34" s="27"/>
      <c r="O34" s="346" t="str">
        <f t="shared" si="0"/>
        <v/>
      </c>
      <c r="P34" s="347"/>
      <c r="Q34" s="347"/>
      <c r="R34" s="98"/>
      <c r="S34" s="146">
        <f t="shared" si="1"/>
        <v>0</v>
      </c>
      <c r="T34" s="14">
        <f t="shared" si="2"/>
        <v>0</v>
      </c>
      <c r="U34" s="13"/>
      <c r="V34" s="51" t="str">
        <f t="shared" si="3"/>
        <v>ERROR</v>
      </c>
      <c r="X34" s="14" t="b">
        <v>0</v>
      </c>
      <c r="AA34" s="14" t="e">
        <f>IF(#REF!&gt;0,IF(O34="","TRUE","FALSE"),"FALSE")</f>
        <v>#REF!</v>
      </c>
      <c r="AB34" s="14">
        <f t="shared" si="5"/>
        <v>0</v>
      </c>
    </row>
    <row r="35" spans="1:28" ht="15" customHeight="1" x14ac:dyDescent="0.3">
      <c r="A35" s="149" t="str">
        <f t="shared" si="4"/>
        <v/>
      </c>
      <c r="B35" s="29"/>
      <c r="C35" s="26"/>
      <c r="D35" s="29"/>
      <c r="E35" s="28"/>
      <c r="F35" s="26"/>
      <c r="G35" s="29"/>
      <c r="H35" s="29"/>
      <c r="I35" s="29"/>
      <c r="J35" s="29"/>
      <c r="K35" s="29"/>
      <c r="L35" s="29"/>
      <c r="M35" s="29"/>
      <c r="N35" s="26"/>
      <c r="O35" s="346" t="str">
        <f t="shared" si="0"/>
        <v/>
      </c>
      <c r="P35" s="347"/>
      <c r="Q35" s="347"/>
      <c r="R35" s="98"/>
      <c r="S35" s="146">
        <f t="shared" si="1"/>
        <v>0</v>
      </c>
      <c r="T35" s="14">
        <f t="shared" si="2"/>
        <v>0</v>
      </c>
      <c r="U35" s="13"/>
      <c r="V35" s="51" t="str">
        <f t="shared" si="3"/>
        <v>ERROR</v>
      </c>
      <c r="X35" s="14" t="b">
        <v>0</v>
      </c>
      <c r="AA35" s="14" t="e">
        <f>IF(#REF!&gt;0,IF(O35="","TRUE","FALSE"),"FALSE")</f>
        <v>#REF!</v>
      </c>
      <c r="AB35" s="14">
        <f t="shared" si="5"/>
        <v>0</v>
      </c>
    </row>
    <row r="36" spans="1:28" ht="15" customHeight="1" x14ac:dyDescent="0.3">
      <c r="A36" s="149" t="str">
        <f t="shared" si="4"/>
        <v/>
      </c>
      <c r="B36" s="29"/>
      <c r="C36" s="26"/>
      <c r="D36" s="29"/>
      <c r="E36" s="28"/>
      <c r="F36" s="26"/>
      <c r="G36" s="29"/>
      <c r="H36" s="29"/>
      <c r="I36" s="29"/>
      <c r="J36" s="29"/>
      <c r="K36" s="29"/>
      <c r="L36" s="29"/>
      <c r="M36" s="29"/>
      <c r="N36" s="27"/>
      <c r="O36" s="346" t="str">
        <f t="shared" si="0"/>
        <v/>
      </c>
      <c r="P36" s="347"/>
      <c r="Q36" s="347"/>
      <c r="R36" s="98"/>
      <c r="S36" s="146">
        <f t="shared" si="1"/>
        <v>0</v>
      </c>
      <c r="T36" s="14">
        <f t="shared" si="2"/>
        <v>0</v>
      </c>
      <c r="U36" s="13"/>
      <c r="V36" s="51" t="str">
        <f t="shared" si="3"/>
        <v>ERROR</v>
      </c>
      <c r="X36" s="14" t="b">
        <v>0</v>
      </c>
      <c r="AA36" s="14" t="e">
        <f>IF(#REF!&gt;0,IF(O36="","TRUE","FALSE"),"FALSE")</f>
        <v>#REF!</v>
      </c>
      <c r="AB36" s="14">
        <f t="shared" si="5"/>
        <v>0</v>
      </c>
    </row>
    <row r="37" spans="1:28" ht="15" customHeight="1" x14ac:dyDescent="0.3">
      <c r="A37" s="149" t="str">
        <f t="shared" si="4"/>
        <v/>
      </c>
      <c r="B37" s="29"/>
      <c r="C37" s="26"/>
      <c r="D37" s="29"/>
      <c r="E37" s="28"/>
      <c r="F37" s="26"/>
      <c r="G37" s="29"/>
      <c r="H37" s="29"/>
      <c r="I37" s="29"/>
      <c r="J37" s="29"/>
      <c r="K37" s="29"/>
      <c r="L37" s="29"/>
      <c r="M37" s="29"/>
      <c r="N37" s="26"/>
      <c r="O37" s="346" t="str">
        <f t="shared" si="0"/>
        <v/>
      </c>
      <c r="P37" s="347"/>
      <c r="Q37" s="347"/>
      <c r="R37" s="98"/>
      <c r="S37" s="146">
        <f t="shared" si="1"/>
        <v>0</v>
      </c>
      <c r="T37" s="14">
        <f t="shared" si="2"/>
        <v>0</v>
      </c>
      <c r="U37" s="13"/>
      <c r="V37" s="51" t="str">
        <f t="shared" si="3"/>
        <v>ERROR</v>
      </c>
      <c r="X37" s="14" t="b">
        <v>0</v>
      </c>
      <c r="AA37" s="14" t="e">
        <f>IF(#REF!&gt;0,IF(O37="","TRUE","FALSE"),"FALSE")</f>
        <v>#REF!</v>
      </c>
      <c r="AB37" s="14">
        <f t="shared" si="5"/>
        <v>0</v>
      </c>
    </row>
    <row r="38" spans="1:28" ht="15" customHeight="1" x14ac:dyDescent="0.3">
      <c r="A38" s="149" t="str">
        <f t="shared" si="4"/>
        <v/>
      </c>
      <c r="B38" s="29"/>
      <c r="C38" s="26"/>
      <c r="D38" s="29"/>
      <c r="E38" s="28"/>
      <c r="F38" s="26"/>
      <c r="G38" s="29"/>
      <c r="H38" s="29"/>
      <c r="I38" s="29"/>
      <c r="J38" s="29"/>
      <c r="K38" s="29"/>
      <c r="L38" s="29"/>
      <c r="M38" s="29"/>
      <c r="N38" s="27"/>
      <c r="O38" s="346" t="str">
        <f t="shared" si="0"/>
        <v/>
      </c>
      <c r="P38" s="347"/>
      <c r="Q38" s="347"/>
      <c r="R38" s="98"/>
      <c r="S38" s="146">
        <f t="shared" si="1"/>
        <v>0</v>
      </c>
      <c r="T38" s="14">
        <f t="shared" si="2"/>
        <v>0</v>
      </c>
      <c r="U38" s="13"/>
      <c r="V38" s="51" t="str">
        <f t="shared" si="3"/>
        <v>ERROR</v>
      </c>
      <c r="X38" s="14" t="b">
        <v>0</v>
      </c>
      <c r="AA38" s="14" t="e">
        <f>IF(#REF!&gt;0,IF(O38="","TRUE","FALSE"),"FALSE")</f>
        <v>#REF!</v>
      </c>
      <c r="AB38" s="14">
        <f t="shared" si="5"/>
        <v>0</v>
      </c>
    </row>
    <row r="39" spans="1:28" ht="15" customHeight="1" x14ac:dyDescent="0.3">
      <c r="A39" s="149" t="str">
        <f t="shared" si="4"/>
        <v/>
      </c>
      <c r="B39" s="29"/>
      <c r="C39" s="26"/>
      <c r="D39" s="29"/>
      <c r="E39" s="28"/>
      <c r="F39" s="26"/>
      <c r="G39" s="29"/>
      <c r="H39" s="29"/>
      <c r="I39" s="29"/>
      <c r="J39" s="29"/>
      <c r="K39" s="29"/>
      <c r="L39" s="29"/>
      <c r="M39" s="29"/>
      <c r="N39" s="26"/>
      <c r="O39" s="346" t="str">
        <f t="shared" si="0"/>
        <v/>
      </c>
      <c r="P39" s="347"/>
      <c r="Q39" s="347"/>
      <c r="R39" s="98"/>
      <c r="S39" s="146">
        <f t="shared" si="1"/>
        <v>0</v>
      </c>
      <c r="T39" s="14">
        <f t="shared" si="2"/>
        <v>0</v>
      </c>
      <c r="U39" s="13"/>
      <c r="V39" s="51" t="str">
        <f t="shared" si="3"/>
        <v>ERROR</v>
      </c>
      <c r="X39" s="14" t="b">
        <v>0</v>
      </c>
      <c r="AA39" s="14" t="e">
        <f>IF(#REF!&gt;0,IF(O39="","TRUE","FALSE"),"FALSE")</f>
        <v>#REF!</v>
      </c>
      <c r="AB39" s="14">
        <f t="shared" si="5"/>
        <v>0</v>
      </c>
    </row>
    <row r="40" spans="1:28" ht="15" customHeight="1" x14ac:dyDescent="0.3">
      <c r="A40" s="149" t="str">
        <f t="shared" si="4"/>
        <v/>
      </c>
      <c r="B40" s="29"/>
      <c r="C40" s="26"/>
      <c r="D40" s="29"/>
      <c r="E40" s="28"/>
      <c r="F40" s="26"/>
      <c r="G40" s="29"/>
      <c r="H40" s="29"/>
      <c r="I40" s="29"/>
      <c r="J40" s="29"/>
      <c r="K40" s="29"/>
      <c r="L40" s="29"/>
      <c r="M40" s="29"/>
      <c r="N40" s="27"/>
      <c r="O40" s="346" t="str">
        <f t="shared" si="0"/>
        <v/>
      </c>
      <c r="P40" s="347"/>
      <c r="Q40" s="347"/>
      <c r="R40" s="98"/>
      <c r="S40" s="146">
        <f t="shared" si="1"/>
        <v>0</v>
      </c>
      <c r="T40" s="14">
        <f t="shared" si="2"/>
        <v>0</v>
      </c>
      <c r="U40" s="13"/>
      <c r="V40" s="51" t="str">
        <f t="shared" si="3"/>
        <v>ERROR</v>
      </c>
      <c r="X40" s="14" t="b">
        <v>0</v>
      </c>
      <c r="Y40" s="96"/>
      <c r="AA40" s="14" t="e">
        <f>IF(#REF!&gt;0,IF(O40="","TRUE","FALSE"),"FALSE")</f>
        <v>#REF!</v>
      </c>
      <c r="AB40" s="14">
        <f t="shared" si="5"/>
        <v>0</v>
      </c>
    </row>
    <row r="41" spans="1:28" ht="15" customHeight="1" x14ac:dyDescent="0.3">
      <c r="A41" s="149" t="str">
        <f t="shared" si="4"/>
        <v/>
      </c>
      <c r="B41" s="29"/>
      <c r="C41" s="26"/>
      <c r="D41" s="29"/>
      <c r="E41" s="28"/>
      <c r="F41" s="26"/>
      <c r="G41" s="29"/>
      <c r="H41" s="29"/>
      <c r="I41" s="29"/>
      <c r="J41" s="29"/>
      <c r="K41" s="29"/>
      <c r="L41" s="29"/>
      <c r="M41" s="29"/>
      <c r="N41" s="26"/>
      <c r="O41" s="346" t="str">
        <f t="shared" si="0"/>
        <v/>
      </c>
      <c r="P41" s="347"/>
      <c r="Q41" s="347"/>
      <c r="R41" s="98"/>
      <c r="S41" s="146">
        <f t="shared" si="1"/>
        <v>0</v>
      </c>
      <c r="T41" s="14">
        <f t="shared" si="2"/>
        <v>0</v>
      </c>
      <c r="U41" s="13"/>
      <c r="V41" s="51" t="str">
        <f t="shared" si="3"/>
        <v>ERROR</v>
      </c>
      <c r="X41" s="14" t="b">
        <v>0</v>
      </c>
      <c r="Y41" s="96"/>
      <c r="AA41" s="14" t="e">
        <f>IF(#REF!&gt;0,IF(O41="","TRUE","FALSE"),"FALSE")</f>
        <v>#REF!</v>
      </c>
      <c r="AB41" s="14">
        <f t="shared" si="5"/>
        <v>0</v>
      </c>
    </row>
    <row r="42" spans="1:28" ht="15" customHeight="1" x14ac:dyDescent="0.3">
      <c r="A42" s="149" t="str">
        <f t="shared" si="4"/>
        <v/>
      </c>
      <c r="B42" s="29"/>
      <c r="C42" s="26"/>
      <c r="D42" s="29"/>
      <c r="E42" s="28"/>
      <c r="F42" s="26"/>
      <c r="G42" s="29"/>
      <c r="H42" s="29"/>
      <c r="I42" s="29"/>
      <c r="J42" s="29"/>
      <c r="K42" s="29"/>
      <c r="L42" s="29"/>
      <c r="M42" s="29"/>
      <c r="N42" s="27"/>
      <c r="O42" s="346" t="str">
        <f t="shared" si="0"/>
        <v/>
      </c>
      <c r="P42" s="347"/>
      <c r="Q42" s="347"/>
      <c r="R42" s="98"/>
      <c r="S42" s="146">
        <f t="shared" si="1"/>
        <v>0</v>
      </c>
      <c r="T42" s="14">
        <f t="shared" si="2"/>
        <v>0</v>
      </c>
      <c r="U42" s="13"/>
      <c r="V42" s="51" t="str">
        <f t="shared" si="3"/>
        <v>ERROR</v>
      </c>
      <c r="W42" s="44"/>
      <c r="X42" s="14" t="b">
        <v>0</v>
      </c>
      <c r="Y42" s="96"/>
      <c r="AA42" s="14" t="e">
        <f>IF(#REF!&gt;0,IF(O42="","TRUE","FALSE"),"FALSE")</f>
        <v>#REF!</v>
      </c>
      <c r="AB42" s="14">
        <f t="shared" si="5"/>
        <v>0</v>
      </c>
    </row>
    <row r="43" spans="1:28" ht="15" customHeight="1" x14ac:dyDescent="0.3">
      <c r="A43" s="149" t="str">
        <f t="shared" si="4"/>
        <v/>
      </c>
      <c r="B43" s="29"/>
      <c r="C43" s="26"/>
      <c r="D43" s="29"/>
      <c r="E43" s="28"/>
      <c r="F43" s="26"/>
      <c r="G43" s="29"/>
      <c r="H43" s="29"/>
      <c r="I43" s="29"/>
      <c r="J43" s="29"/>
      <c r="K43" s="29"/>
      <c r="L43" s="29"/>
      <c r="M43" s="29"/>
      <c r="N43" s="26"/>
      <c r="O43" s="346" t="str">
        <f t="shared" si="0"/>
        <v/>
      </c>
      <c r="P43" s="347"/>
      <c r="Q43" s="347"/>
      <c r="R43" s="98"/>
      <c r="S43" s="146">
        <f t="shared" si="1"/>
        <v>0</v>
      </c>
      <c r="T43" s="14">
        <f t="shared" si="2"/>
        <v>0</v>
      </c>
      <c r="U43" s="13"/>
      <c r="V43" s="51" t="str">
        <f t="shared" si="3"/>
        <v>ERROR</v>
      </c>
      <c r="W43" s="44"/>
      <c r="X43" s="14" t="b">
        <v>0</v>
      </c>
      <c r="Y43" s="96"/>
      <c r="AA43" s="14" t="e">
        <f>IF(#REF!&gt;0,IF(O43="","TRUE","FALSE"),"FALSE")</f>
        <v>#REF!</v>
      </c>
      <c r="AB43" s="14">
        <f t="shared" si="5"/>
        <v>0</v>
      </c>
    </row>
    <row r="44" spans="1:28" ht="15" customHeight="1" x14ac:dyDescent="0.3">
      <c r="A44" s="149" t="str">
        <f t="shared" si="4"/>
        <v/>
      </c>
      <c r="B44" s="29"/>
      <c r="C44" s="26"/>
      <c r="D44" s="29"/>
      <c r="E44" s="28"/>
      <c r="F44" s="26"/>
      <c r="G44" s="29"/>
      <c r="H44" s="29"/>
      <c r="I44" s="29"/>
      <c r="J44" s="29"/>
      <c r="K44" s="29"/>
      <c r="L44" s="29"/>
      <c r="M44" s="29"/>
      <c r="N44" s="27"/>
      <c r="O44" s="346" t="str">
        <f t="shared" si="0"/>
        <v/>
      </c>
      <c r="P44" s="347"/>
      <c r="Q44" s="347"/>
      <c r="R44" s="98"/>
      <c r="S44" s="146">
        <f t="shared" si="1"/>
        <v>0</v>
      </c>
      <c r="T44" s="14">
        <f t="shared" si="2"/>
        <v>0</v>
      </c>
      <c r="U44" s="13"/>
      <c r="V44" s="51" t="str">
        <f t="shared" si="3"/>
        <v>ERROR</v>
      </c>
      <c r="W44" s="44"/>
      <c r="X44" s="14" t="b">
        <v>0</v>
      </c>
      <c r="Y44" s="96"/>
      <c r="AA44" s="14" t="e">
        <f>IF(#REF!&gt;0,IF(O44="","TRUE","FALSE"),"FALSE")</f>
        <v>#REF!</v>
      </c>
      <c r="AB44" s="14">
        <f t="shared" si="5"/>
        <v>0</v>
      </c>
    </row>
    <row r="45" spans="1:28" ht="15" customHeight="1" x14ac:dyDescent="0.3">
      <c r="A45" s="149" t="str">
        <f t="shared" si="4"/>
        <v/>
      </c>
      <c r="B45" s="29"/>
      <c r="C45" s="26"/>
      <c r="D45" s="29"/>
      <c r="E45" s="28"/>
      <c r="F45" s="26"/>
      <c r="G45" s="29"/>
      <c r="H45" s="29"/>
      <c r="I45" s="29"/>
      <c r="J45" s="29"/>
      <c r="K45" s="29"/>
      <c r="L45" s="29"/>
      <c r="M45" s="29"/>
      <c r="N45" s="26"/>
      <c r="O45" s="346" t="str">
        <f t="shared" si="0"/>
        <v/>
      </c>
      <c r="P45" s="347"/>
      <c r="Q45" s="347"/>
      <c r="R45" s="98"/>
      <c r="S45" s="146">
        <f t="shared" si="1"/>
        <v>0</v>
      </c>
      <c r="T45" s="14">
        <f t="shared" si="2"/>
        <v>0</v>
      </c>
      <c r="U45" s="13"/>
      <c r="V45" s="51" t="str">
        <f t="shared" si="3"/>
        <v>ERROR</v>
      </c>
      <c r="W45" s="44"/>
      <c r="X45" s="14" t="b">
        <v>0</v>
      </c>
      <c r="Y45" s="96"/>
      <c r="AA45" s="14" t="e">
        <f>IF(#REF!&gt;0,IF(O45="","TRUE","FALSE"),"FALSE")</f>
        <v>#REF!</v>
      </c>
      <c r="AB45" s="14">
        <f t="shared" si="5"/>
        <v>0</v>
      </c>
    </row>
    <row r="46" spans="1:28" ht="15" customHeight="1" x14ac:dyDescent="0.3">
      <c r="A46" s="149" t="str">
        <f t="shared" si="4"/>
        <v/>
      </c>
      <c r="B46" s="29"/>
      <c r="C46" s="26"/>
      <c r="D46" s="29"/>
      <c r="E46" s="28"/>
      <c r="F46" s="26"/>
      <c r="G46" s="29"/>
      <c r="H46" s="29"/>
      <c r="I46" s="29"/>
      <c r="J46" s="29"/>
      <c r="K46" s="29"/>
      <c r="L46" s="29"/>
      <c r="M46" s="29"/>
      <c r="N46" s="27"/>
      <c r="O46" s="346" t="str">
        <f t="shared" si="0"/>
        <v/>
      </c>
      <c r="P46" s="347"/>
      <c r="Q46" s="347"/>
      <c r="R46" s="98"/>
      <c r="S46" s="146">
        <f t="shared" si="1"/>
        <v>0</v>
      </c>
      <c r="T46" s="14">
        <f t="shared" si="2"/>
        <v>0</v>
      </c>
      <c r="U46" s="13"/>
      <c r="V46" s="51" t="str">
        <f t="shared" si="3"/>
        <v>ERROR</v>
      </c>
      <c r="W46" s="44"/>
      <c r="X46" s="14" t="b">
        <v>0</v>
      </c>
      <c r="Y46" s="96"/>
      <c r="AA46" s="14" t="e">
        <f>IF(#REF!&gt;0,IF(O46="","TRUE","FALSE"),"FALSE")</f>
        <v>#REF!</v>
      </c>
      <c r="AB46" s="14">
        <f t="shared" si="5"/>
        <v>0</v>
      </c>
    </row>
    <row r="47" spans="1:28" ht="15" customHeight="1" x14ac:dyDescent="0.3">
      <c r="A47" s="149" t="str">
        <f t="shared" si="4"/>
        <v/>
      </c>
      <c r="B47" s="29"/>
      <c r="C47" s="26"/>
      <c r="D47" s="29"/>
      <c r="E47" s="28"/>
      <c r="F47" s="26"/>
      <c r="G47" s="29"/>
      <c r="H47" s="29"/>
      <c r="I47" s="29"/>
      <c r="J47" s="29"/>
      <c r="K47" s="29"/>
      <c r="L47" s="29"/>
      <c r="M47" s="29"/>
      <c r="N47" s="27"/>
      <c r="O47" s="346" t="str">
        <f t="shared" si="0"/>
        <v/>
      </c>
      <c r="P47" s="347"/>
      <c r="Q47" s="347"/>
      <c r="R47" s="98"/>
      <c r="S47" s="146">
        <f t="shared" si="1"/>
        <v>0</v>
      </c>
      <c r="T47" s="14">
        <f t="shared" si="2"/>
        <v>0</v>
      </c>
      <c r="U47" s="13"/>
      <c r="V47" s="51" t="str">
        <f t="shared" si="3"/>
        <v>ERROR</v>
      </c>
      <c r="W47" s="44"/>
      <c r="X47" s="14" t="b">
        <v>0</v>
      </c>
      <c r="Y47" s="96"/>
      <c r="AA47" s="14" t="e">
        <f>IF(#REF!&gt;0,IF(O47="","TRUE","FALSE"),"FALSE")</f>
        <v>#REF!</v>
      </c>
      <c r="AB47" s="14">
        <f t="shared" si="5"/>
        <v>0</v>
      </c>
    </row>
    <row r="48" spans="1:28" ht="15" customHeight="1" x14ac:dyDescent="0.3">
      <c r="A48" s="149" t="str">
        <f t="shared" si="4"/>
        <v/>
      </c>
      <c r="B48" s="29"/>
      <c r="C48" s="26"/>
      <c r="D48" s="29"/>
      <c r="E48" s="28"/>
      <c r="F48" s="26"/>
      <c r="G48" s="29"/>
      <c r="H48" s="29"/>
      <c r="I48" s="29"/>
      <c r="J48" s="29"/>
      <c r="K48" s="29"/>
      <c r="L48" s="29"/>
      <c r="M48" s="29"/>
      <c r="N48" s="26"/>
      <c r="O48" s="346" t="str">
        <f t="shared" si="0"/>
        <v/>
      </c>
      <c r="P48" s="347"/>
      <c r="Q48" s="347"/>
      <c r="R48" s="98"/>
      <c r="S48" s="146">
        <f t="shared" si="1"/>
        <v>0</v>
      </c>
      <c r="T48" s="14">
        <f t="shared" si="2"/>
        <v>0</v>
      </c>
      <c r="U48" s="13"/>
      <c r="V48" s="51" t="str">
        <f t="shared" si="3"/>
        <v>ERROR</v>
      </c>
      <c r="W48" s="44"/>
      <c r="X48" s="14" t="b">
        <v>0</v>
      </c>
      <c r="Y48" s="96"/>
      <c r="AA48" s="14" t="e">
        <f>IF(#REF!&gt;0,IF(O48="","TRUE","FALSE"),"FALSE")</f>
        <v>#REF!</v>
      </c>
      <c r="AB48" s="14">
        <f t="shared" si="5"/>
        <v>0</v>
      </c>
    </row>
    <row r="49" spans="1:28" ht="15" customHeight="1" x14ac:dyDescent="0.3">
      <c r="A49" s="149" t="str">
        <f t="shared" si="4"/>
        <v/>
      </c>
      <c r="B49" s="29"/>
      <c r="C49" s="26"/>
      <c r="D49" s="29"/>
      <c r="E49" s="28"/>
      <c r="F49" s="26"/>
      <c r="G49" s="29"/>
      <c r="H49" s="29"/>
      <c r="I49" s="29"/>
      <c r="J49" s="29"/>
      <c r="K49" s="29"/>
      <c r="L49" s="29"/>
      <c r="M49" s="29"/>
      <c r="N49" s="27"/>
      <c r="O49" s="346" t="str">
        <f t="shared" si="0"/>
        <v/>
      </c>
      <c r="P49" s="347"/>
      <c r="Q49" s="347"/>
      <c r="R49" s="98"/>
      <c r="S49" s="146">
        <f t="shared" si="1"/>
        <v>0</v>
      </c>
      <c r="T49" s="14">
        <f t="shared" si="2"/>
        <v>0</v>
      </c>
      <c r="U49" s="13"/>
      <c r="V49" s="51" t="str">
        <f t="shared" si="3"/>
        <v>ERROR</v>
      </c>
      <c r="W49" s="44"/>
      <c r="X49" s="14" t="b">
        <v>0</v>
      </c>
      <c r="Y49" s="96"/>
      <c r="AA49" s="14" t="e">
        <f>IF(#REF!&gt;0,IF(O49="","TRUE","FALSE"),"FALSE")</f>
        <v>#REF!</v>
      </c>
      <c r="AB49" s="14">
        <f t="shared" si="5"/>
        <v>0</v>
      </c>
    </row>
    <row r="50" spans="1:28" ht="15" customHeight="1" x14ac:dyDescent="0.3">
      <c r="A50" s="149" t="str">
        <f t="shared" si="4"/>
        <v/>
      </c>
      <c r="B50" s="29"/>
      <c r="C50" s="26"/>
      <c r="D50" s="29"/>
      <c r="E50" s="28"/>
      <c r="F50" s="26"/>
      <c r="G50" s="29"/>
      <c r="H50" s="29"/>
      <c r="I50" s="29"/>
      <c r="J50" s="29"/>
      <c r="K50" s="29"/>
      <c r="L50" s="29"/>
      <c r="M50" s="29"/>
      <c r="N50" s="26"/>
      <c r="O50" s="346" t="str">
        <f t="shared" si="0"/>
        <v/>
      </c>
      <c r="P50" s="347"/>
      <c r="Q50" s="347"/>
      <c r="R50" s="98"/>
      <c r="S50" s="146">
        <f t="shared" si="1"/>
        <v>0</v>
      </c>
      <c r="T50" s="14">
        <f t="shared" si="2"/>
        <v>0</v>
      </c>
      <c r="U50" s="13"/>
      <c r="V50" s="51" t="str">
        <f t="shared" si="3"/>
        <v>ERROR</v>
      </c>
      <c r="W50" s="44"/>
      <c r="X50" s="14" t="b">
        <v>0</v>
      </c>
      <c r="Y50" s="96"/>
      <c r="AA50" s="14" t="e">
        <f>IF(#REF!&gt;0,IF(O50="","TRUE","FALSE"),"FALSE")</f>
        <v>#REF!</v>
      </c>
      <c r="AB50" s="14">
        <f t="shared" si="5"/>
        <v>0</v>
      </c>
    </row>
    <row r="51" spans="1:28" ht="15" customHeight="1" x14ac:dyDescent="0.3">
      <c r="A51" s="149" t="str">
        <f t="shared" si="4"/>
        <v/>
      </c>
      <c r="B51" s="29"/>
      <c r="C51" s="26"/>
      <c r="D51" s="29"/>
      <c r="E51" s="28"/>
      <c r="F51" s="26"/>
      <c r="G51" s="29"/>
      <c r="H51" s="29"/>
      <c r="I51" s="29"/>
      <c r="J51" s="29"/>
      <c r="K51" s="29"/>
      <c r="L51" s="29"/>
      <c r="M51" s="29"/>
      <c r="N51" s="27"/>
      <c r="O51" s="346" t="str">
        <f t="shared" si="0"/>
        <v/>
      </c>
      <c r="P51" s="347"/>
      <c r="Q51" s="347"/>
      <c r="R51" s="98"/>
      <c r="S51" s="146">
        <f t="shared" si="1"/>
        <v>0</v>
      </c>
      <c r="T51" s="14">
        <f t="shared" si="2"/>
        <v>0</v>
      </c>
      <c r="U51" s="13"/>
      <c r="V51" s="51" t="str">
        <f t="shared" si="3"/>
        <v>ERROR</v>
      </c>
      <c r="W51" s="44"/>
      <c r="X51" s="14" t="b">
        <v>0</v>
      </c>
      <c r="Y51" s="96"/>
      <c r="AA51" s="14" t="e">
        <f>IF(#REF!&gt;0,IF(O51="","TRUE","FALSE"),"FALSE")</f>
        <v>#REF!</v>
      </c>
      <c r="AB51" s="14">
        <f t="shared" si="5"/>
        <v>0</v>
      </c>
    </row>
    <row r="52" spans="1:28" ht="15" customHeight="1" x14ac:dyDescent="0.3">
      <c r="A52" s="149" t="str">
        <f t="shared" si="4"/>
        <v/>
      </c>
      <c r="B52" s="29"/>
      <c r="C52" s="29"/>
      <c r="D52" s="29"/>
      <c r="E52" s="28"/>
      <c r="F52" s="26"/>
      <c r="G52" s="29"/>
      <c r="H52" s="29"/>
      <c r="I52" s="29"/>
      <c r="J52" s="29"/>
      <c r="K52" s="29"/>
      <c r="L52" s="29"/>
      <c r="M52" s="29"/>
      <c r="N52" s="26"/>
      <c r="O52" s="346" t="str">
        <f t="shared" si="0"/>
        <v/>
      </c>
      <c r="P52" s="347"/>
      <c r="Q52" s="347"/>
      <c r="R52" s="98"/>
      <c r="S52" s="146">
        <f t="shared" si="1"/>
        <v>0</v>
      </c>
      <c r="T52" s="14">
        <f t="shared" si="2"/>
        <v>0</v>
      </c>
      <c r="U52" s="13"/>
      <c r="V52" s="51" t="str">
        <f t="shared" si="3"/>
        <v>ERROR</v>
      </c>
      <c r="W52" s="44"/>
      <c r="X52" s="14" t="b">
        <v>0</v>
      </c>
      <c r="Y52" s="96"/>
      <c r="AA52" s="14" t="e">
        <f>IF(#REF!&gt;0,IF(O52="","TRUE","FALSE"),"FALSE")</f>
        <v>#REF!</v>
      </c>
      <c r="AB52" s="14">
        <f t="shared" si="5"/>
        <v>0</v>
      </c>
    </row>
    <row r="53" spans="1:28" ht="15" customHeight="1" x14ac:dyDescent="0.3">
      <c r="A53" s="149" t="str">
        <f t="shared" si="4"/>
        <v/>
      </c>
      <c r="B53" s="29"/>
      <c r="C53" s="29"/>
      <c r="D53" s="29"/>
      <c r="E53" s="28"/>
      <c r="F53" s="26"/>
      <c r="G53" s="29"/>
      <c r="H53" s="29"/>
      <c r="I53" s="29"/>
      <c r="J53" s="29"/>
      <c r="K53" s="29"/>
      <c r="L53" s="29"/>
      <c r="M53" s="29"/>
      <c r="N53" s="27"/>
      <c r="O53" s="346" t="str">
        <f t="shared" si="0"/>
        <v/>
      </c>
      <c r="P53" s="347"/>
      <c r="Q53" s="347"/>
      <c r="R53" s="98"/>
      <c r="S53" s="146">
        <f t="shared" si="1"/>
        <v>0</v>
      </c>
      <c r="T53" s="14">
        <f t="shared" si="2"/>
        <v>0</v>
      </c>
      <c r="U53" s="13"/>
      <c r="V53" s="51" t="str">
        <f t="shared" si="3"/>
        <v>ERROR</v>
      </c>
      <c r="W53" s="44"/>
      <c r="X53" s="14" t="b">
        <v>0</v>
      </c>
      <c r="Y53" s="96"/>
      <c r="AA53" s="14" t="e">
        <f>IF(#REF!&gt;0,IF(O53="","TRUE","FALSE"),"FALSE")</f>
        <v>#REF!</v>
      </c>
      <c r="AB53" s="14">
        <f t="shared" si="5"/>
        <v>0</v>
      </c>
    </row>
    <row r="54" spans="1:28" ht="15" customHeight="1" x14ac:dyDescent="0.3">
      <c r="A54" s="149" t="str">
        <f t="shared" si="4"/>
        <v/>
      </c>
      <c r="B54" s="29"/>
      <c r="C54" s="29"/>
      <c r="D54" s="29"/>
      <c r="E54" s="28"/>
      <c r="F54" s="26"/>
      <c r="G54" s="29"/>
      <c r="H54" s="29"/>
      <c r="I54" s="29"/>
      <c r="J54" s="29"/>
      <c r="K54" s="29"/>
      <c r="L54" s="29"/>
      <c r="M54" s="29"/>
      <c r="N54" s="26"/>
      <c r="O54" s="346" t="str">
        <f t="shared" si="0"/>
        <v/>
      </c>
      <c r="P54" s="347"/>
      <c r="Q54" s="347"/>
      <c r="R54" s="98"/>
      <c r="S54" s="146">
        <f t="shared" si="1"/>
        <v>0</v>
      </c>
      <c r="T54" s="14">
        <f t="shared" si="2"/>
        <v>0</v>
      </c>
      <c r="U54" s="13"/>
      <c r="V54" s="51" t="str">
        <f t="shared" si="3"/>
        <v>ERROR</v>
      </c>
      <c r="W54" s="44"/>
      <c r="X54" s="14" t="b">
        <v>0</v>
      </c>
      <c r="AA54" s="14" t="e">
        <f>IF(#REF!&gt;0,IF(O54="","TRUE","FALSE"),"FALSE")</f>
        <v>#REF!</v>
      </c>
      <c r="AB54" s="14">
        <f t="shared" si="5"/>
        <v>0</v>
      </c>
    </row>
    <row r="55" spans="1:28" ht="15" customHeight="1" x14ac:dyDescent="0.3">
      <c r="A55" s="149" t="str">
        <f t="shared" si="4"/>
        <v/>
      </c>
      <c r="B55" s="29"/>
      <c r="C55" s="29"/>
      <c r="D55" s="29"/>
      <c r="E55" s="28"/>
      <c r="F55" s="26"/>
      <c r="G55" s="29"/>
      <c r="H55" s="29"/>
      <c r="I55" s="29"/>
      <c r="J55" s="29"/>
      <c r="K55" s="29"/>
      <c r="L55" s="29"/>
      <c r="M55" s="29"/>
      <c r="N55" s="27"/>
      <c r="O55" s="346" t="str">
        <f t="shared" si="0"/>
        <v/>
      </c>
      <c r="P55" s="347"/>
      <c r="Q55" s="347"/>
      <c r="R55" s="98"/>
      <c r="S55" s="146">
        <f t="shared" si="1"/>
        <v>0</v>
      </c>
      <c r="T55" s="14">
        <f t="shared" si="2"/>
        <v>0</v>
      </c>
      <c r="U55" s="13"/>
      <c r="V55" s="51" t="str">
        <f t="shared" si="3"/>
        <v>ERROR</v>
      </c>
      <c r="W55" s="14"/>
      <c r="X55" s="14" t="b">
        <v>0</v>
      </c>
      <c r="AA55" s="14" t="e">
        <f>IF(#REF!&gt;0,IF(O55="","TRUE","FALSE"),"FALSE")</f>
        <v>#REF!</v>
      </c>
      <c r="AB55" s="14">
        <f t="shared" si="5"/>
        <v>0</v>
      </c>
    </row>
    <row r="56" spans="1:28" ht="15" customHeight="1" x14ac:dyDescent="0.3">
      <c r="A56" s="149" t="str">
        <f t="shared" si="4"/>
        <v/>
      </c>
      <c r="B56" s="29"/>
      <c r="C56" s="29"/>
      <c r="D56" s="29"/>
      <c r="E56" s="28"/>
      <c r="F56" s="29"/>
      <c r="G56" s="29"/>
      <c r="H56" s="29"/>
      <c r="I56" s="29"/>
      <c r="J56" s="29"/>
      <c r="K56" s="29"/>
      <c r="L56" s="29"/>
      <c r="M56" s="29"/>
      <c r="N56" s="26"/>
      <c r="O56" s="346" t="str">
        <f t="shared" si="0"/>
        <v/>
      </c>
      <c r="P56" s="347"/>
      <c r="Q56" s="347"/>
      <c r="R56" s="98"/>
      <c r="S56" s="146">
        <f t="shared" si="1"/>
        <v>0</v>
      </c>
      <c r="T56" s="14">
        <f t="shared" si="2"/>
        <v>0</v>
      </c>
      <c r="U56" s="13"/>
      <c r="V56" s="51" t="str">
        <f t="shared" si="3"/>
        <v>ERROR</v>
      </c>
      <c r="W56" s="14"/>
      <c r="X56" s="14" t="b">
        <v>0</v>
      </c>
      <c r="AA56" s="14" t="e">
        <f>IF(#REF!&gt;0,IF(O56="","TRUE","FALSE"),"FALSE")</f>
        <v>#REF!</v>
      </c>
      <c r="AB56" s="14">
        <f t="shared" si="5"/>
        <v>0</v>
      </c>
    </row>
    <row r="57" spans="1:28" ht="15" customHeight="1" x14ac:dyDescent="0.3">
      <c r="A57" s="149" t="str">
        <f t="shared" si="4"/>
        <v/>
      </c>
      <c r="B57" s="29"/>
      <c r="C57" s="29"/>
      <c r="D57" s="29"/>
      <c r="E57" s="28"/>
      <c r="F57" s="29"/>
      <c r="G57" s="29"/>
      <c r="H57" s="29"/>
      <c r="I57" s="29"/>
      <c r="J57" s="29"/>
      <c r="K57" s="29"/>
      <c r="L57" s="29"/>
      <c r="M57" s="29"/>
      <c r="N57" s="27"/>
      <c r="O57" s="346" t="str">
        <f t="shared" si="0"/>
        <v/>
      </c>
      <c r="P57" s="347"/>
      <c r="Q57" s="347"/>
      <c r="R57" s="98"/>
      <c r="S57" s="146">
        <f t="shared" si="1"/>
        <v>0</v>
      </c>
      <c r="T57" s="14">
        <f t="shared" si="2"/>
        <v>0</v>
      </c>
      <c r="U57" s="13"/>
      <c r="V57" s="51" t="str">
        <f t="shared" si="3"/>
        <v>ERROR</v>
      </c>
      <c r="W57" s="14"/>
      <c r="X57" s="14" t="b">
        <v>0</v>
      </c>
      <c r="AA57" s="14" t="e">
        <f>IF(#REF!&gt;0,IF(O57="","TRUE","FALSE"),"FALSE")</f>
        <v>#REF!</v>
      </c>
      <c r="AB57" s="14">
        <f t="shared" si="5"/>
        <v>0</v>
      </c>
    </row>
    <row r="58" spans="1:28" ht="15" customHeight="1" x14ac:dyDescent="0.3">
      <c r="A58" s="149" t="str">
        <f t="shared" si="4"/>
        <v/>
      </c>
      <c r="B58" s="29"/>
      <c r="C58" s="29"/>
      <c r="D58" s="29"/>
      <c r="E58" s="28"/>
      <c r="F58" s="29"/>
      <c r="G58" s="29"/>
      <c r="H58" s="29"/>
      <c r="I58" s="29"/>
      <c r="J58" s="29"/>
      <c r="K58" s="29"/>
      <c r="L58" s="29"/>
      <c r="M58" s="29"/>
      <c r="N58" s="26"/>
      <c r="O58" s="346" t="str">
        <f t="shared" si="0"/>
        <v/>
      </c>
      <c r="P58" s="347"/>
      <c r="Q58" s="347"/>
      <c r="R58" s="98"/>
      <c r="S58" s="146">
        <f t="shared" si="1"/>
        <v>0</v>
      </c>
      <c r="T58" s="14">
        <f t="shared" si="2"/>
        <v>0</v>
      </c>
      <c r="U58" s="13"/>
      <c r="V58" s="51" t="str">
        <f t="shared" si="3"/>
        <v>ERROR</v>
      </c>
      <c r="W58" s="14"/>
      <c r="X58" s="14" t="b">
        <v>0</v>
      </c>
      <c r="AA58" s="14" t="e">
        <f>IF(#REF!&gt;0,IF(O58="","TRUE","FALSE"),"FALSE")</f>
        <v>#REF!</v>
      </c>
      <c r="AB58" s="14">
        <f t="shared" si="5"/>
        <v>0</v>
      </c>
    </row>
    <row r="59" spans="1:28" ht="15" customHeight="1" x14ac:dyDescent="0.3">
      <c r="A59" s="149" t="str">
        <f t="shared" si="4"/>
        <v/>
      </c>
      <c r="B59" s="29"/>
      <c r="C59" s="29"/>
      <c r="D59" s="29"/>
      <c r="E59" s="28"/>
      <c r="F59" s="29"/>
      <c r="G59" s="29"/>
      <c r="H59" s="29"/>
      <c r="I59" s="29"/>
      <c r="J59" s="29"/>
      <c r="K59" s="29"/>
      <c r="L59" s="29"/>
      <c r="M59" s="29"/>
      <c r="N59" s="27"/>
      <c r="O59" s="346" t="str">
        <f t="shared" si="0"/>
        <v/>
      </c>
      <c r="P59" s="347"/>
      <c r="Q59" s="347"/>
      <c r="R59" s="98"/>
      <c r="S59" s="146">
        <f t="shared" si="1"/>
        <v>0</v>
      </c>
      <c r="T59" s="14">
        <f t="shared" si="2"/>
        <v>0</v>
      </c>
      <c r="U59" s="13"/>
      <c r="V59" s="51" t="str">
        <f t="shared" si="3"/>
        <v>ERROR</v>
      </c>
      <c r="W59" s="14"/>
      <c r="X59" s="14" t="b">
        <v>0</v>
      </c>
      <c r="AA59" s="14" t="e">
        <f>IF(#REF!&gt;0,IF(O59="","TRUE","FALSE"),"FALSE")</f>
        <v>#REF!</v>
      </c>
      <c r="AB59" s="14">
        <f t="shared" si="5"/>
        <v>0</v>
      </c>
    </row>
    <row r="60" spans="1:28" ht="15" customHeight="1" x14ac:dyDescent="0.3">
      <c r="A60" s="149" t="str">
        <f t="shared" si="4"/>
        <v/>
      </c>
      <c r="B60" s="29"/>
      <c r="C60" s="29"/>
      <c r="D60" s="29"/>
      <c r="E60" s="28"/>
      <c r="F60" s="29"/>
      <c r="G60" s="29"/>
      <c r="H60" s="29"/>
      <c r="I60" s="29"/>
      <c r="J60" s="29"/>
      <c r="K60" s="29"/>
      <c r="L60" s="29"/>
      <c r="M60" s="29"/>
      <c r="N60" s="26"/>
      <c r="O60" s="346" t="str">
        <f t="shared" si="0"/>
        <v/>
      </c>
      <c r="P60" s="347"/>
      <c r="Q60" s="347"/>
      <c r="R60" s="98"/>
      <c r="S60" s="146">
        <f t="shared" si="1"/>
        <v>0</v>
      </c>
      <c r="T60" s="14">
        <f t="shared" si="2"/>
        <v>0</v>
      </c>
      <c r="U60" s="13"/>
      <c r="V60" s="51" t="str">
        <f t="shared" si="3"/>
        <v>ERROR</v>
      </c>
      <c r="W60" s="14"/>
      <c r="X60" s="14" t="b">
        <v>0</v>
      </c>
      <c r="AA60" s="14" t="e">
        <f>IF(#REF!&gt;0,IF(O60="","TRUE","FALSE"),"FALSE")</f>
        <v>#REF!</v>
      </c>
      <c r="AB60" s="14">
        <f t="shared" si="5"/>
        <v>0</v>
      </c>
    </row>
    <row r="61" spans="1:28" ht="15" customHeight="1" x14ac:dyDescent="0.3">
      <c r="A61" s="149" t="str">
        <f t="shared" si="4"/>
        <v/>
      </c>
      <c r="B61" s="29"/>
      <c r="C61" s="29"/>
      <c r="D61" s="29"/>
      <c r="E61" s="28"/>
      <c r="F61" s="29"/>
      <c r="G61" s="29"/>
      <c r="H61" s="29"/>
      <c r="I61" s="29"/>
      <c r="J61" s="29"/>
      <c r="K61" s="29"/>
      <c r="L61" s="29"/>
      <c r="M61" s="29"/>
      <c r="N61" s="27"/>
      <c r="O61" s="346" t="str">
        <f t="shared" si="0"/>
        <v/>
      </c>
      <c r="P61" s="347"/>
      <c r="Q61" s="347"/>
      <c r="R61" s="98"/>
      <c r="S61" s="146">
        <f t="shared" si="1"/>
        <v>0</v>
      </c>
      <c r="T61" s="14">
        <f t="shared" si="2"/>
        <v>0</v>
      </c>
      <c r="U61" s="13"/>
      <c r="V61" s="51" t="str">
        <f t="shared" si="3"/>
        <v>ERROR</v>
      </c>
      <c r="W61" s="14"/>
      <c r="X61" s="14" t="b">
        <v>0</v>
      </c>
      <c r="AA61" s="14" t="e">
        <f>IF(#REF!&gt;0,IF(O61="","TRUE","FALSE"),"FALSE")</f>
        <v>#REF!</v>
      </c>
      <c r="AB61" s="14">
        <f t="shared" si="5"/>
        <v>0</v>
      </c>
    </row>
    <row r="62" spans="1:28" ht="15" customHeight="1" x14ac:dyDescent="0.3">
      <c r="A62" s="149" t="str">
        <f t="shared" si="4"/>
        <v/>
      </c>
      <c r="B62" s="29"/>
      <c r="C62" s="29"/>
      <c r="D62" s="29"/>
      <c r="E62" s="28"/>
      <c r="F62" s="29"/>
      <c r="G62" s="29"/>
      <c r="H62" s="29"/>
      <c r="I62" s="29"/>
      <c r="J62" s="29"/>
      <c r="K62" s="29"/>
      <c r="L62" s="29"/>
      <c r="M62" s="29"/>
      <c r="N62" s="26"/>
      <c r="O62" s="346" t="str">
        <f t="shared" si="0"/>
        <v/>
      </c>
      <c r="P62" s="347"/>
      <c r="Q62" s="347"/>
      <c r="R62" s="98"/>
      <c r="S62" s="146">
        <f t="shared" si="1"/>
        <v>0</v>
      </c>
      <c r="T62" s="14">
        <f t="shared" si="2"/>
        <v>0</v>
      </c>
      <c r="U62" s="13"/>
      <c r="V62" s="51" t="str">
        <f t="shared" si="3"/>
        <v>ERROR</v>
      </c>
      <c r="W62" s="14"/>
      <c r="X62" s="14" t="b">
        <v>0</v>
      </c>
      <c r="AA62" s="14" t="e">
        <f>IF(#REF!&gt;0,IF(O62="","TRUE","FALSE"),"FALSE")</f>
        <v>#REF!</v>
      </c>
      <c r="AB62" s="14">
        <f t="shared" si="5"/>
        <v>0</v>
      </c>
    </row>
    <row r="63" spans="1:28" ht="15" customHeight="1" x14ac:dyDescent="0.3">
      <c r="A63" s="149" t="str">
        <f t="shared" si="4"/>
        <v/>
      </c>
      <c r="B63" s="29"/>
      <c r="C63" s="29"/>
      <c r="D63" s="29"/>
      <c r="E63" s="28"/>
      <c r="F63" s="29"/>
      <c r="G63" s="29"/>
      <c r="H63" s="29"/>
      <c r="I63" s="29"/>
      <c r="J63" s="29"/>
      <c r="K63" s="29"/>
      <c r="L63" s="29"/>
      <c r="M63" s="29"/>
      <c r="N63" s="26"/>
      <c r="O63" s="346" t="str">
        <f t="shared" si="0"/>
        <v/>
      </c>
      <c r="P63" s="347"/>
      <c r="Q63" s="347"/>
      <c r="R63" s="98"/>
      <c r="S63" s="146">
        <f t="shared" si="1"/>
        <v>0</v>
      </c>
      <c r="T63" s="14">
        <f t="shared" si="2"/>
        <v>0</v>
      </c>
      <c r="U63" s="13"/>
      <c r="V63" s="51" t="str">
        <f t="shared" si="3"/>
        <v>ERROR</v>
      </c>
      <c r="W63" s="14"/>
      <c r="X63" s="14" t="b">
        <v>0</v>
      </c>
      <c r="AA63" s="14" t="e">
        <f>IF(#REF!&gt;0,IF(O63="","TRUE","FALSE"),"FALSE")</f>
        <v>#REF!</v>
      </c>
      <c r="AB63" s="14">
        <f t="shared" si="5"/>
        <v>0</v>
      </c>
    </row>
    <row r="64" spans="1:28" ht="36.75" customHeight="1" thickBot="1" x14ac:dyDescent="0.35">
      <c r="A64" s="150" t="s">
        <v>15</v>
      </c>
      <c r="B64" s="143">
        <f t="shared" ref="B64:F64" si="6">SUM(B15:B63)</f>
        <v>0</v>
      </c>
      <c r="C64" s="143">
        <f t="shared" si="6"/>
        <v>0</v>
      </c>
      <c r="D64" s="143">
        <f t="shared" si="6"/>
        <v>0</v>
      </c>
      <c r="E64" s="143">
        <f t="shared" si="6"/>
        <v>0</v>
      </c>
      <c r="F64" s="143">
        <f t="shared" si="6"/>
        <v>0</v>
      </c>
      <c r="G64" s="143">
        <f>IF($Y$16=TRUE,IF($G$11="All-Day Non IV-D Services",((49-(COUNTIFS($A$15:$A$63,"")+COUNTIFS($O$15:$O$63,"LUNCH")))*15),SUM(G15:G63)),SUM(G15:G63))</f>
        <v>0</v>
      </c>
      <c r="H64" s="143">
        <f>SUM(H15:H63)</f>
        <v>0</v>
      </c>
      <c r="I64" s="143">
        <f>IF($Y$16=TRUE,IF($G$11="All-Day PTO",((49-(COUNTIFS($A$15:$A$63,"")+COUNTIFS($O$15:$O$63,"LUNCH")))*15),SUM(I15:I63)),SUM(I15:I63))</f>
        <v>0</v>
      </c>
      <c r="J64" s="143">
        <f>IF($Y$16=TRUE,IF($G$11="All-Day ATO",((49-(COUNTIFS($A$15:$A$63,"")+COUNTIFS($O$15:$O$63,"LUNCH")))*15),SUM(J15:J63)),SUM(J15:J63))</f>
        <v>0</v>
      </c>
      <c r="K64" s="143">
        <f>IF($Y$16=TRUE,IF($G$11="All-Day Sick",((49-(COUNTIFS($A$15:$A$63,"")+COUNTIFS($O$15:$O$63,"LUNCH")))*15),SUM(K15:K63)),SUM(K15:K63))</f>
        <v>0</v>
      </c>
      <c r="L64" s="143">
        <f>IF($Y$16=TRUE,IF($G$11="All-Day VTO",((49-(COUNTIFS($A$15:$A$63,"")+COUNTIFS($O$15:$O$63,"LUNCH")))*15),SUM(L15:L63)),SUM(L15:L63))</f>
        <v>0</v>
      </c>
      <c r="M64" s="143">
        <f t="shared" ref="M64:N64" si="7">SUM(M15:M63)</f>
        <v>0</v>
      </c>
      <c r="N64" s="280">
        <f t="shared" si="7"/>
        <v>0</v>
      </c>
      <c r="O64" s="364"/>
      <c r="P64" s="365"/>
      <c r="Q64" s="365"/>
      <c r="R64" s="145"/>
      <c r="S64" s="147">
        <f>SUM(B64:P64)</f>
        <v>0</v>
      </c>
      <c r="T64" s="13"/>
      <c r="U64" s="13"/>
      <c r="V64" s="52"/>
      <c r="W64" s="14"/>
      <c r="X64" s="14">
        <f>COUNTIF(X15:X63,TRUE)</f>
        <v>0</v>
      </c>
      <c r="AB64" s="14">
        <f>SUBTOTAL(9,AB15:AB63)</f>
        <v>0</v>
      </c>
    </row>
    <row r="65" spans="1:34" s="273" customFormat="1" ht="7.5" customHeight="1" x14ac:dyDescent="0.3">
      <c r="B65" s="134">
        <f>SUMIF($X$15:$X$63,"TRUE",B15:B63)</f>
        <v>0</v>
      </c>
      <c r="C65" s="134">
        <f>SUMIF($X$15:$X$63,"TRUE",C15:C63)</f>
        <v>0</v>
      </c>
      <c r="D65" s="134">
        <f t="shared" ref="D65:M65" si="8">SUMIF($X$15:$X$63,"TRUE",D15:D63)</f>
        <v>0</v>
      </c>
      <c r="E65" s="134">
        <f t="shared" si="8"/>
        <v>0</v>
      </c>
      <c r="F65" s="134">
        <f t="shared" si="8"/>
        <v>0</v>
      </c>
      <c r="G65" s="134">
        <f>IF($Y$16=TRUE,IF($G$11="All-Day Non IV-D Services",$X$64*15,SUMIF($X$15:$X$63,"TRUE",G15:G63)),SUMIF($X$15:$X$63,"TRUE",G15:G63))</f>
        <v>0</v>
      </c>
      <c r="H65" s="134">
        <f t="shared" si="8"/>
        <v>0</v>
      </c>
      <c r="I65" s="134">
        <f>IF($Y$16=TRUE,IF($G$11="All-Day PTO",$X$64*15,SUMIF($X$15:$X$63,"TRUE",I15:I63)),SUMIF($X$15:$X$63,"TRUE",I15:I63))</f>
        <v>0</v>
      </c>
      <c r="J65" s="134">
        <f>IF($Y$16=TRUE,IF($G$11="All-Day PTO",$X$64*15,SUMIF($X$15:$X$63,"TRUE",J15:J63)),SUMIF($X$15:$X$63,"TRUE",J15:J63))</f>
        <v>0</v>
      </c>
      <c r="K65" s="134">
        <f>IF($Y$16=TRUE,IF($G$11="All-Day Sick",$X$64*15,SUMIF($X$15:$X$63,"TRUE",K15:K63)),SUMIF($X$15:$X$63,"TRUE",K15:K63))</f>
        <v>0</v>
      </c>
      <c r="L65" s="134">
        <f>IF($Y$16=TRUE,IF($G$11="All-Day VTO",$X$64*15,SUMIF($X$15:$X$63,"TRUE",L15:L63)),SUMIF($X$15:$X$63,"TRUE",L15:L63))</f>
        <v>0</v>
      </c>
      <c r="M65" s="134">
        <f t="shared" si="8"/>
        <v>0</v>
      </c>
      <c r="N65" s="135"/>
      <c r="O65" s="135"/>
      <c r="P65" s="135"/>
      <c r="Q65" s="112"/>
      <c r="R65" s="112"/>
      <c r="S65" s="112">
        <f>SUBTOTAL(9,A65:M65)</f>
        <v>0</v>
      </c>
      <c r="T65" s="109"/>
      <c r="U65" s="136"/>
      <c r="V65" s="21"/>
      <c r="W65" s="112"/>
      <c r="X65" s="112"/>
      <c r="Y65" s="112"/>
      <c r="Z65" s="109"/>
      <c r="AA65" s="112"/>
      <c r="AB65" s="112"/>
      <c r="AC65" s="109"/>
      <c r="AD65" s="109"/>
      <c r="AE65" s="109"/>
      <c r="AF65" s="109"/>
      <c r="AG65" s="109"/>
    </row>
    <row r="66" spans="1:34" s="273" customFormat="1" ht="7.5" customHeight="1" x14ac:dyDescent="0.3">
      <c r="B66" s="134">
        <f>B64-B65</f>
        <v>0</v>
      </c>
      <c r="C66" s="134">
        <f>C64-C65</f>
        <v>0</v>
      </c>
      <c r="D66" s="134">
        <f t="shared" ref="D66:M66" si="9">D64-D65</f>
        <v>0</v>
      </c>
      <c r="E66" s="134">
        <f t="shared" si="9"/>
        <v>0</v>
      </c>
      <c r="F66" s="134">
        <f t="shared" si="9"/>
        <v>0</v>
      </c>
      <c r="G66" s="134">
        <f t="shared" si="9"/>
        <v>0</v>
      </c>
      <c r="H66" s="134">
        <f t="shared" si="9"/>
        <v>0</v>
      </c>
      <c r="I66" s="134">
        <f t="shared" si="9"/>
        <v>0</v>
      </c>
      <c r="J66" s="134">
        <f>J64-J65</f>
        <v>0</v>
      </c>
      <c r="K66" s="134">
        <f t="shared" si="9"/>
        <v>0</v>
      </c>
      <c r="L66" s="134">
        <f t="shared" si="9"/>
        <v>0</v>
      </c>
      <c r="M66" s="134">
        <f t="shared" si="9"/>
        <v>0</v>
      </c>
      <c r="N66" s="137"/>
      <c r="O66" s="137"/>
      <c r="P66" s="137"/>
      <c r="Q66" s="112"/>
      <c r="R66" s="112"/>
      <c r="S66" s="112">
        <f>SUBTOTAL(9,A66:M66)</f>
        <v>0</v>
      </c>
      <c r="T66" s="109"/>
      <c r="U66" s="136"/>
      <c r="V66" s="21"/>
      <c r="W66" s="112"/>
      <c r="X66" s="112"/>
      <c r="Y66" s="112"/>
      <c r="Z66" s="109"/>
      <c r="AA66" s="112"/>
      <c r="AB66" s="112"/>
      <c r="AC66" s="109"/>
      <c r="AD66" s="109"/>
      <c r="AE66" s="109"/>
      <c r="AF66" s="109"/>
      <c r="AG66" s="109"/>
    </row>
    <row r="67" spans="1:34" s="273" customFormat="1" ht="19.399999999999999" customHeight="1" x14ac:dyDescent="0.3">
      <c r="A67" s="366"/>
      <c r="B67" s="367"/>
      <c r="C67" s="367"/>
      <c r="D67" s="367"/>
      <c r="E67" s="367"/>
      <c r="F67" s="367"/>
      <c r="G67" s="367"/>
      <c r="H67" s="367"/>
      <c r="I67" s="367"/>
      <c r="J67" s="367"/>
      <c r="K67" s="367"/>
      <c r="L67" s="367"/>
      <c r="M67" s="367"/>
      <c r="N67" s="367"/>
      <c r="O67" s="367"/>
      <c r="P67" s="367"/>
      <c r="Q67" s="367"/>
      <c r="R67" s="367"/>
      <c r="S67" s="367"/>
      <c r="T67" s="138"/>
      <c r="U67" s="138"/>
      <c r="V67" s="101"/>
      <c r="W67" s="112"/>
      <c r="X67" s="112"/>
      <c r="Y67" s="112"/>
      <c r="Z67" s="112"/>
      <c r="AA67" s="112"/>
      <c r="AB67" s="112"/>
      <c r="AC67" s="109"/>
      <c r="AD67" s="109"/>
      <c r="AE67" s="109"/>
      <c r="AF67" s="109"/>
      <c r="AG67" s="109"/>
      <c r="AH67" s="109"/>
    </row>
    <row r="68" spans="1:34" ht="25.4" customHeight="1" x14ac:dyDescent="0.3">
      <c r="A68" s="189"/>
      <c r="B68" s="1"/>
      <c r="C68" s="1"/>
      <c r="D68" s="1"/>
      <c r="E68" s="1"/>
      <c r="F68" s="1"/>
      <c r="G68" s="1"/>
      <c r="H68" s="1"/>
      <c r="I68" s="1"/>
      <c r="J68" s="1"/>
      <c r="K68" s="71"/>
      <c r="L68" s="55"/>
      <c r="M68" s="281"/>
      <c r="N68" s="368"/>
      <c r="O68" s="368"/>
      <c r="P68" s="368"/>
      <c r="Q68" s="368"/>
      <c r="R68" s="281"/>
      <c r="S68" s="281"/>
      <c r="T68" s="58"/>
      <c r="U68" s="13"/>
      <c r="V68" s="13"/>
      <c r="W68" s="14"/>
      <c r="Z68" s="14"/>
      <c r="AH68" s="13"/>
    </row>
    <row r="69" spans="1:34" s="273" customFormat="1" ht="17.149999999999999" customHeight="1" x14ac:dyDescent="0.3">
      <c r="A69" s="360"/>
      <c r="B69" s="361"/>
      <c r="C69" s="361"/>
      <c r="D69" s="361"/>
      <c r="E69" s="361"/>
      <c r="F69" s="361"/>
      <c r="G69" s="361"/>
      <c r="H69" s="361"/>
      <c r="I69" s="278"/>
      <c r="J69" s="278"/>
      <c r="K69" s="277"/>
      <c r="L69" s="139"/>
      <c r="M69" s="190"/>
      <c r="N69" s="362"/>
      <c r="O69" s="363"/>
      <c r="P69" s="363"/>
      <c r="Q69" s="363"/>
      <c r="R69" s="279"/>
      <c r="S69" s="360"/>
      <c r="T69" s="360"/>
      <c r="U69" s="109"/>
      <c r="V69" s="13"/>
      <c r="W69" s="112"/>
      <c r="X69" s="112"/>
      <c r="Y69" s="112"/>
      <c r="Z69" s="109"/>
      <c r="AA69" s="112"/>
      <c r="AB69" s="112"/>
      <c r="AC69" s="109"/>
      <c r="AD69" s="109"/>
      <c r="AE69" s="109"/>
      <c r="AF69" s="109"/>
      <c r="AG69" s="109"/>
    </row>
    <row r="70" spans="1:34" s="273" customFormat="1" ht="30" customHeight="1" x14ac:dyDescent="0.3">
      <c r="A70" s="369"/>
      <c r="B70" s="369"/>
      <c r="C70" s="369"/>
      <c r="D70" s="369"/>
      <c r="E70" s="369"/>
      <c r="F70" s="369"/>
      <c r="G70" s="369"/>
      <c r="H70" s="369"/>
      <c r="I70" s="369"/>
      <c r="J70" s="369"/>
      <c r="K70" s="369"/>
      <c r="L70" s="369"/>
      <c r="M70" s="369"/>
      <c r="N70" s="369"/>
      <c r="O70" s="369"/>
      <c r="P70" s="369"/>
      <c r="Q70" s="369"/>
      <c r="R70" s="369"/>
      <c r="S70" s="369"/>
      <c r="T70" s="191"/>
      <c r="U70" s="141"/>
      <c r="V70" s="68"/>
      <c r="W70" s="112"/>
      <c r="X70" s="112"/>
      <c r="Y70" s="112"/>
      <c r="Z70" s="109"/>
      <c r="AA70" s="112"/>
      <c r="AB70" s="112"/>
      <c r="AC70" s="109"/>
      <c r="AD70" s="109"/>
      <c r="AE70" s="109"/>
      <c r="AF70" s="109"/>
      <c r="AG70" s="109"/>
    </row>
    <row r="71" spans="1:34" ht="25.4" customHeight="1" x14ac:dyDescent="0.3">
      <c r="A71" s="13" t="s">
        <v>90</v>
      </c>
      <c r="B71" s="71"/>
      <c r="C71" s="71"/>
      <c r="D71" s="71"/>
      <c r="E71" s="71"/>
      <c r="F71" s="71"/>
      <c r="G71" s="71"/>
      <c r="H71" s="71"/>
      <c r="I71" s="71"/>
      <c r="J71" s="71"/>
      <c r="K71" s="71"/>
      <c r="L71" s="55"/>
      <c r="M71" s="281"/>
      <c r="N71" s="368"/>
      <c r="O71" s="368"/>
      <c r="P71" s="368"/>
      <c r="Q71" s="368"/>
      <c r="R71" s="281"/>
      <c r="S71" s="281"/>
      <c r="T71" s="58"/>
      <c r="U71" s="13"/>
      <c r="V71" s="13"/>
      <c r="W71" s="14"/>
    </row>
    <row r="72" spans="1:34" s="273" customFormat="1" ht="16.5" customHeight="1" x14ac:dyDescent="0.3">
      <c r="A72" s="362"/>
      <c r="B72" s="362"/>
      <c r="C72" s="362"/>
      <c r="D72" s="362"/>
      <c r="E72" s="362"/>
      <c r="F72" s="362"/>
      <c r="G72" s="362"/>
      <c r="H72" s="362"/>
      <c r="I72" s="278"/>
      <c r="J72" s="278"/>
      <c r="K72" s="277"/>
      <c r="L72" s="139"/>
      <c r="M72" s="190"/>
      <c r="N72" s="362"/>
      <c r="O72" s="363"/>
      <c r="P72" s="363"/>
      <c r="Q72" s="363"/>
      <c r="R72" s="279"/>
      <c r="S72" s="370"/>
      <c r="T72" s="370"/>
      <c r="U72" s="109"/>
      <c r="V72" s="13"/>
      <c r="W72" s="112"/>
      <c r="X72" s="112"/>
      <c r="Y72" s="112"/>
      <c r="Z72" s="109"/>
      <c r="AA72" s="112"/>
      <c r="AB72" s="112"/>
      <c r="AC72" s="109"/>
      <c r="AD72" s="109"/>
      <c r="AE72" s="109"/>
      <c r="AF72" s="109"/>
      <c r="AG72" s="109"/>
    </row>
    <row r="73" spans="1:34" ht="30" customHeight="1" x14ac:dyDescent="0.3">
      <c r="A73" s="13"/>
      <c r="B73" s="281"/>
      <c r="C73" s="281"/>
      <c r="D73" s="281"/>
      <c r="E73" s="281"/>
      <c r="F73" s="281"/>
      <c r="G73" s="281"/>
      <c r="H73" s="281"/>
      <c r="I73" s="281"/>
      <c r="J73" s="281"/>
      <c r="K73" s="281" t="s">
        <v>90</v>
      </c>
      <c r="L73" s="281"/>
      <c r="M73" s="281"/>
      <c r="N73" s="281"/>
      <c r="O73" s="281"/>
      <c r="P73" s="281"/>
      <c r="Q73" s="13"/>
      <c r="R73" s="13"/>
      <c r="S73" s="13"/>
      <c r="T73" s="13"/>
      <c r="U73" s="13"/>
      <c r="V73" s="13"/>
      <c r="W73" s="14"/>
    </row>
    <row r="74" spans="1:34" ht="30" customHeight="1" x14ac:dyDescent="0.3">
      <c r="B74" s="31"/>
      <c r="C74" s="31"/>
      <c r="D74" s="31"/>
      <c r="E74" s="31"/>
      <c r="F74" s="31"/>
      <c r="G74" s="31"/>
      <c r="H74" s="31"/>
      <c r="I74" s="31"/>
      <c r="J74" s="31"/>
      <c r="K74" s="31"/>
      <c r="L74" s="31"/>
      <c r="M74" s="31"/>
      <c r="N74" s="31"/>
      <c r="O74" s="31"/>
      <c r="P74" s="31"/>
      <c r="Q74" s="13"/>
      <c r="R74" s="13"/>
      <c r="S74" s="13"/>
      <c r="T74" s="13"/>
      <c r="U74" s="13"/>
      <c r="V74" s="13"/>
      <c r="W74" s="14"/>
    </row>
    <row r="75" spans="1:34" ht="30" customHeight="1" x14ac:dyDescent="0.3">
      <c r="B75" s="31"/>
      <c r="C75" s="31"/>
      <c r="D75" s="31"/>
      <c r="E75" s="31"/>
      <c r="F75" s="31"/>
      <c r="G75" s="31"/>
      <c r="H75" s="31"/>
      <c r="I75" s="31"/>
      <c r="J75" s="31"/>
      <c r="K75" s="31"/>
      <c r="L75" s="31"/>
      <c r="M75" s="31"/>
      <c r="N75" s="31"/>
      <c r="O75" s="31"/>
      <c r="P75" s="31"/>
      <c r="Q75" s="13"/>
      <c r="R75" s="13"/>
      <c r="S75" s="13"/>
      <c r="T75" s="13"/>
      <c r="U75" s="13"/>
      <c r="V75" s="13"/>
      <c r="W75" s="14"/>
    </row>
    <row r="76" spans="1:34" ht="30" customHeight="1" x14ac:dyDescent="0.3">
      <c r="B76" s="31"/>
      <c r="C76" s="31"/>
      <c r="D76" s="31"/>
      <c r="E76" s="31"/>
      <c r="F76" s="31"/>
      <c r="G76" s="106"/>
      <c r="H76" s="31"/>
      <c r="I76" s="31"/>
      <c r="J76" s="31"/>
      <c r="K76" s="31"/>
      <c r="L76" s="31"/>
      <c r="M76" s="31"/>
      <c r="N76" s="31"/>
      <c r="O76" s="31"/>
      <c r="P76" s="31"/>
      <c r="Q76" s="13"/>
      <c r="R76" s="13"/>
      <c r="S76" s="13"/>
      <c r="T76" s="13"/>
      <c r="U76" s="13"/>
      <c r="V76" s="13"/>
      <c r="W76" s="14"/>
    </row>
    <row r="77" spans="1:34" ht="30" customHeight="1" x14ac:dyDescent="0.3">
      <c r="B77" s="31"/>
      <c r="C77" s="31"/>
      <c r="D77" s="31"/>
      <c r="E77" s="31"/>
      <c r="F77" s="31"/>
      <c r="G77" s="31"/>
      <c r="H77" s="31"/>
      <c r="I77" s="31"/>
      <c r="J77" s="31"/>
      <c r="K77" s="31"/>
      <c r="L77" s="31"/>
      <c r="M77" s="31"/>
      <c r="N77" s="31"/>
      <c r="O77" s="31"/>
      <c r="P77" s="31"/>
      <c r="Q77" s="13"/>
      <c r="R77" s="13"/>
      <c r="S77" s="13"/>
      <c r="T77" s="13"/>
      <c r="U77" s="13"/>
      <c r="V77" s="13"/>
      <c r="W77" s="14"/>
    </row>
    <row r="78" spans="1:34" ht="30" customHeight="1" x14ac:dyDescent="0.3">
      <c r="B78" s="31"/>
      <c r="C78" s="31"/>
      <c r="D78" s="31"/>
      <c r="E78" s="31"/>
      <c r="F78" s="31"/>
      <c r="G78" s="31"/>
      <c r="H78" s="31"/>
      <c r="I78" s="31"/>
      <c r="J78" s="31"/>
      <c r="K78" s="31"/>
      <c r="L78" s="31"/>
      <c r="M78" s="31"/>
      <c r="N78" s="31"/>
      <c r="O78" s="31"/>
      <c r="P78" s="31"/>
      <c r="Q78" s="13"/>
      <c r="R78" s="13"/>
      <c r="S78" s="13"/>
      <c r="T78" s="13"/>
      <c r="U78" s="13"/>
      <c r="V78" s="13"/>
      <c r="W78" s="14"/>
    </row>
    <row r="79" spans="1:34" ht="30" customHeight="1" x14ac:dyDescent="0.3">
      <c r="B79" s="31"/>
      <c r="C79" s="31"/>
      <c r="D79" s="31"/>
      <c r="E79" s="31"/>
      <c r="F79" s="31"/>
      <c r="G79" s="31"/>
      <c r="H79" s="31"/>
      <c r="I79" s="31"/>
      <c r="J79" s="31"/>
      <c r="K79" s="31"/>
      <c r="L79" s="31"/>
      <c r="M79" s="31"/>
      <c r="N79" s="31"/>
      <c r="O79" s="31"/>
      <c r="P79" s="31"/>
      <c r="Q79" s="13"/>
      <c r="R79" s="13"/>
      <c r="S79" s="13"/>
      <c r="T79" s="13"/>
      <c r="U79" s="13"/>
      <c r="V79" s="13"/>
      <c r="W79" s="14"/>
    </row>
    <row r="80" spans="1:34" ht="30" customHeight="1" x14ac:dyDescent="0.3">
      <c r="B80" s="31"/>
      <c r="C80" s="31"/>
      <c r="D80" s="31"/>
      <c r="E80" s="31"/>
      <c r="F80" s="31"/>
      <c r="G80" s="31"/>
      <c r="H80" s="31"/>
      <c r="I80" s="31"/>
      <c r="J80" s="31"/>
      <c r="K80" s="31"/>
      <c r="L80" s="31"/>
      <c r="M80" s="31"/>
      <c r="N80" s="31"/>
      <c r="O80" s="31"/>
      <c r="P80" s="31"/>
      <c r="Q80" s="13"/>
      <c r="R80" s="13"/>
      <c r="S80" s="13"/>
      <c r="T80" s="13"/>
      <c r="U80" s="13"/>
      <c r="V80" s="13"/>
      <c r="W80" s="14"/>
    </row>
    <row r="81" spans="2:25" ht="30" customHeight="1" x14ac:dyDescent="0.3">
      <c r="B81" s="31"/>
      <c r="C81" s="31"/>
      <c r="D81" s="31"/>
      <c r="E81" s="31"/>
      <c r="F81" s="31"/>
      <c r="G81" s="31"/>
      <c r="H81" s="31"/>
      <c r="I81" s="31"/>
      <c r="J81" s="31"/>
      <c r="K81" s="31"/>
      <c r="L81" s="31"/>
      <c r="M81" s="31"/>
      <c r="N81" s="31"/>
      <c r="O81" s="31"/>
      <c r="P81" s="31"/>
      <c r="Q81" s="13"/>
      <c r="R81" s="13"/>
      <c r="S81" s="13"/>
      <c r="T81" s="13"/>
      <c r="U81" s="13"/>
      <c r="V81" s="13"/>
      <c r="W81" s="14"/>
    </row>
    <row r="82" spans="2:25" ht="30" customHeight="1" x14ac:dyDescent="0.3">
      <c r="B82" s="31"/>
      <c r="C82" s="31"/>
      <c r="D82" s="31"/>
      <c r="E82" s="31"/>
      <c r="F82" s="31"/>
      <c r="G82" s="31"/>
      <c r="H82" s="31"/>
      <c r="I82" s="31"/>
      <c r="J82" s="31"/>
      <c r="K82" s="31"/>
      <c r="L82" s="31"/>
      <c r="M82" s="31"/>
      <c r="N82" s="31"/>
      <c r="O82" s="31"/>
      <c r="P82" s="31"/>
      <c r="Q82" s="13"/>
      <c r="R82" s="13"/>
      <c r="S82" s="13"/>
      <c r="T82" s="13"/>
      <c r="U82" s="13"/>
      <c r="V82" s="13"/>
      <c r="W82" s="14"/>
    </row>
    <row r="83" spans="2:25" ht="30" customHeight="1" x14ac:dyDescent="0.3">
      <c r="B83" s="31"/>
      <c r="C83" s="31"/>
      <c r="D83" s="31"/>
      <c r="E83" s="31"/>
      <c r="F83" s="31"/>
      <c r="G83" s="31"/>
      <c r="H83" s="31"/>
      <c r="I83" s="31"/>
      <c r="J83" s="31"/>
      <c r="K83" s="31"/>
      <c r="L83" s="31"/>
      <c r="M83" s="31"/>
      <c r="N83" s="31"/>
      <c r="O83" s="31"/>
      <c r="P83" s="31"/>
      <c r="Q83" s="13"/>
      <c r="R83" s="13"/>
      <c r="S83" s="13"/>
      <c r="T83" s="13"/>
      <c r="U83" s="13"/>
      <c r="V83" s="13"/>
      <c r="W83" s="14"/>
    </row>
    <row r="84" spans="2:25" ht="30" customHeight="1" x14ac:dyDescent="0.3">
      <c r="B84" s="31"/>
      <c r="C84" s="31"/>
      <c r="D84" s="31"/>
      <c r="E84" s="31"/>
      <c r="F84" s="31"/>
      <c r="G84" s="31"/>
      <c r="H84" s="31"/>
      <c r="I84" s="31"/>
      <c r="J84" s="31"/>
      <c r="K84" s="31"/>
      <c r="L84" s="31"/>
      <c r="M84" s="31"/>
      <c r="N84" s="31"/>
      <c r="O84" s="31"/>
      <c r="P84" s="31"/>
      <c r="Q84" s="13"/>
      <c r="R84" s="13"/>
      <c r="S84" s="13"/>
      <c r="T84" s="13"/>
      <c r="U84" s="13"/>
      <c r="V84" s="13"/>
      <c r="W84" s="14"/>
    </row>
    <row r="85" spans="2:25" ht="30" customHeight="1" x14ac:dyDescent="0.3">
      <c r="B85" s="31"/>
      <c r="C85" s="31"/>
      <c r="D85" s="31"/>
      <c r="E85" s="31"/>
      <c r="F85" s="31"/>
      <c r="G85" s="31"/>
      <c r="H85" s="31"/>
      <c r="I85" s="31"/>
      <c r="J85" s="31"/>
      <c r="K85" s="31"/>
      <c r="L85" s="31"/>
      <c r="M85" s="31"/>
      <c r="N85" s="31"/>
      <c r="O85" s="31"/>
      <c r="P85" s="31"/>
      <c r="Q85" s="13"/>
      <c r="R85" s="13"/>
      <c r="S85" s="13"/>
      <c r="T85" s="13"/>
      <c r="U85" s="13"/>
      <c r="V85" s="13"/>
      <c r="W85" s="14"/>
    </row>
    <row r="86" spans="2:25" ht="30" customHeight="1" x14ac:dyDescent="0.3">
      <c r="B86" s="31"/>
      <c r="C86" s="31"/>
      <c r="D86" s="31"/>
      <c r="E86" s="31"/>
      <c r="F86" s="31"/>
      <c r="G86" s="31"/>
      <c r="H86" s="31"/>
      <c r="I86" s="31"/>
      <c r="J86" s="31"/>
      <c r="K86" s="31"/>
      <c r="L86" s="31"/>
      <c r="M86" s="31"/>
      <c r="N86" s="31"/>
      <c r="O86" s="31"/>
      <c r="P86" s="31"/>
      <c r="Q86" s="13"/>
      <c r="R86" s="13"/>
      <c r="S86" s="13"/>
      <c r="T86" s="13"/>
      <c r="U86" s="13"/>
      <c r="V86" s="13"/>
      <c r="W86" s="14"/>
    </row>
    <row r="87" spans="2:25" ht="30" customHeight="1" x14ac:dyDescent="0.3">
      <c r="B87" s="31"/>
      <c r="C87" s="31"/>
      <c r="D87" s="31"/>
      <c r="E87" s="31"/>
      <c r="F87" s="31"/>
      <c r="G87" s="31"/>
      <c r="H87" s="31"/>
      <c r="I87" s="31"/>
      <c r="J87" s="31"/>
      <c r="K87" s="31"/>
      <c r="L87" s="31"/>
      <c r="M87" s="31"/>
      <c r="N87" s="31"/>
      <c r="O87" s="31"/>
      <c r="P87" s="31"/>
      <c r="Q87" s="13"/>
      <c r="R87" s="13"/>
      <c r="S87" s="13"/>
      <c r="T87" s="13"/>
      <c r="U87" s="13"/>
      <c r="V87" s="13"/>
      <c r="W87" s="14"/>
    </row>
    <row r="88" spans="2:25" ht="30" customHeight="1" x14ac:dyDescent="0.3">
      <c r="B88" s="31"/>
      <c r="C88" s="31"/>
      <c r="D88" s="31"/>
      <c r="E88" s="31"/>
      <c r="F88" s="31"/>
      <c r="G88" s="31"/>
      <c r="H88" s="31"/>
      <c r="I88" s="31"/>
      <c r="J88" s="31"/>
      <c r="K88" s="31"/>
      <c r="L88" s="31"/>
      <c r="M88" s="31"/>
      <c r="N88" s="31"/>
      <c r="O88" s="31"/>
      <c r="P88" s="31"/>
      <c r="Q88" s="13"/>
      <c r="R88" s="13"/>
      <c r="S88" s="13"/>
      <c r="T88" s="13"/>
      <c r="U88" s="13"/>
      <c r="V88" s="13"/>
      <c r="W88" s="14"/>
    </row>
    <row r="89" spans="2:25" ht="30" customHeight="1" x14ac:dyDescent="0.3">
      <c r="B89" s="31"/>
      <c r="C89" s="31"/>
      <c r="D89" s="31"/>
      <c r="E89" s="31"/>
      <c r="F89" s="31"/>
      <c r="G89" s="31"/>
      <c r="H89" s="31"/>
      <c r="I89" s="31"/>
      <c r="J89" s="31"/>
      <c r="K89" s="31"/>
      <c r="L89" s="31"/>
      <c r="M89" s="31"/>
      <c r="N89" s="31"/>
      <c r="O89" s="31"/>
      <c r="P89" s="31"/>
      <c r="Q89" s="13"/>
      <c r="R89" s="13"/>
      <c r="S89" s="13"/>
      <c r="T89" s="13"/>
      <c r="U89" s="13"/>
      <c r="V89" s="13"/>
      <c r="W89" s="14"/>
    </row>
    <row r="90" spans="2:25" ht="30" customHeight="1" x14ac:dyDescent="0.3">
      <c r="B90" s="31"/>
      <c r="C90" s="31"/>
      <c r="D90" s="31"/>
      <c r="E90" s="31"/>
      <c r="F90" s="31"/>
      <c r="G90" s="31"/>
      <c r="H90" s="31"/>
      <c r="I90" s="31"/>
      <c r="J90" s="31"/>
      <c r="K90" s="31"/>
      <c r="L90" s="31"/>
      <c r="M90" s="31"/>
      <c r="N90" s="31"/>
      <c r="O90" s="31"/>
      <c r="P90" s="31"/>
      <c r="Q90" s="13"/>
      <c r="R90" s="13"/>
      <c r="S90" s="13"/>
      <c r="T90" s="13"/>
      <c r="U90" s="13"/>
      <c r="V90" s="13"/>
      <c r="W90" s="47"/>
      <c r="X90" s="47"/>
      <c r="Y90" s="47"/>
    </row>
    <row r="91" spans="2:25" ht="30" customHeight="1" x14ac:dyDescent="0.3">
      <c r="B91" s="31"/>
      <c r="C91" s="31"/>
      <c r="D91" s="31"/>
      <c r="E91" s="31"/>
      <c r="F91" s="31"/>
      <c r="G91" s="31"/>
      <c r="H91" s="31"/>
      <c r="I91" s="31"/>
      <c r="J91" s="31"/>
      <c r="K91" s="31"/>
      <c r="L91" s="31"/>
      <c r="M91" s="31"/>
      <c r="N91" s="31"/>
      <c r="O91" s="31"/>
      <c r="P91" s="31"/>
      <c r="Q91" s="13"/>
      <c r="R91" s="13"/>
      <c r="S91" s="13"/>
      <c r="T91" s="13"/>
      <c r="U91" s="13"/>
      <c r="V91" s="13"/>
      <c r="W91" s="47"/>
      <c r="Y91" s="45" t="s">
        <v>22</v>
      </c>
    </row>
    <row r="92" spans="2:25" ht="30" customHeight="1" x14ac:dyDescent="0.3">
      <c r="B92" s="31"/>
      <c r="C92" s="31"/>
      <c r="D92" s="31"/>
      <c r="E92" s="31"/>
      <c r="F92" s="31"/>
      <c r="G92" s="31"/>
      <c r="H92" s="31"/>
      <c r="I92" s="31"/>
      <c r="J92" s="31"/>
      <c r="K92" s="31"/>
      <c r="L92" s="31"/>
      <c r="M92" s="31"/>
      <c r="N92" s="31"/>
      <c r="O92" s="31"/>
      <c r="P92" s="31"/>
      <c r="Q92" s="13"/>
      <c r="R92" s="13"/>
      <c r="S92" s="13"/>
      <c r="T92" s="13"/>
      <c r="U92" s="13"/>
      <c r="V92" s="13"/>
      <c r="W92" s="47"/>
      <c r="Y92" s="45" t="s">
        <v>23</v>
      </c>
    </row>
    <row r="93" spans="2:25" ht="30" customHeight="1" x14ac:dyDescent="0.3">
      <c r="B93" s="31"/>
      <c r="C93" s="31"/>
      <c r="D93" s="31"/>
      <c r="E93" s="31"/>
      <c r="F93" s="31"/>
      <c r="G93" s="31"/>
      <c r="H93" s="31"/>
      <c r="I93" s="31"/>
      <c r="J93" s="31"/>
      <c r="K93" s="31"/>
      <c r="L93" s="31"/>
      <c r="M93" s="31"/>
      <c r="N93" s="31"/>
      <c r="O93" s="31"/>
      <c r="P93" s="31"/>
      <c r="Q93" s="13"/>
      <c r="R93" s="13"/>
      <c r="S93" s="13"/>
      <c r="T93" s="13"/>
      <c r="U93" s="13"/>
      <c r="V93" s="13"/>
      <c r="W93" s="47"/>
      <c r="Y93" s="45" t="s">
        <v>24</v>
      </c>
    </row>
    <row r="94" spans="2:25" ht="30" customHeight="1" x14ac:dyDescent="0.3">
      <c r="B94" s="31"/>
      <c r="C94" s="31"/>
      <c r="D94" s="31"/>
      <c r="E94" s="31"/>
      <c r="F94" s="31"/>
      <c r="G94" s="31"/>
      <c r="H94" s="31"/>
      <c r="I94" s="31"/>
      <c r="J94" s="31"/>
      <c r="K94" s="31"/>
      <c r="L94" s="31"/>
      <c r="M94" s="31"/>
      <c r="N94" s="31"/>
      <c r="O94" s="31"/>
      <c r="P94" s="31"/>
      <c r="Q94" s="13"/>
      <c r="R94" s="13"/>
      <c r="S94" s="13"/>
      <c r="T94" s="13"/>
      <c r="U94" s="13"/>
      <c r="V94" s="13"/>
      <c r="W94" s="47"/>
      <c r="Y94" s="45" t="s">
        <v>25</v>
      </c>
    </row>
    <row r="95" spans="2:25" ht="30" customHeight="1" x14ac:dyDescent="0.3">
      <c r="B95" s="31"/>
      <c r="C95" s="31"/>
      <c r="D95" s="31"/>
      <c r="E95" s="31"/>
      <c r="F95" s="31"/>
      <c r="G95" s="31"/>
      <c r="H95" s="31"/>
      <c r="I95" s="31"/>
      <c r="J95" s="31"/>
      <c r="K95" s="31"/>
      <c r="L95" s="31"/>
      <c r="M95" s="31"/>
      <c r="N95" s="31"/>
      <c r="O95" s="31"/>
      <c r="P95" s="31"/>
      <c r="Q95" s="13"/>
      <c r="R95" s="13"/>
      <c r="S95" s="13"/>
      <c r="T95" s="13"/>
      <c r="U95" s="13"/>
      <c r="V95" s="13"/>
      <c r="W95" s="47"/>
      <c r="Y95" s="45" t="s">
        <v>26</v>
      </c>
    </row>
    <row r="96" spans="2:25" ht="30" customHeight="1" x14ac:dyDescent="0.3">
      <c r="Q96" s="13"/>
      <c r="R96" s="13"/>
      <c r="S96" s="13"/>
      <c r="T96" s="13"/>
      <c r="U96" s="13"/>
      <c r="V96" s="13"/>
      <c r="W96" s="47"/>
      <c r="Y96" s="45" t="s">
        <v>27</v>
      </c>
    </row>
    <row r="97" spans="17:25" ht="30" customHeight="1" x14ac:dyDescent="0.3">
      <c r="Q97" s="13"/>
      <c r="R97" s="13"/>
      <c r="S97" s="13"/>
      <c r="T97" s="13"/>
      <c r="U97" s="13"/>
      <c r="V97" s="13"/>
      <c r="W97" s="47"/>
      <c r="Y97" s="45" t="s">
        <v>28</v>
      </c>
    </row>
    <row r="98" spans="17:25" ht="30" customHeight="1" x14ac:dyDescent="0.3">
      <c r="Q98" s="13"/>
      <c r="R98" s="13"/>
      <c r="S98" s="13"/>
      <c r="T98" s="13"/>
      <c r="U98" s="13"/>
      <c r="V98" s="13"/>
      <c r="W98" s="47"/>
      <c r="Y98" s="45" t="s">
        <v>29</v>
      </c>
    </row>
    <row r="99" spans="17:25" ht="30" customHeight="1" x14ac:dyDescent="0.3">
      <c r="Q99" s="13"/>
      <c r="R99" s="13"/>
      <c r="S99" s="13"/>
      <c r="T99" s="13"/>
      <c r="U99" s="13"/>
      <c r="V99" s="13"/>
      <c r="W99" s="47"/>
      <c r="Y99" s="45" t="s">
        <v>30</v>
      </c>
    </row>
    <row r="100" spans="17:25" ht="30" customHeight="1" x14ac:dyDescent="0.3">
      <c r="Q100" s="13"/>
      <c r="R100" s="13"/>
      <c r="S100" s="13"/>
      <c r="T100" s="13"/>
      <c r="U100" s="13"/>
      <c r="V100" s="13"/>
      <c r="W100" s="47"/>
      <c r="Y100" s="45" t="s">
        <v>31</v>
      </c>
    </row>
    <row r="101" spans="17:25" ht="30" customHeight="1" x14ac:dyDescent="0.3">
      <c r="Q101" s="13"/>
      <c r="R101" s="13"/>
      <c r="S101" s="13"/>
      <c r="T101" s="13"/>
      <c r="U101" s="13"/>
      <c r="V101" s="13"/>
      <c r="W101" s="47"/>
      <c r="Y101" s="45" t="s">
        <v>32</v>
      </c>
    </row>
    <row r="102" spans="17:25" ht="30" customHeight="1" x14ac:dyDescent="0.3">
      <c r="Q102" s="13"/>
      <c r="R102" s="13"/>
      <c r="S102" s="13"/>
      <c r="T102" s="13"/>
      <c r="U102" s="13"/>
      <c r="V102" s="13"/>
      <c r="W102" s="47"/>
      <c r="Y102" s="45" t="s">
        <v>33</v>
      </c>
    </row>
    <row r="103" spans="17:25" ht="30" customHeight="1" x14ac:dyDescent="0.3">
      <c r="Q103" s="13"/>
      <c r="R103" s="13"/>
      <c r="S103" s="13"/>
      <c r="T103" s="13"/>
      <c r="U103" s="13"/>
      <c r="V103" s="13"/>
      <c r="W103" s="47"/>
      <c r="Y103" s="45" t="s">
        <v>34</v>
      </c>
    </row>
    <row r="104" spans="17:25" ht="30" customHeight="1" x14ac:dyDescent="0.3">
      <c r="Q104" s="13"/>
      <c r="R104" s="13"/>
      <c r="S104" s="13"/>
      <c r="T104" s="13"/>
      <c r="U104" s="13"/>
      <c r="V104" s="13"/>
      <c r="W104" s="47"/>
      <c r="Y104" s="45" t="s">
        <v>35</v>
      </c>
    </row>
    <row r="105" spans="17:25" ht="30" customHeight="1" x14ac:dyDescent="0.3">
      <c r="Q105" s="13"/>
      <c r="R105" s="13"/>
      <c r="S105" s="13"/>
      <c r="T105" s="13"/>
      <c r="U105" s="13"/>
      <c r="V105" s="13"/>
      <c r="W105" s="47"/>
      <c r="Y105" s="45" t="s">
        <v>36</v>
      </c>
    </row>
    <row r="106" spans="17:25" ht="30" customHeight="1" x14ac:dyDescent="0.3">
      <c r="Q106" s="13"/>
      <c r="R106" s="13"/>
      <c r="S106" s="13"/>
      <c r="T106" s="13"/>
      <c r="U106" s="13"/>
      <c r="V106" s="13"/>
      <c r="W106" s="47"/>
      <c r="Y106" s="45" t="s">
        <v>37</v>
      </c>
    </row>
    <row r="107" spans="17:25" ht="30" customHeight="1" x14ac:dyDescent="0.3">
      <c r="Q107" s="13"/>
      <c r="R107" s="13"/>
      <c r="S107" s="13"/>
      <c r="T107" s="13"/>
      <c r="U107" s="13"/>
      <c r="V107" s="13"/>
      <c r="W107" s="47"/>
      <c r="Y107" s="45" t="s">
        <v>38</v>
      </c>
    </row>
    <row r="108" spans="17:25" ht="30" customHeight="1" x14ac:dyDescent="0.3">
      <c r="Q108" s="13"/>
      <c r="R108" s="13"/>
      <c r="S108" s="13"/>
      <c r="T108" s="13"/>
      <c r="U108" s="13"/>
      <c r="V108" s="13"/>
      <c r="W108" s="47"/>
      <c r="Y108" s="45" t="s">
        <v>39</v>
      </c>
    </row>
    <row r="109" spans="17:25" ht="30" customHeight="1" x14ac:dyDescent="0.3">
      <c r="Q109" s="13"/>
      <c r="R109" s="13"/>
      <c r="S109" s="13"/>
      <c r="T109" s="13"/>
      <c r="U109" s="13"/>
      <c r="V109" s="13"/>
      <c r="W109" s="47"/>
      <c r="Y109" s="45" t="s">
        <v>40</v>
      </c>
    </row>
    <row r="110" spans="17:25" ht="30" customHeight="1" x14ac:dyDescent="0.3">
      <c r="Q110" s="13"/>
      <c r="R110" s="13"/>
      <c r="S110" s="13"/>
      <c r="T110" s="13"/>
      <c r="U110" s="13"/>
      <c r="V110" s="13"/>
      <c r="W110" s="47"/>
      <c r="Y110" s="45" t="s">
        <v>41</v>
      </c>
    </row>
    <row r="111" spans="17:25" ht="30" customHeight="1" x14ac:dyDescent="0.3">
      <c r="Q111" s="13"/>
      <c r="R111" s="13"/>
      <c r="S111" s="13"/>
      <c r="T111" s="13"/>
      <c r="U111" s="13"/>
      <c r="V111" s="13"/>
      <c r="W111" s="47"/>
      <c r="Y111" s="45" t="s">
        <v>42</v>
      </c>
    </row>
    <row r="112" spans="17:25" ht="30" customHeight="1" x14ac:dyDescent="0.3">
      <c r="Q112" s="13"/>
      <c r="R112" s="13"/>
      <c r="S112" s="13"/>
      <c r="T112" s="13"/>
      <c r="U112" s="13"/>
      <c r="V112" s="13"/>
      <c r="W112" s="47"/>
      <c r="Y112" s="45" t="s">
        <v>43</v>
      </c>
    </row>
    <row r="113" spans="6:25" ht="30" customHeight="1" x14ac:dyDescent="0.3">
      <c r="Q113" s="13"/>
      <c r="R113" s="13"/>
      <c r="S113" s="13"/>
      <c r="T113" s="13"/>
      <c r="U113" s="13"/>
      <c r="V113" s="13"/>
      <c r="W113" s="47"/>
      <c r="Y113" s="45" t="s">
        <v>44</v>
      </c>
    </row>
    <row r="114" spans="6:25" ht="30" customHeight="1" x14ac:dyDescent="0.3">
      <c r="Q114" s="13"/>
      <c r="R114" s="13"/>
      <c r="S114" s="13"/>
      <c r="T114" s="13"/>
      <c r="U114" s="13"/>
      <c r="V114" s="13"/>
      <c r="W114" s="47"/>
      <c r="Y114" s="46" t="s">
        <v>45</v>
      </c>
    </row>
    <row r="115" spans="6:25" ht="30" customHeight="1" x14ac:dyDescent="0.3">
      <c r="Q115" s="13"/>
      <c r="R115" s="13"/>
      <c r="S115" s="13"/>
      <c r="T115" s="13"/>
      <c r="U115" s="13"/>
      <c r="V115" s="13"/>
      <c r="W115" s="47"/>
      <c r="Y115" s="45" t="s">
        <v>46</v>
      </c>
    </row>
    <row r="116" spans="6:25" ht="30" customHeight="1" x14ac:dyDescent="0.3">
      <c r="Q116" s="13"/>
      <c r="R116" s="13"/>
      <c r="S116" s="13"/>
      <c r="T116" s="13"/>
      <c r="U116" s="13"/>
      <c r="V116" s="13"/>
      <c r="W116" s="47"/>
      <c r="Y116" s="45" t="s">
        <v>47</v>
      </c>
    </row>
    <row r="117" spans="6:25" ht="30" customHeight="1" x14ac:dyDescent="0.3">
      <c r="Q117" s="13"/>
      <c r="R117" s="13"/>
      <c r="S117" s="13"/>
      <c r="T117" s="13"/>
      <c r="U117" s="13"/>
      <c r="V117" s="13"/>
      <c r="W117" s="47"/>
      <c r="Y117" s="46" t="s">
        <v>48</v>
      </c>
    </row>
    <row r="118" spans="6:25" ht="30" customHeight="1" x14ac:dyDescent="0.3">
      <c r="Q118" s="13"/>
      <c r="R118" s="13"/>
      <c r="S118" s="13"/>
      <c r="T118" s="13"/>
      <c r="U118" s="13"/>
      <c r="V118" s="13"/>
      <c r="W118" s="47"/>
      <c r="Y118" s="46" t="s">
        <v>49</v>
      </c>
    </row>
    <row r="119" spans="6:25" ht="30" customHeight="1" x14ac:dyDescent="0.3">
      <c r="Q119" s="13"/>
      <c r="R119" s="13"/>
      <c r="S119" s="13"/>
      <c r="T119" s="13"/>
      <c r="U119" s="13"/>
      <c r="V119" s="13"/>
      <c r="W119" s="47"/>
      <c r="Y119" s="45" t="s">
        <v>50</v>
      </c>
    </row>
    <row r="120" spans="6:25" ht="30" customHeight="1" x14ac:dyDescent="0.3">
      <c r="Q120" s="13"/>
      <c r="R120" s="13"/>
      <c r="S120" s="13"/>
      <c r="T120" s="13"/>
      <c r="U120" s="13"/>
      <c r="V120" s="13"/>
      <c r="W120" s="47"/>
      <c r="Y120" s="46" t="s">
        <v>51</v>
      </c>
    </row>
    <row r="121" spans="6:25" ht="48.75" customHeight="1" x14ac:dyDescent="0.3">
      <c r="L121" s="39"/>
      <c r="M121" s="198"/>
      <c r="N121" s="39"/>
      <c r="O121" s="39"/>
      <c r="P121" s="39"/>
      <c r="Q121" s="14"/>
      <c r="R121" s="14"/>
      <c r="S121" s="14"/>
      <c r="T121" s="14"/>
      <c r="U121" s="14"/>
      <c r="V121" s="13"/>
      <c r="W121" s="14"/>
      <c r="Y121" s="45" t="s">
        <v>52</v>
      </c>
    </row>
    <row r="122" spans="6:25" ht="24.75" customHeight="1" x14ac:dyDescent="0.3">
      <c r="F122" s="67" t="s">
        <v>90</v>
      </c>
      <c r="L122" s="39"/>
      <c r="M122" s="39" t="s">
        <v>18</v>
      </c>
      <c r="N122" s="39"/>
      <c r="O122" s="39"/>
      <c r="P122" s="39"/>
      <c r="Q122" s="14"/>
      <c r="R122" s="14"/>
      <c r="S122" s="197" t="s">
        <v>93</v>
      </c>
      <c r="T122" s="197"/>
      <c r="U122" s="14"/>
      <c r="V122" s="13"/>
      <c r="W122" s="14"/>
      <c r="Y122" s="46" t="s">
        <v>53</v>
      </c>
    </row>
    <row r="123" spans="6:25" ht="24.75" customHeight="1" x14ac:dyDescent="0.3">
      <c r="F123" s="67" t="s">
        <v>90</v>
      </c>
      <c r="L123" s="39"/>
      <c r="M123" s="39" t="s">
        <v>95</v>
      </c>
      <c r="N123" s="39"/>
      <c r="O123" s="39"/>
      <c r="P123" s="39"/>
      <c r="Q123" s="14"/>
      <c r="R123" s="14"/>
      <c r="S123" s="197" t="s">
        <v>91</v>
      </c>
      <c r="T123" s="197"/>
      <c r="U123" s="14"/>
      <c r="V123" s="13"/>
      <c r="W123" s="14"/>
      <c r="Y123" s="46" t="s">
        <v>54</v>
      </c>
    </row>
    <row r="124" spans="6:25" ht="27" customHeight="1" x14ac:dyDescent="0.3">
      <c r="F124" s="67" t="s">
        <v>90</v>
      </c>
      <c r="L124" s="39"/>
      <c r="M124" s="39" t="s">
        <v>105</v>
      </c>
      <c r="N124" s="39"/>
      <c r="O124" s="39"/>
      <c r="P124" s="39"/>
      <c r="Q124" s="14"/>
      <c r="R124" s="14"/>
      <c r="S124" s="197" t="s">
        <v>87</v>
      </c>
      <c r="T124" s="197"/>
      <c r="U124" s="14"/>
      <c r="V124" s="13"/>
      <c r="W124" s="14"/>
      <c r="Y124" s="46" t="s">
        <v>55</v>
      </c>
    </row>
    <row r="125" spans="6:25" ht="33.75" customHeight="1" x14ac:dyDescent="0.3">
      <c r="F125" s="67" t="s">
        <v>90</v>
      </c>
      <c r="L125" s="39"/>
      <c r="M125" s="39" t="s">
        <v>106</v>
      </c>
      <c r="N125" s="39"/>
      <c r="O125" s="39"/>
      <c r="P125" s="39"/>
      <c r="Q125" s="14"/>
      <c r="R125" s="14"/>
      <c r="S125" s="197" t="s">
        <v>168</v>
      </c>
      <c r="T125" s="197"/>
      <c r="U125" s="14"/>
      <c r="V125" s="13"/>
      <c r="W125" s="14"/>
      <c r="Y125" s="46" t="s">
        <v>56</v>
      </c>
    </row>
    <row r="126" spans="6:25" ht="29.25" customHeight="1" x14ac:dyDescent="0.3">
      <c r="F126" s="67" t="s">
        <v>90</v>
      </c>
      <c r="L126" s="39"/>
      <c r="M126" s="39" t="s">
        <v>96</v>
      </c>
      <c r="N126" s="39"/>
      <c r="O126" s="39"/>
      <c r="P126" s="39"/>
      <c r="Q126" s="14"/>
      <c r="R126" s="14"/>
      <c r="S126" s="197" t="s">
        <v>88</v>
      </c>
      <c r="T126" s="197"/>
      <c r="U126" s="14"/>
      <c r="V126" s="13"/>
      <c r="W126" s="14"/>
      <c r="Y126" s="46" t="s">
        <v>57</v>
      </c>
    </row>
    <row r="127" spans="6:25" ht="38.25" customHeight="1" x14ac:dyDescent="0.3">
      <c r="F127" s="67" t="s">
        <v>90</v>
      </c>
      <c r="L127" s="39"/>
      <c r="M127" s="39" t="s">
        <v>107</v>
      </c>
      <c r="N127" s="39"/>
      <c r="O127" s="39"/>
      <c r="P127" s="39"/>
      <c r="Q127" s="14"/>
      <c r="R127" s="14"/>
      <c r="S127" s="197" t="s">
        <v>89</v>
      </c>
      <c r="T127" s="14"/>
      <c r="U127" s="14"/>
      <c r="V127" s="13"/>
      <c r="W127" s="14"/>
      <c r="Y127" s="46" t="s">
        <v>58</v>
      </c>
    </row>
    <row r="128" spans="6:25" ht="31.5" customHeight="1" x14ac:dyDescent="0.3">
      <c r="F128" s="67" t="s">
        <v>90</v>
      </c>
      <c r="L128" s="39"/>
      <c r="M128" s="39" t="s">
        <v>108</v>
      </c>
      <c r="N128" s="39"/>
      <c r="O128" s="39"/>
      <c r="P128" s="39"/>
      <c r="Q128" s="14"/>
      <c r="R128" s="14"/>
      <c r="S128" s="14"/>
      <c r="T128" s="14"/>
      <c r="U128" s="14"/>
      <c r="V128" s="13"/>
      <c r="W128" s="14"/>
      <c r="Y128" s="45" t="s">
        <v>59</v>
      </c>
    </row>
    <row r="129" spans="6:25" ht="44.25" customHeight="1" x14ac:dyDescent="0.3">
      <c r="F129" s="67" t="s">
        <v>90</v>
      </c>
      <c r="L129" s="39"/>
      <c r="M129" s="39" t="s">
        <v>109</v>
      </c>
      <c r="N129" s="39"/>
      <c r="O129" s="39"/>
      <c r="P129" s="39"/>
      <c r="Q129" s="14"/>
      <c r="R129" s="14"/>
      <c r="S129" s="14"/>
      <c r="T129" s="14"/>
      <c r="U129" s="14"/>
      <c r="V129" s="13"/>
      <c r="W129" s="14"/>
      <c r="Y129" s="46" t="s">
        <v>60</v>
      </c>
    </row>
    <row r="130" spans="6:25" ht="31.5" customHeight="1" x14ac:dyDescent="0.3">
      <c r="L130" s="39"/>
      <c r="M130" s="39" t="s">
        <v>104</v>
      </c>
      <c r="N130" s="39"/>
      <c r="O130" s="39"/>
      <c r="P130" s="39"/>
      <c r="Q130" s="14"/>
      <c r="R130" s="14"/>
      <c r="S130" s="44"/>
      <c r="T130" s="14"/>
      <c r="U130" s="14"/>
      <c r="V130" s="13"/>
      <c r="W130" s="14"/>
      <c r="Y130" s="45" t="s">
        <v>84</v>
      </c>
    </row>
    <row r="131" spans="6:25" ht="30" customHeight="1" x14ac:dyDescent="0.3">
      <c r="L131" s="39"/>
      <c r="M131" s="39"/>
      <c r="N131" s="39"/>
      <c r="O131" s="39"/>
      <c r="P131" s="39"/>
      <c r="Q131" s="14"/>
      <c r="R131" s="14"/>
      <c r="S131" s="14"/>
      <c r="T131" s="14"/>
      <c r="U131" s="14"/>
      <c r="V131" s="13"/>
      <c r="W131" s="14"/>
      <c r="Y131" s="46" t="s">
        <v>61</v>
      </c>
    </row>
    <row r="132" spans="6:25" ht="30" customHeight="1" x14ac:dyDescent="0.3">
      <c r="L132" s="39"/>
      <c r="M132" s="39"/>
      <c r="N132" s="39"/>
      <c r="O132" s="39"/>
      <c r="P132" s="39"/>
      <c r="Q132" s="14"/>
      <c r="R132" s="14"/>
      <c r="S132" s="14"/>
      <c r="T132" s="14"/>
      <c r="U132" s="14"/>
      <c r="V132" s="13"/>
      <c r="W132" s="14"/>
      <c r="Y132" s="45" t="s">
        <v>62</v>
      </c>
    </row>
    <row r="133" spans="6:25" ht="30" customHeight="1" x14ac:dyDescent="0.3">
      <c r="Q133" s="13"/>
      <c r="R133" s="13"/>
      <c r="S133" s="13"/>
      <c r="T133" s="13"/>
      <c r="U133" s="13"/>
      <c r="V133" s="13"/>
      <c r="W133" s="47"/>
      <c r="Y133" s="46" t="s">
        <v>63</v>
      </c>
    </row>
    <row r="134" spans="6:25" ht="30" customHeight="1" x14ac:dyDescent="0.3">
      <c r="Q134" s="13"/>
      <c r="R134" s="13"/>
      <c r="S134" s="13"/>
      <c r="T134" s="13"/>
      <c r="U134" s="13"/>
      <c r="V134" s="13"/>
      <c r="W134" s="47"/>
      <c r="Y134" s="46" t="s">
        <v>64</v>
      </c>
    </row>
    <row r="135" spans="6:25" ht="30" customHeight="1" x14ac:dyDescent="0.3">
      <c r="Q135" s="13"/>
      <c r="R135" s="13"/>
      <c r="S135" s="13"/>
      <c r="T135" s="13"/>
      <c r="U135" s="13"/>
      <c r="V135" s="13"/>
      <c r="W135" s="47"/>
      <c r="Y135" s="45" t="s">
        <v>65</v>
      </c>
    </row>
    <row r="136" spans="6:25" ht="30" customHeight="1" x14ac:dyDescent="0.3">
      <c r="Q136" s="13"/>
      <c r="R136" s="13"/>
      <c r="S136" s="13"/>
      <c r="T136" s="13"/>
      <c r="U136" s="13"/>
      <c r="V136" s="13"/>
      <c r="W136" s="47"/>
      <c r="Y136" s="45" t="s">
        <v>66</v>
      </c>
    </row>
    <row r="137" spans="6:25" ht="30" customHeight="1" x14ac:dyDescent="0.3">
      <c r="Q137" s="13"/>
      <c r="R137" s="13"/>
      <c r="S137" s="13"/>
      <c r="T137" s="13"/>
      <c r="U137" s="13"/>
      <c r="V137" s="13"/>
      <c r="W137" s="47"/>
      <c r="Y137" s="46" t="s">
        <v>67</v>
      </c>
    </row>
    <row r="138" spans="6:25" ht="30" customHeight="1" x14ac:dyDescent="0.3">
      <c r="Q138" s="13"/>
      <c r="R138" s="13"/>
      <c r="S138" s="13"/>
      <c r="T138" s="13"/>
      <c r="U138" s="13"/>
      <c r="V138" s="13"/>
      <c r="W138" s="47"/>
      <c r="Y138" s="46" t="s">
        <v>68</v>
      </c>
    </row>
    <row r="139" spans="6:25" ht="30" customHeight="1" x14ac:dyDescent="0.3">
      <c r="Q139" s="13"/>
      <c r="R139" s="13"/>
      <c r="S139" s="13"/>
      <c r="T139" s="13"/>
      <c r="U139" s="13"/>
      <c r="V139" s="13"/>
      <c r="W139" s="47"/>
      <c r="Y139" s="46" t="s">
        <v>69</v>
      </c>
    </row>
    <row r="140" spans="6:25" ht="30" customHeight="1" x14ac:dyDescent="0.3">
      <c r="Q140" s="13"/>
      <c r="R140" s="13"/>
      <c r="S140" s="13"/>
      <c r="T140" s="13"/>
      <c r="U140" s="13"/>
      <c r="V140" s="13"/>
      <c r="W140" s="47"/>
      <c r="Y140" s="45" t="s">
        <v>70</v>
      </c>
    </row>
    <row r="141" spans="6:25" ht="30" customHeight="1" x14ac:dyDescent="0.3">
      <c r="Q141" s="13"/>
      <c r="R141" s="13"/>
      <c r="S141" s="13"/>
      <c r="T141" s="13"/>
      <c r="U141" s="13"/>
      <c r="V141" s="13"/>
      <c r="W141" s="47"/>
      <c r="Y141" s="45" t="s">
        <v>71</v>
      </c>
    </row>
    <row r="142" spans="6:25" ht="30" customHeight="1" x14ac:dyDescent="0.3">
      <c r="Q142" s="13"/>
      <c r="R142" s="13"/>
      <c r="S142" s="13"/>
      <c r="T142" s="13"/>
      <c r="U142" s="13"/>
      <c r="V142" s="13"/>
      <c r="W142" s="47"/>
      <c r="Y142" s="46" t="s">
        <v>72</v>
      </c>
    </row>
    <row r="143" spans="6:25" ht="30" customHeight="1" x14ac:dyDescent="0.3">
      <c r="Q143" s="13"/>
      <c r="R143" s="13"/>
      <c r="S143" s="13"/>
      <c r="T143" s="13"/>
      <c r="U143" s="13"/>
      <c r="V143" s="13"/>
      <c r="W143" s="47"/>
      <c r="Y143" s="45" t="s">
        <v>73</v>
      </c>
    </row>
    <row r="144" spans="6:25" ht="30" customHeight="1" x14ac:dyDescent="0.3">
      <c r="Q144" s="13"/>
      <c r="R144" s="13"/>
      <c r="S144" s="13"/>
      <c r="T144" s="13"/>
      <c r="U144" s="13"/>
      <c r="V144" s="13"/>
      <c r="W144" s="47"/>
      <c r="Y144" s="46" t="s">
        <v>74</v>
      </c>
    </row>
    <row r="145" spans="17:25" ht="30" customHeight="1" x14ac:dyDescent="0.3">
      <c r="Q145" s="13"/>
      <c r="R145" s="13"/>
      <c r="S145" s="13"/>
      <c r="T145" s="13"/>
      <c r="U145" s="13"/>
      <c r="V145" s="13"/>
      <c r="W145" s="47"/>
      <c r="Y145" s="46" t="s">
        <v>75</v>
      </c>
    </row>
    <row r="146" spans="17:25" ht="30" customHeight="1" x14ac:dyDescent="0.3">
      <c r="Q146" s="13"/>
      <c r="R146" s="13"/>
      <c r="S146" s="13"/>
      <c r="T146" s="13"/>
      <c r="U146" s="13"/>
      <c r="V146" s="13"/>
      <c r="W146" s="47"/>
      <c r="Y146" s="46" t="s">
        <v>76</v>
      </c>
    </row>
    <row r="147" spans="17:25" ht="30" customHeight="1" x14ac:dyDescent="0.3">
      <c r="Q147" s="13"/>
      <c r="R147" s="13"/>
      <c r="S147" s="13"/>
      <c r="T147" s="13"/>
      <c r="U147" s="13"/>
      <c r="V147" s="13"/>
      <c r="W147" s="47"/>
      <c r="Y147" s="46" t="s">
        <v>77</v>
      </c>
    </row>
    <row r="148" spans="17:25" ht="30" customHeight="1" x14ac:dyDescent="0.3">
      <c r="Q148" s="13"/>
      <c r="R148" s="13"/>
      <c r="S148" s="13"/>
      <c r="T148" s="13"/>
      <c r="U148" s="13"/>
      <c r="V148" s="13"/>
      <c r="W148" s="47"/>
      <c r="Y148" s="46" t="s">
        <v>78</v>
      </c>
    </row>
    <row r="149" spans="17:25" ht="30" customHeight="1" x14ac:dyDescent="0.3">
      <c r="Q149" s="13"/>
      <c r="R149" s="13"/>
      <c r="S149" s="13"/>
      <c r="T149" s="13"/>
      <c r="U149" s="13"/>
      <c r="V149" s="13"/>
      <c r="W149" s="14"/>
    </row>
    <row r="150" spans="17:25" ht="30" customHeight="1" x14ac:dyDescent="0.3">
      <c r="Q150" s="13"/>
      <c r="R150" s="13"/>
      <c r="S150" s="13"/>
      <c r="T150" s="13"/>
      <c r="U150" s="13"/>
      <c r="V150" s="13"/>
      <c r="W150" s="14"/>
    </row>
    <row r="151" spans="17:25" ht="30" customHeight="1" x14ac:dyDescent="0.3">
      <c r="Q151" s="13"/>
      <c r="R151" s="13"/>
      <c r="S151" s="13"/>
      <c r="T151" s="13"/>
      <c r="U151" s="13"/>
      <c r="V151" s="13"/>
      <c r="W151" s="14"/>
    </row>
    <row r="152" spans="17:25" ht="30" customHeight="1" x14ac:dyDescent="0.3">
      <c r="Q152" s="13"/>
      <c r="R152" s="13"/>
      <c r="S152" s="13"/>
      <c r="T152" s="13"/>
      <c r="U152" s="13"/>
      <c r="V152" s="13"/>
      <c r="W152" s="14"/>
    </row>
    <row r="153" spans="17:25" ht="30" customHeight="1" x14ac:dyDescent="0.3">
      <c r="Q153" s="13"/>
      <c r="R153" s="13"/>
      <c r="S153" s="13"/>
      <c r="T153" s="13"/>
      <c r="U153" s="13"/>
      <c r="V153" s="13"/>
      <c r="W153" s="14"/>
    </row>
    <row r="154" spans="17:25" ht="30" customHeight="1" x14ac:dyDescent="0.3">
      <c r="Q154" s="13"/>
      <c r="R154" s="13"/>
      <c r="S154" s="13"/>
      <c r="T154" s="13"/>
      <c r="U154" s="13"/>
      <c r="V154" s="13"/>
      <c r="W154" s="14"/>
    </row>
    <row r="155" spans="17:25" ht="30" customHeight="1" x14ac:dyDescent="0.3">
      <c r="Q155" s="13"/>
      <c r="R155" s="13"/>
      <c r="S155" s="13"/>
      <c r="T155" s="13"/>
      <c r="U155" s="13"/>
      <c r="V155" s="13"/>
      <c r="W155" s="14"/>
    </row>
    <row r="156" spans="17:25" ht="30" customHeight="1" x14ac:dyDescent="0.3">
      <c r="Q156" s="13"/>
      <c r="R156" s="13"/>
      <c r="S156" s="13"/>
      <c r="T156" s="13"/>
      <c r="U156" s="13"/>
      <c r="V156" s="13"/>
      <c r="W156" s="14"/>
    </row>
    <row r="157" spans="17:25" ht="30" customHeight="1" x14ac:dyDescent="0.3">
      <c r="Q157" s="13"/>
      <c r="R157" s="13"/>
      <c r="S157" s="13"/>
      <c r="T157" s="13"/>
      <c r="U157" s="13"/>
      <c r="V157" s="13"/>
      <c r="W157" s="14"/>
    </row>
    <row r="158" spans="17:25" ht="30" customHeight="1" x14ac:dyDescent="0.3">
      <c r="Q158" s="13"/>
      <c r="R158" s="13"/>
      <c r="S158" s="13"/>
      <c r="T158" s="13"/>
      <c r="U158" s="13"/>
      <c r="V158" s="13"/>
      <c r="W158" s="14"/>
    </row>
    <row r="159" spans="17:25" ht="30" customHeight="1" x14ac:dyDescent="0.3">
      <c r="Q159" s="13"/>
      <c r="R159" s="13"/>
      <c r="S159" s="13"/>
      <c r="T159" s="13"/>
      <c r="U159" s="13"/>
      <c r="V159" s="13"/>
      <c r="W159" s="14"/>
    </row>
    <row r="160" spans="17:25" ht="30" customHeight="1" x14ac:dyDescent="0.3">
      <c r="Q160" s="13"/>
      <c r="R160" s="13"/>
      <c r="S160" s="13"/>
      <c r="T160" s="13"/>
      <c r="U160" s="13"/>
      <c r="V160" s="13"/>
      <c r="W160" s="14"/>
    </row>
    <row r="161" spans="17:23" ht="30" customHeight="1" x14ac:dyDescent="0.3">
      <c r="Q161" s="13"/>
      <c r="R161" s="13"/>
      <c r="S161" s="13"/>
      <c r="T161" s="13"/>
      <c r="U161" s="13"/>
      <c r="V161" s="13"/>
      <c r="W161" s="14"/>
    </row>
    <row r="162" spans="17:23" ht="30" customHeight="1" x14ac:dyDescent="0.3">
      <c r="Q162" s="13"/>
      <c r="R162" s="13"/>
      <c r="S162" s="13"/>
      <c r="T162" s="13"/>
      <c r="U162" s="13"/>
      <c r="V162" s="13"/>
      <c r="W162" s="14"/>
    </row>
    <row r="163" spans="17:23" ht="30" customHeight="1" x14ac:dyDescent="0.3">
      <c r="Q163" s="13"/>
      <c r="R163" s="13"/>
      <c r="S163" s="13"/>
      <c r="T163" s="13"/>
      <c r="U163" s="13"/>
      <c r="V163" s="13"/>
      <c r="W163" s="14"/>
    </row>
    <row r="164" spans="17:23" ht="30" customHeight="1" x14ac:dyDescent="0.3">
      <c r="Q164" s="13"/>
      <c r="R164" s="13"/>
      <c r="S164" s="13"/>
      <c r="T164" s="13"/>
      <c r="U164" s="13"/>
      <c r="V164" s="13"/>
      <c r="W164" s="14"/>
    </row>
    <row r="165" spans="17:23" ht="30" customHeight="1" x14ac:dyDescent="0.3">
      <c r="Q165" s="13"/>
      <c r="R165" s="13"/>
      <c r="S165" s="13"/>
      <c r="T165" s="13"/>
      <c r="U165" s="13"/>
      <c r="V165" s="13"/>
      <c r="W165" s="14"/>
    </row>
    <row r="166" spans="17:23" ht="30" customHeight="1" x14ac:dyDescent="0.3">
      <c r="Q166" s="13"/>
      <c r="R166" s="13"/>
      <c r="S166" s="13"/>
      <c r="T166" s="13"/>
      <c r="U166" s="13"/>
      <c r="V166" s="13"/>
      <c r="W166" s="14"/>
    </row>
    <row r="167" spans="17:23" ht="30" customHeight="1" x14ac:dyDescent="0.3">
      <c r="Q167" s="13"/>
      <c r="R167" s="13"/>
      <c r="S167" s="13"/>
      <c r="T167" s="13"/>
      <c r="U167" s="13"/>
      <c r="V167" s="13"/>
      <c r="W167" s="14"/>
    </row>
    <row r="168" spans="17:23" ht="30" customHeight="1" x14ac:dyDescent="0.3">
      <c r="Q168" s="13"/>
      <c r="R168" s="13"/>
      <c r="S168" s="13"/>
      <c r="T168" s="13"/>
      <c r="U168" s="13"/>
      <c r="V168" s="13"/>
      <c r="W168" s="14"/>
    </row>
    <row r="169" spans="17:23" ht="30" customHeight="1" x14ac:dyDescent="0.3">
      <c r="Q169" s="13"/>
      <c r="R169" s="13"/>
      <c r="S169" s="13"/>
      <c r="T169" s="13"/>
      <c r="U169" s="13"/>
      <c r="V169" s="13"/>
      <c r="W169" s="14"/>
    </row>
    <row r="170" spans="17:23" ht="30" customHeight="1" x14ac:dyDescent="0.3">
      <c r="Q170" s="13"/>
      <c r="R170" s="13"/>
      <c r="S170" s="13"/>
      <c r="T170" s="13"/>
      <c r="U170" s="13"/>
      <c r="V170" s="13"/>
      <c r="W170" s="14"/>
    </row>
    <row r="171" spans="17:23" ht="30" customHeight="1" x14ac:dyDescent="0.3">
      <c r="Q171" s="13"/>
      <c r="R171" s="13"/>
      <c r="S171" s="13"/>
      <c r="T171" s="13"/>
      <c r="U171" s="13"/>
      <c r="V171" s="13"/>
      <c r="W171" s="14"/>
    </row>
    <row r="172" spans="17:23" ht="30" customHeight="1" x14ac:dyDescent="0.3">
      <c r="Q172" s="13"/>
      <c r="R172" s="13"/>
      <c r="S172" s="13"/>
      <c r="T172" s="13"/>
      <c r="U172" s="13"/>
      <c r="V172" s="13"/>
      <c r="W172" s="14"/>
    </row>
    <row r="173" spans="17:23" ht="30" customHeight="1" x14ac:dyDescent="0.3">
      <c r="Q173" s="13"/>
      <c r="R173" s="13"/>
      <c r="S173" s="13"/>
      <c r="T173" s="13"/>
      <c r="U173" s="13"/>
      <c r="V173" s="13"/>
      <c r="W173" s="14"/>
    </row>
    <row r="174" spans="17:23" ht="30" customHeight="1" x14ac:dyDescent="0.3">
      <c r="Q174" s="13"/>
      <c r="R174" s="13"/>
      <c r="S174" s="13"/>
      <c r="T174" s="13"/>
      <c r="U174" s="13"/>
      <c r="V174" s="13"/>
      <c r="W174" s="14"/>
    </row>
    <row r="175" spans="17:23" ht="30" customHeight="1" x14ac:dyDescent="0.3">
      <c r="Q175" s="13"/>
      <c r="R175" s="13"/>
      <c r="S175" s="13"/>
      <c r="T175" s="13"/>
      <c r="U175" s="13"/>
      <c r="V175" s="13"/>
      <c r="W175" s="14"/>
    </row>
    <row r="176" spans="17:23" ht="30" customHeight="1" x14ac:dyDescent="0.3">
      <c r="Q176" s="13"/>
      <c r="R176" s="13"/>
      <c r="S176" s="13"/>
      <c r="T176" s="13"/>
      <c r="U176" s="13"/>
      <c r="V176" s="13"/>
      <c r="W176" s="14"/>
    </row>
    <row r="177" spans="17:23" ht="30" customHeight="1" x14ac:dyDescent="0.3">
      <c r="Q177" s="13"/>
      <c r="R177" s="13"/>
      <c r="S177" s="13"/>
      <c r="T177" s="13"/>
      <c r="U177" s="13"/>
      <c r="V177" s="13"/>
      <c r="W177" s="14"/>
    </row>
    <row r="178" spans="17:23" ht="30" customHeight="1" x14ac:dyDescent="0.3">
      <c r="Q178" s="13"/>
      <c r="R178" s="13"/>
      <c r="S178" s="13"/>
      <c r="T178" s="13"/>
      <c r="U178" s="13"/>
      <c r="V178" s="13"/>
      <c r="W178" s="14"/>
    </row>
    <row r="179" spans="17:23" ht="30" customHeight="1" x14ac:dyDescent="0.3">
      <c r="Q179" s="13"/>
      <c r="R179" s="13"/>
      <c r="S179" s="13"/>
      <c r="T179" s="13"/>
      <c r="U179" s="13"/>
      <c r="V179" s="13"/>
      <c r="W179" s="14"/>
    </row>
    <row r="180" spans="17:23" ht="30" customHeight="1" x14ac:dyDescent="0.3">
      <c r="Q180" s="13"/>
      <c r="R180" s="13"/>
      <c r="S180" s="13"/>
      <c r="T180" s="13"/>
      <c r="U180" s="13"/>
      <c r="V180" s="13"/>
      <c r="W180" s="14"/>
    </row>
    <row r="181" spans="17:23" ht="30" customHeight="1" x14ac:dyDescent="0.3">
      <c r="Q181" s="13"/>
      <c r="R181" s="13"/>
      <c r="S181" s="13"/>
      <c r="T181" s="13"/>
      <c r="U181" s="13"/>
      <c r="V181" s="13"/>
      <c r="W181" s="14"/>
    </row>
    <row r="182" spans="17:23" ht="30" customHeight="1" x14ac:dyDescent="0.3">
      <c r="Q182" s="13"/>
      <c r="R182" s="13"/>
      <c r="S182" s="13"/>
      <c r="T182" s="13"/>
      <c r="U182" s="13"/>
      <c r="V182" s="13"/>
      <c r="W182" s="14"/>
    </row>
    <row r="183" spans="17:23" ht="30" customHeight="1" x14ac:dyDescent="0.3">
      <c r="Q183" s="13"/>
      <c r="R183" s="13"/>
      <c r="S183" s="13"/>
      <c r="T183" s="13"/>
      <c r="U183" s="13"/>
      <c r="V183" s="13"/>
      <c r="W183" s="14"/>
    </row>
    <row r="184" spans="17:23" ht="30" customHeight="1" x14ac:dyDescent="0.3">
      <c r="Q184" s="13"/>
      <c r="R184" s="13"/>
      <c r="S184" s="13"/>
      <c r="T184" s="13"/>
      <c r="U184" s="13"/>
      <c r="V184" s="13"/>
      <c r="W184" s="14"/>
    </row>
    <row r="185" spans="17:23" ht="30" customHeight="1" x14ac:dyDescent="0.3">
      <c r="Q185" s="13"/>
      <c r="R185" s="13"/>
      <c r="S185" s="13"/>
      <c r="T185" s="13"/>
      <c r="U185" s="13"/>
      <c r="V185" s="13"/>
      <c r="W185" s="14"/>
    </row>
    <row r="186" spans="17:23" ht="30" customHeight="1" x14ac:dyDescent="0.3">
      <c r="Q186" s="13"/>
      <c r="R186" s="13"/>
      <c r="S186" s="13"/>
      <c r="T186" s="13"/>
      <c r="U186" s="13"/>
      <c r="V186" s="13"/>
      <c r="W186" s="14"/>
    </row>
    <row r="187" spans="17:23" ht="30" customHeight="1" x14ac:dyDescent="0.3">
      <c r="Q187" s="13"/>
      <c r="R187" s="13"/>
      <c r="S187" s="13"/>
      <c r="T187" s="13"/>
      <c r="U187" s="13"/>
      <c r="V187" s="13"/>
      <c r="W187" s="14"/>
    </row>
    <row r="188" spans="17:23" ht="30" customHeight="1" x14ac:dyDescent="0.3">
      <c r="Q188" s="13"/>
      <c r="R188" s="13"/>
      <c r="S188" s="13"/>
      <c r="T188" s="13"/>
      <c r="U188" s="13"/>
      <c r="V188" s="13"/>
      <c r="W188" s="14"/>
    </row>
    <row r="189" spans="17:23" ht="30" customHeight="1" x14ac:dyDescent="0.3">
      <c r="Q189" s="13"/>
      <c r="R189" s="13"/>
      <c r="S189" s="13"/>
      <c r="T189" s="13"/>
      <c r="U189" s="13"/>
      <c r="V189" s="13"/>
      <c r="W189" s="14"/>
    </row>
    <row r="190" spans="17:23" ht="30" customHeight="1" x14ac:dyDescent="0.3">
      <c r="Q190" s="13"/>
      <c r="R190" s="13"/>
      <c r="S190" s="13"/>
      <c r="T190" s="13"/>
      <c r="U190" s="13"/>
      <c r="V190" s="13"/>
      <c r="W190" s="14"/>
    </row>
    <row r="191" spans="17:23" ht="30" customHeight="1" x14ac:dyDescent="0.3">
      <c r="Q191" s="13"/>
      <c r="R191" s="13"/>
      <c r="S191" s="13"/>
      <c r="T191" s="13"/>
      <c r="U191" s="13"/>
      <c r="V191" s="13"/>
      <c r="W191" s="14"/>
    </row>
    <row r="192" spans="17:23" ht="30" customHeight="1" x14ac:dyDescent="0.3">
      <c r="Q192" s="13"/>
      <c r="R192" s="13"/>
      <c r="S192" s="13"/>
      <c r="T192" s="13"/>
      <c r="U192" s="13"/>
      <c r="V192" s="13"/>
      <c r="W192" s="14"/>
    </row>
    <row r="193" spans="17:23" ht="30" customHeight="1" x14ac:dyDescent="0.3">
      <c r="Q193" s="13"/>
      <c r="R193" s="13"/>
      <c r="S193" s="13"/>
      <c r="T193" s="13"/>
      <c r="U193" s="13"/>
      <c r="V193" s="13"/>
      <c r="W193" s="14"/>
    </row>
    <row r="194" spans="17:23" ht="30" customHeight="1" x14ac:dyDescent="0.3">
      <c r="Q194" s="13"/>
      <c r="R194" s="13"/>
      <c r="S194" s="13"/>
      <c r="T194" s="13"/>
      <c r="U194" s="13"/>
      <c r="V194" s="13"/>
      <c r="W194" s="14"/>
    </row>
    <row r="195" spans="17:23" ht="30" customHeight="1" x14ac:dyDescent="0.3">
      <c r="Q195" s="13"/>
      <c r="R195" s="13"/>
      <c r="S195" s="13"/>
      <c r="T195" s="13"/>
      <c r="U195" s="13"/>
      <c r="V195" s="13"/>
      <c r="W195" s="14"/>
    </row>
    <row r="196" spans="17:23" ht="30" customHeight="1" x14ac:dyDescent="0.3">
      <c r="Q196" s="13"/>
      <c r="R196" s="13"/>
      <c r="S196" s="13"/>
      <c r="T196" s="13"/>
      <c r="U196" s="13"/>
      <c r="V196" s="13"/>
      <c r="W196" s="14"/>
    </row>
    <row r="197" spans="17:23" ht="30" customHeight="1" x14ac:dyDescent="0.3">
      <c r="Q197" s="13"/>
      <c r="R197" s="13"/>
      <c r="S197" s="13"/>
      <c r="T197" s="13"/>
      <c r="U197" s="13"/>
      <c r="V197" s="13"/>
      <c r="W197" s="14"/>
    </row>
    <row r="198" spans="17:23" ht="30" customHeight="1" x14ac:dyDescent="0.3">
      <c r="Q198" s="13"/>
      <c r="R198" s="13"/>
      <c r="S198" s="13"/>
      <c r="T198" s="13"/>
      <c r="U198" s="13"/>
      <c r="V198" s="13"/>
      <c r="W198" s="14"/>
    </row>
    <row r="199" spans="17:23" ht="30" customHeight="1" x14ac:dyDescent="0.3">
      <c r="Q199" s="13"/>
      <c r="R199" s="13"/>
      <c r="S199" s="13"/>
      <c r="T199" s="13"/>
      <c r="U199" s="13"/>
      <c r="V199" s="13"/>
      <c r="W199" s="14"/>
    </row>
    <row r="200" spans="17:23" ht="30" customHeight="1" x14ac:dyDescent="0.3">
      <c r="Q200" s="13"/>
      <c r="R200" s="13"/>
      <c r="S200" s="13"/>
      <c r="T200" s="13"/>
      <c r="U200" s="13"/>
      <c r="V200" s="13"/>
      <c r="W200" s="14"/>
    </row>
    <row r="201" spans="17:23" ht="30" customHeight="1" x14ac:dyDescent="0.3">
      <c r="Q201" s="13"/>
      <c r="R201" s="13"/>
      <c r="S201" s="13"/>
      <c r="T201" s="13"/>
      <c r="U201" s="13"/>
      <c r="V201" s="13"/>
      <c r="W201" s="14"/>
    </row>
    <row r="202" spans="17:23" ht="30" customHeight="1" x14ac:dyDescent="0.3">
      <c r="Q202" s="13"/>
      <c r="R202" s="13"/>
      <c r="S202" s="13"/>
      <c r="T202" s="13"/>
      <c r="U202" s="13"/>
      <c r="V202" s="13"/>
      <c r="W202" s="14"/>
    </row>
    <row r="203" spans="17:23" ht="30" customHeight="1" x14ac:dyDescent="0.3">
      <c r="Q203" s="13"/>
      <c r="R203" s="13"/>
      <c r="S203" s="13"/>
      <c r="T203" s="13"/>
      <c r="U203" s="13"/>
      <c r="V203" s="13"/>
      <c r="W203" s="14"/>
    </row>
    <row r="204" spans="17:23" ht="30" customHeight="1" x14ac:dyDescent="0.3">
      <c r="Q204" s="13"/>
      <c r="R204" s="13"/>
      <c r="S204" s="13"/>
      <c r="T204" s="13"/>
      <c r="U204" s="13"/>
      <c r="V204" s="13"/>
      <c r="W204" s="14"/>
    </row>
    <row r="205" spans="17:23" ht="30" customHeight="1" x14ac:dyDescent="0.3">
      <c r="Q205" s="13"/>
      <c r="R205" s="13"/>
      <c r="S205" s="13"/>
      <c r="T205" s="13"/>
      <c r="U205" s="13"/>
      <c r="V205" s="13"/>
      <c r="W205" s="14"/>
    </row>
    <row r="206" spans="17:23" ht="30" customHeight="1" x14ac:dyDescent="0.3">
      <c r="Q206" s="13"/>
      <c r="R206" s="13"/>
      <c r="S206" s="13"/>
      <c r="T206" s="13"/>
      <c r="U206" s="13"/>
      <c r="V206" s="13"/>
      <c r="W206" s="14"/>
    </row>
    <row r="207" spans="17:23" ht="30" customHeight="1" x14ac:dyDescent="0.3">
      <c r="Q207" s="13"/>
      <c r="R207" s="13"/>
      <c r="S207" s="13"/>
      <c r="T207" s="13"/>
      <c r="U207" s="13"/>
      <c r="V207" s="13"/>
      <c r="W207" s="14"/>
    </row>
    <row r="208" spans="17:23" ht="30" customHeight="1" x14ac:dyDescent="0.3">
      <c r="Q208" s="13"/>
      <c r="R208" s="13"/>
      <c r="S208" s="13"/>
      <c r="T208" s="13"/>
      <c r="U208" s="13"/>
      <c r="V208" s="13"/>
      <c r="W208" s="14"/>
    </row>
    <row r="209" spans="17:23" ht="30" customHeight="1" x14ac:dyDescent="0.3">
      <c r="Q209" s="13"/>
      <c r="R209" s="13"/>
      <c r="S209" s="13"/>
      <c r="T209" s="13"/>
      <c r="U209" s="13"/>
      <c r="V209" s="13"/>
      <c r="W209" s="14"/>
    </row>
    <row r="210" spans="17:23" ht="30" customHeight="1" x14ac:dyDescent="0.3">
      <c r="Q210" s="13"/>
      <c r="R210" s="13"/>
      <c r="S210" s="13"/>
      <c r="T210" s="13"/>
      <c r="U210" s="13"/>
      <c r="V210" s="13"/>
      <c r="W210" s="14"/>
    </row>
    <row r="211" spans="17:23" ht="30" customHeight="1" x14ac:dyDescent="0.3">
      <c r="Q211" s="13"/>
      <c r="R211" s="13"/>
      <c r="S211" s="13"/>
      <c r="T211" s="13"/>
      <c r="U211" s="13"/>
      <c r="V211" s="13"/>
      <c r="W211" s="14"/>
    </row>
    <row r="212" spans="17:23" ht="30" customHeight="1" x14ac:dyDescent="0.3">
      <c r="Q212" s="13"/>
      <c r="R212" s="13"/>
      <c r="S212" s="13"/>
      <c r="T212" s="13"/>
      <c r="U212" s="13"/>
      <c r="V212" s="13"/>
      <c r="W212" s="14"/>
    </row>
    <row r="213" spans="17:23" ht="30" customHeight="1" x14ac:dyDescent="0.3">
      <c r="Q213" s="13"/>
      <c r="R213" s="13"/>
      <c r="S213" s="13"/>
      <c r="T213" s="13"/>
      <c r="U213" s="13"/>
      <c r="V213" s="13"/>
      <c r="W213" s="14"/>
    </row>
    <row r="214" spans="17:23" ht="30" customHeight="1" x14ac:dyDescent="0.3">
      <c r="Q214" s="13"/>
      <c r="R214" s="13"/>
      <c r="S214" s="13"/>
      <c r="T214" s="13"/>
      <c r="U214" s="13"/>
      <c r="V214" s="13"/>
      <c r="W214" s="14"/>
    </row>
    <row r="215" spans="17:23" ht="30" customHeight="1" x14ac:dyDescent="0.3">
      <c r="Q215" s="13"/>
      <c r="R215" s="13"/>
      <c r="S215" s="13"/>
      <c r="T215" s="13"/>
      <c r="U215" s="13"/>
      <c r="V215" s="13"/>
      <c r="W215" s="14"/>
    </row>
    <row r="216" spans="17:23" ht="30" customHeight="1" x14ac:dyDescent="0.3">
      <c r="Q216" s="13"/>
      <c r="R216" s="13"/>
      <c r="S216" s="13"/>
      <c r="T216" s="13"/>
      <c r="U216" s="13"/>
      <c r="V216" s="13"/>
      <c r="W216" s="14"/>
    </row>
    <row r="217" spans="17:23" ht="30" customHeight="1" x14ac:dyDescent="0.3">
      <c r="Q217" s="13"/>
      <c r="R217" s="13"/>
      <c r="S217" s="13"/>
      <c r="T217" s="13"/>
      <c r="U217" s="13"/>
      <c r="V217" s="13"/>
      <c r="W217" s="14"/>
    </row>
    <row r="218" spans="17:23" ht="30" customHeight="1" x14ac:dyDescent="0.3">
      <c r="Q218" s="13"/>
      <c r="R218" s="13"/>
      <c r="S218" s="13"/>
      <c r="T218" s="13"/>
      <c r="U218" s="13"/>
      <c r="V218" s="13"/>
      <c r="W218" s="14"/>
    </row>
    <row r="219" spans="17:23" ht="30" customHeight="1" x14ac:dyDescent="0.3">
      <c r="Q219" s="13"/>
      <c r="R219" s="13"/>
      <c r="S219" s="13"/>
      <c r="T219" s="13"/>
      <c r="U219" s="13"/>
      <c r="V219" s="13"/>
      <c r="W219" s="14"/>
    </row>
    <row r="220" spans="17:23" ht="30" customHeight="1" x14ac:dyDescent="0.3">
      <c r="Q220" s="13"/>
      <c r="R220" s="13"/>
      <c r="S220" s="13"/>
      <c r="T220" s="13"/>
      <c r="U220" s="13"/>
      <c r="V220" s="13"/>
      <c r="W220" s="14"/>
    </row>
    <row r="221" spans="17:23" ht="30" customHeight="1" x14ac:dyDescent="0.3">
      <c r="Q221" s="13"/>
      <c r="R221" s="13"/>
      <c r="S221" s="13"/>
      <c r="T221" s="13"/>
      <c r="U221" s="13"/>
      <c r="V221" s="13"/>
      <c r="W221" s="14"/>
    </row>
    <row r="222" spans="17:23" ht="30" customHeight="1" x14ac:dyDescent="0.3">
      <c r="Q222" s="13"/>
      <c r="R222" s="13"/>
      <c r="S222" s="13"/>
      <c r="T222" s="13"/>
      <c r="U222" s="13"/>
      <c r="V222" s="13"/>
      <c r="W222" s="14"/>
    </row>
    <row r="223" spans="17:23" ht="30" customHeight="1" x14ac:dyDescent="0.3">
      <c r="Q223" s="13"/>
      <c r="R223" s="13"/>
      <c r="S223" s="13"/>
      <c r="T223" s="13"/>
      <c r="U223" s="13"/>
      <c r="V223" s="13"/>
      <c r="W223" s="14"/>
    </row>
    <row r="224" spans="17:23" ht="30" customHeight="1" x14ac:dyDescent="0.3">
      <c r="Q224" s="13"/>
      <c r="R224" s="13"/>
      <c r="S224" s="13"/>
      <c r="T224" s="13"/>
      <c r="U224" s="13"/>
      <c r="V224" s="13"/>
      <c r="W224" s="14"/>
    </row>
    <row r="225" spans="17:23" ht="30" customHeight="1" x14ac:dyDescent="0.3">
      <c r="Q225" s="13"/>
      <c r="R225" s="13"/>
      <c r="S225" s="13"/>
      <c r="T225" s="13"/>
      <c r="U225" s="13"/>
      <c r="V225" s="13"/>
      <c r="W225" s="14"/>
    </row>
    <row r="226" spans="17:23" ht="30" customHeight="1" x14ac:dyDescent="0.3">
      <c r="Q226" s="13"/>
      <c r="R226" s="13"/>
      <c r="S226" s="13"/>
      <c r="T226" s="13"/>
      <c r="U226" s="13"/>
      <c r="V226" s="13"/>
      <c r="W226" s="14"/>
    </row>
    <row r="227" spans="17:23" ht="30" customHeight="1" x14ac:dyDescent="0.3">
      <c r="Q227" s="13"/>
      <c r="R227" s="13"/>
      <c r="S227" s="13"/>
      <c r="T227" s="13"/>
      <c r="U227" s="13"/>
      <c r="V227" s="13"/>
      <c r="W227" s="14"/>
    </row>
    <row r="228" spans="17:23" ht="30" customHeight="1" x14ac:dyDescent="0.3">
      <c r="Q228" s="13"/>
      <c r="R228" s="13"/>
      <c r="S228" s="13"/>
      <c r="T228" s="13"/>
      <c r="U228" s="13"/>
      <c r="V228" s="13"/>
      <c r="W228" s="14"/>
    </row>
    <row r="229" spans="17:23" ht="30" customHeight="1" x14ac:dyDescent="0.3">
      <c r="Q229" s="13"/>
      <c r="R229" s="13"/>
      <c r="S229" s="13"/>
      <c r="T229" s="13"/>
      <c r="U229" s="13"/>
      <c r="V229" s="13"/>
      <c r="W229" s="14"/>
    </row>
    <row r="230" spans="17:23" ht="30" customHeight="1" x14ac:dyDescent="0.3">
      <c r="Q230" s="13"/>
      <c r="R230" s="13"/>
      <c r="S230" s="13"/>
      <c r="T230" s="13"/>
      <c r="U230" s="13"/>
      <c r="V230" s="13"/>
      <c r="W230" s="14"/>
    </row>
    <row r="231" spans="17:23" ht="30" customHeight="1" x14ac:dyDescent="0.3">
      <c r="Q231" s="13"/>
      <c r="R231" s="13"/>
      <c r="S231" s="13"/>
      <c r="T231" s="13"/>
      <c r="U231" s="13"/>
      <c r="V231" s="13"/>
      <c r="W231" s="14"/>
    </row>
    <row r="232" spans="17:23" ht="30" customHeight="1" x14ac:dyDescent="0.3">
      <c r="Q232" s="13"/>
      <c r="R232" s="13"/>
      <c r="S232" s="13"/>
      <c r="T232" s="13"/>
      <c r="U232" s="13"/>
      <c r="V232" s="13"/>
      <c r="W232" s="14"/>
    </row>
    <row r="233" spans="17:23" ht="30" customHeight="1" x14ac:dyDescent="0.3">
      <c r="Q233" s="13"/>
      <c r="R233" s="13"/>
      <c r="S233" s="13"/>
      <c r="T233" s="13"/>
      <c r="U233" s="13"/>
      <c r="V233" s="13"/>
      <c r="W233" s="14"/>
    </row>
    <row r="234" spans="17:23" ht="30" customHeight="1" x14ac:dyDescent="0.3">
      <c r="Q234" s="13"/>
      <c r="R234" s="13"/>
      <c r="S234" s="13"/>
      <c r="T234" s="13"/>
      <c r="U234" s="13"/>
      <c r="V234" s="13"/>
      <c r="W234" s="14"/>
    </row>
    <row r="235" spans="17:23" ht="30" customHeight="1" x14ac:dyDescent="0.3">
      <c r="Q235" s="13"/>
      <c r="R235" s="13"/>
      <c r="S235" s="13"/>
      <c r="T235" s="13"/>
      <c r="U235" s="13"/>
      <c r="V235" s="13"/>
      <c r="W235" s="14"/>
    </row>
    <row r="236" spans="17:23" ht="30" customHeight="1" x14ac:dyDescent="0.3">
      <c r="Q236" s="13"/>
      <c r="R236" s="13"/>
      <c r="S236" s="13"/>
      <c r="T236" s="13"/>
      <c r="U236" s="13"/>
      <c r="V236" s="13"/>
      <c r="W236" s="14"/>
    </row>
    <row r="237" spans="17:23" ht="30" customHeight="1" x14ac:dyDescent="0.3">
      <c r="Q237" s="13"/>
      <c r="R237" s="13"/>
      <c r="S237" s="13"/>
      <c r="T237" s="13"/>
      <c r="U237" s="13"/>
      <c r="V237" s="13"/>
      <c r="W237" s="14"/>
    </row>
    <row r="238" spans="17:23" ht="30" customHeight="1" x14ac:dyDescent="0.3">
      <c r="Q238" s="13"/>
      <c r="R238" s="13"/>
      <c r="S238" s="13"/>
      <c r="T238" s="13"/>
      <c r="U238" s="13"/>
      <c r="V238" s="13"/>
      <c r="W238" s="14"/>
    </row>
    <row r="239" spans="17:23" ht="30" customHeight="1" x14ac:dyDescent="0.3">
      <c r="Q239" s="13"/>
      <c r="R239" s="13"/>
      <c r="S239" s="13"/>
      <c r="T239" s="13"/>
      <c r="U239" s="13"/>
      <c r="V239" s="13"/>
      <c r="W239" s="14"/>
    </row>
    <row r="240" spans="17:23" ht="30" customHeight="1" x14ac:dyDescent="0.3">
      <c r="Q240" s="13"/>
      <c r="R240" s="13"/>
      <c r="S240" s="13"/>
      <c r="T240" s="13"/>
      <c r="U240" s="13"/>
      <c r="V240" s="13"/>
      <c r="W240" s="14"/>
    </row>
    <row r="241" spans="17:23" ht="30" customHeight="1" x14ac:dyDescent="0.3">
      <c r="Q241" s="13"/>
      <c r="R241" s="13"/>
      <c r="S241" s="13"/>
      <c r="T241" s="13"/>
      <c r="U241" s="13"/>
      <c r="V241" s="13"/>
      <c r="W241" s="14"/>
    </row>
    <row r="242" spans="17:23" ht="30" customHeight="1" x14ac:dyDescent="0.3">
      <c r="Q242" s="13"/>
      <c r="R242" s="13"/>
      <c r="S242" s="13"/>
      <c r="T242" s="13"/>
      <c r="U242" s="13"/>
      <c r="V242" s="13"/>
      <c r="W242" s="14"/>
    </row>
    <row r="243" spans="17:23" ht="30" customHeight="1" x14ac:dyDescent="0.3">
      <c r="Q243" s="13"/>
      <c r="R243" s="13"/>
      <c r="S243" s="13"/>
      <c r="T243" s="13"/>
      <c r="U243" s="13"/>
      <c r="V243" s="13"/>
      <c r="W243" s="14"/>
    </row>
    <row r="244" spans="17:23" ht="30" customHeight="1" x14ac:dyDescent="0.3">
      <c r="Q244" s="13"/>
      <c r="R244" s="13"/>
      <c r="S244" s="13"/>
      <c r="T244" s="13"/>
      <c r="U244" s="13"/>
      <c r="V244" s="13"/>
      <c r="W244" s="14"/>
    </row>
    <row r="245" spans="17:23" ht="30" customHeight="1" x14ac:dyDescent="0.3">
      <c r="Q245" s="13"/>
      <c r="R245" s="13"/>
      <c r="S245" s="13"/>
      <c r="T245" s="13"/>
      <c r="U245" s="13"/>
      <c r="V245" s="13"/>
      <c r="W245" s="14"/>
    </row>
    <row r="246" spans="17:23" ht="30" customHeight="1" x14ac:dyDescent="0.3">
      <c r="Q246" s="13"/>
      <c r="R246" s="13"/>
      <c r="S246" s="13"/>
      <c r="T246" s="13"/>
      <c r="U246" s="13"/>
      <c r="V246" s="13"/>
      <c r="W246" s="14"/>
    </row>
    <row r="247" spans="17:23" ht="30" customHeight="1" x14ac:dyDescent="0.3">
      <c r="Q247" s="13"/>
      <c r="R247" s="13"/>
      <c r="S247" s="13"/>
      <c r="T247" s="13"/>
      <c r="U247" s="13"/>
      <c r="V247" s="13"/>
      <c r="W247" s="14"/>
    </row>
    <row r="248" spans="17:23" ht="30" customHeight="1" x14ac:dyDescent="0.3">
      <c r="Q248" s="13"/>
      <c r="R248" s="13"/>
      <c r="S248" s="13"/>
      <c r="T248" s="13"/>
      <c r="U248" s="13"/>
      <c r="V248" s="13"/>
      <c r="W248" s="14"/>
    </row>
    <row r="249" spans="17:23" ht="30" customHeight="1" x14ac:dyDescent="0.3">
      <c r="Q249" s="13"/>
      <c r="R249" s="13"/>
      <c r="S249" s="13"/>
      <c r="T249" s="13"/>
      <c r="U249" s="13"/>
      <c r="V249" s="13"/>
      <c r="W249" s="14"/>
    </row>
    <row r="250" spans="17:23" ht="30" customHeight="1" x14ac:dyDescent="0.3">
      <c r="Q250" s="13"/>
      <c r="R250" s="13"/>
      <c r="S250" s="13"/>
      <c r="T250" s="13"/>
      <c r="U250" s="13"/>
      <c r="V250" s="13"/>
      <c r="W250" s="14"/>
    </row>
    <row r="251" spans="17:23" ht="30" customHeight="1" x14ac:dyDescent="0.3">
      <c r="Q251" s="13"/>
      <c r="R251" s="13"/>
      <c r="S251" s="13"/>
      <c r="T251" s="13"/>
      <c r="U251" s="13"/>
      <c r="V251" s="13"/>
      <c r="W251" s="14"/>
    </row>
    <row r="252" spans="17:23" ht="30" customHeight="1" x14ac:dyDescent="0.3">
      <c r="Q252" s="13"/>
      <c r="R252" s="13"/>
      <c r="S252" s="13"/>
      <c r="T252" s="13"/>
      <c r="U252" s="13"/>
      <c r="V252" s="13"/>
      <c r="W252" s="14"/>
    </row>
    <row r="253" spans="17:23" ht="30" customHeight="1" x14ac:dyDescent="0.3">
      <c r="Q253" s="13"/>
      <c r="R253" s="13"/>
      <c r="S253" s="13"/>
      <c r="T253" s="13"/>
      <c r="U253" s="13"/>
      <c r="V253" s="13"/>
      <c r="W253" s="14"/>
    </row>
    <row r="254" spans="17:23" ht="30" customHeight="1" x14ac:dyDescent="0.3">
      <c r="Q254" s="13"/>
      <c r="R254" s="13"/>
      <c r="S254" s="13"/>
      <c r="T254" s="13"/>
      <c r="U254" s="13"/>
      <c r="V254" s="13"/>
      <c r="W254" s="14"/>
    </row>
    <row r="255" spans="17:23" ht="30" customHeight="1" x14ac:dyDescent="0.3">
      <c r="Q255" s="13"/>
      <c r="R255" s="13"/>
      <c r="S255" s="13"/>
      <c r="T255" s="13"/>
      <c r="U255" s="13"/>
      <c r="V255" s="13"/>
      <c r="W255" s="14"/>
    </row>
    <row r="256" spans="17:23" ht="30" customHeight="1" x14ac:dyDescent="0.3">
      <c r="Q256" s="13"/>
      <c r="R256" s="13"/>
      <c r="S256" s="13"/>
      <c r="T256" s="13"/>
      <c r="U256" s="13"/>
      <c r="V256" s="13"/>
      <c r="W256" s="14"/>
    </row>
    <row r="257" spans="17:23" ht="30" customHeight="1" x14ac:dyDescent="0.3">
      <c r="Q257" s="13"/>
      <c r="R257" s="13"/>
      <c r="S257" s="13"/>
      <c r="T257" s="13"/>
      <c r="U257" s="13"/>
      <c r="V257" s="13"/>
      <c r="W257" s="14"/>
    </row>
    <row r="258" spans="17:23" ht="30" customHeight="1" x14ac:dyDescent="0.3">
      <c r="Q258" s="13"/>
      <c r="R258" s="13"/>
      <c r="S258" s="13"/>
      <c r="T258" s="13"/>
      <c r="U258" s="13"/>
      <c r="V258" s="13"/>
      <c r="W258" s="14"/>
    </row>
    <row r="259" spans="17:23" ht="30" customHeight="1" x14ac:dyDescent="0.3">
      <c r="Q259" s="13"/>
      <c r="R259" s="13"/>
      <c r="S259" s="13"/>
      <c r="T259" s="13"/>
      <c r="U259" s="13"/>
      <c r="V259" s="13"/>
      <c r="W259" s="14"/>
    </row>
    <row r="260" spans="17:23" ht="30" customHeight="1" x14ac:dyDescent="0.3">
      <c r="Q260" s="13"/>
      <c r="R260" s="13"/>
      <c r="S260" s="13"/>
      <c r="T260" s="13"/>
      <c r="U260" s="13"/>
      <c r="V260" s="13"/>
      <c r="W260" s="14"/>
    </row>
    <row r="261" spans="17:23" ht="30" customHeight="1" x14ac:dyDescent="0.3">
      <c r="Q261" s="13"/>
      <c r="R261" s="13"/>
      <c r="S261" s="13"/>
      <c r="T261" s="13"/>
      <c r="U261" s="13"/>
      <c r="V261" s="13"/>
      <c r="W261" s="14"/>
    </row>
    <row r="262" spans="17:23" ht="30" customHeight="1" x14ac:dyDescent="0.3">
      <c r="Q262" s="13"/>
      <c r="R262" s="13"/>
      <c r="S262" s="13"/>
      <c r="T262" s="13"/>
      <c r="U262" s="13"/>
      <c r="V262" s="13"/>
      <c r="W262" s="14"/>
    </row>
    <row r="263" spans="17:23" ht="30" customHeight="1" x14ac:dyDescent="0.3">
      <c r="Q263" s="13"/>
      <c r="R263" s="13"/>
      <c r="S263" s="13"/>
      <c r="T263" s="13"/>
      <c r="U263" s="13"/>
      <c r="V263" s="13"/>
      <c r="W263" s="14"/>
    </row>
    <row r="264" spans="17:23" ht="30" customHeight="1" x14ac:dyDescent="0.3">
      <c r="Q264" s="13"/>
      <c r="R264" s="13"/>
      <c r="S264" s="13"/>
      <c r="T264" s="13"/>
      <c r="U264" s="13"/>
      <c r="V264" s="13"/>
      <c r="W264" s="14"/>
    </row>
    <row r="265" spans="17:23" ht="30" customHeight="1" x14ac:dyDescent="0.3">
      <c r="Q265" s="13"/>
      <c r="R265" s="13"/>
      <c r="S265" s="13"/>
      <c r="T265" s="13"/>
      <c r="U265" s="13"/>
      <c r="V265" s="13"/>
      <c r="W265" s="14"/>
    </row>
    <row r="266" spans="17:23" ht="30" customHeight="1" x14ac:dyDescent="0.3">
      <c r="Q266" s="13"/>
      <c r="R266" s="13"/>
      <c r="S266" s="13"/>
      <c r="T266" s="13"/>
      <c r="U266" s="13"/>
      <c r="V266" s="13"/>
      <c r="W266" s="14"/>
    </row>
    <row r="267" spans="17:23" ht="30" customHeight="1" x14ac:dyDescent="0.3">
      <c r="Q267" s="13"/>
      <c r="R267" s="13"/>
      <c r="S267" s="13"/>
      <c r="T267" s="13"/>
      <c r="U267" s="13"/>
      <c r="V267" s="13"/>
      <c r="W267" s="14"/>
    </row>
    <row r="268" spans="17:23" ht="30" customHeight="1" x14ac:dyDescent="0.3">
      <c r="Q268" s="13"/>
      <c r="R268" s="13"/>
      <c r="S268" s="13"/>
      <c r="T268" s="13"/>
      <c r="U268" s="13"/>
      <c r="V268" s="13"/>
      <c r="W268" s="14"/>
    </row>
    <row r="269" spans="17:23" ht="30" customHeight="1" x14ac:dyDescent="0.3">
      <c r="Q269" s="13"/>
      <c r="R269" s="13"/>
      <c r="S269" s="13"/>
      <c r="T269" s="13"/>
      <c r="U269" s="13"/>
      <c r="V269" s="13"/>
    </row>
    <row r="270" spans="17:23" ht="30" customHeight="1" x14ac:dyDescent="0.3">
      <c r="Q270" s="13"/>
      <c r="R270" s="13"/>
      <c r="S270" s="13"/>
      <c r="T270" s="13"/>
      <c r="U270" s="13"/>
      <c r="V270" s="13"/>
    </row>
    <row r="271" spans="17:23" ht="30" customHeight="1" x14ac:dyDescent="0.3">
      <c r="Q271" s="13"/>
      <c r="R271" s="13"/>
      <c r="S271" s="13"/>
      <c r="T271" s="13"/>
      <c r="U271" s="13"/>
      <c r="V271" s="13"/>
    </row>
    <row r="272" spans="17:23" ht="30" customHeight="1" x14ac:dyDescent="0.3">
      <c r="Q272" s="13"/>
      <c r="R272" s="13"/>
      <c r="S272" s="13"/>
      <c r="T272" s="13"/>
      <c r="U272" s="13"/>
      <c r="V272" s="13"/>
    </row>
    <row r="273" spans="17:22" ht="30" customHeight="1" x14ac:dyDescent="0.3">
      <c r="Q273" s="13"/>
      <c r="R273" s="13"/>
      <c r="S273" s="13"/>
      <c r="T273" s="13"/>
      <c r="U273" s="13"/>
      <c r="V273" s="13"/>
    </row>
    <row r="274" spans="17:22" ht="30" customHeight="1" x14ac:dyDescent="0.3">
      <c r="Q274" s="13"/>
      <c r="R274" s="13"/>
      <c r="S274" s="13"/>
      <c r="T274" s="13"/>
      <c r="U274" s="13"/>
      <c r="V274" s="13"/>
    </row>
    <row r="275" spans="17:22" ht="30" customHeight="1" x14ac:dyDescent="0.3">
      <c r="Q275" s="13"/>
      <c r="R275" s="13"/>
      <c r="S275" s="13"/>
      <c r="T275" s="13"/>
      <c r="U275" s="13"/>
      <c r="V275" s="13"/>
    </row>
    <row r="276" spans="17:22" ht="30" customHeight="1" x14ac:dyDescent="0.3">
      <c r="Q276" s="13"/>
      <c r="R276" s="13"/>
      <c r="S276" s="13"/>
      <c r="T276" s="13"/>
      <c r="U276" s="13"/>
      <c r="V276" s="13"/>
    </row>
    <row r="277" spans="17:22" ht="30" customHeight="1" x14ac:dyDescent="0.3">
      <c r="Q277" s="13"/>
      <c r="R277" s="13"/>
      <c r="S277" s="13"/>
      <c r="T277" s="13"/>
      <c r="U277" s="13"/>
      <c r="V277" s="13"/>
    </row>
    <row r="278" spans="17:22" ht="30" customHeight="1" x14ac:dyDescent="0.3">
      <c r="Q278" s="13"/>
      <c r="R278" s="13"/>
      <c r="S278" s="13"/>
      <c r="T278" s="13"/>
      <c r="U278" s="13"/>
      <c r="V278" s="13"/>
    </row>
    <row r="279" spans="17:22" ht="30" customHeight="1" x14ac:dyDescent="0.3">
      <c r="Q279" s="13"/>
      <c r="R279" s="13"/>
      <c r="S279" s="13"/>
      <c r="T279" s="13"/>
      <c r="U279" s="13"/>
      <c r="V279" s="13"/>
    </row>
    <row r="280" spans="17:22" ht="30" customHeight="1" x14ac:dyDescent="0.3">
      <c r="Q280" s="13"/>
      <c r="R280" s="13"/>
      <c r="S280" s="13"/>
      <c r="T280" s="13"/>
      <c r="U280" s="13"/>
      <c r="V280" s="13"/>
    </row>
  </sheetData>
  <sheetProtection algorithmName="SHA-512" hashValue="odcArmplVanZy/S+wt2EBG9ioLWbringkZ5sekPEvewJO6Q9upozjYp1RTEHHOOi73uAuPX63Ow8FRnaxVgPRQ==" saltValue="54CF5of//hnZXK8Q7OKJxA==" spinCount="100000" sheet="1" objects="1" scenarios="1"/>
  <autoFilter ref="A15:A280" xr:uid="{00000000-0009-0000-0000-000002000000}">
    <filterColumn colId="0" hiddenButton="1">
      <filters blank="1"/>
    </filterColumn>
  </autoFilter>
  <dataConsolidate/>
  <mergeCells count="93">
    <mergeCell ref="S6:U7"/>
    <mergeCell ref="L7:O7"/>
    <mergeCell ref="A2:Q2"/>
    <mergeCell ref="S2:U2"/>
    <mergeCell ref="A3:Q3"/>
    <mergeCell ref="S3:U5"/>
    <mergeCell ref="A5:C5"/>
    <mergeCell ref="D5:G5"/>
    <mergeCell ref="H5:K5"/>
    <mergeCell ref="L5:O5"/>
    <mergeCell ref="P5:Q5"/>
    <mergeCell ref="A6:C6"/>
    <mergeCell ref="D6:G6"/>
    <mergeCell ref="H6:K6"/>
    <mergeCell ref="L6:O6"/>
    <mergeCell ref="P6:Q6"/>
    <mergeCell ref="S8:U9"/>
    <mergeCell ref="A11:F12"/>
    <mergeCell ref="G11:H12"/>
    <mergeCell ref="L11:M11"/>
    <mergeCell ref="N11:O11"/>
    <mergeCell ref="Q11:S11"/>
    <mergeCell ref="T11:U13"/>
    <mergeCell ref="L12:M12"/>
    <mergeCell ref="N12:O12"/>
    <mergeCell ref="Q12:S12"/>
    <mergeCell ref="S13:S14"/>
    <mergeCell ref="O19:Q19"/>
    <mergeCell ref="A13:A14"/>
    <mergeCell ref="B13:E13"/>
    <mergeCell ref="G13:G14"/>
    <mergeCell ref="I13:L13"/>
    <mergeCell ref="M13:M14"/>
    <mergeCell ref="O13:Q14"/>
    <mergeCell ref="O15:Q15"/>
    <mergeCell ref="O16:Q16"/>
    <mergeCell ref="O17:Q17"/>
    <mergeCell ref="O18:Q18"/>
    <mergeCell ref="O31:Q31"/>
    <mergeCell ref="O20:Q20"/>
    <mergeCell ref="O21:Q21"/>
    <mergeCell ref="O22:Q22"/>
    <mergeCell ref="O23:Q23"/>
    <mergeCell ref="O24:Q24"/>
    <mergeCell ref="O25:Q25"/>
    <mergeCell ref="O26:Q26"/>
    <mergeCell ref="O27:Q27"/>
    <mergeCell ref="O28:Q28"/>
    <mergeCell ref="O29:Q29"/>
    <mergeCell ref="O30:Q30"/>
    <mergeCell ref="O43:Q43"/>
    <mergeCell ref="O32:Q32"/>
    <mergeCell ref="O33:Q33"/>
    <mergeCell ref="O34:Q34"/>
    <mergeCell ref="O35:Q35"/>
    <mergeCell ref="O36:Q36"/>
    <mergeCell ref="O37:Q37"/>
    <mergeCell ref="O38:Q38"/>
    <mergeCell ref="O39:Q39"/>
    <mergeCell ref="O40:Q40"/>
    <mergeCell ref="O41:Q41"/>
    <mergeCell ref="O42:Q42"/>
    <mergeCell ref="O55:Q55"/>
    <mergeCell ref="O44:Q44"/>
    <mergeCell ref="O45:Q45"/>
    <mergeCell ref="O46:Q46"/>
    <mergeCell ref="O47:Q47"/>
    <mergeCell ref="O48:Q48"/>
    <mergeCell ref="O49:Q49"/>
    <mergeCell ref="O50:Q50"/>
    <mergeCell ref="O51:Q51"/>
    <mergeCell ref="O52:Q52"/>
    <mergeCell ref="O53:Q53"/>
    <mergeCell ref="O54:Q54"/>
    <mergeCell ref="A69:H69"/>
    <mergeCell ref="N69:Q69"/>
    <mergeCell ref="S69:T69"/>
    <mergeCell ref="O56:Q56"/>
    <mergeCell ref="O57:Q57"/>
    <mergeCell ref="O58:Q58"/>
    <mergeCell ref="O59:Q59"/>
    <mergeCell ref="O60:Q60"/>
    <mergeCell ref="O61:Q61"/>
    <mergeCell ref="O62:Q62"/>
    <mergeCell ref="O63:Q63"/>
    <mergeCell ref="O64:Q64"/>
    <mergeCell ref="A67:S67"/>
    <mergeCell ref="N68:Q68"/>
    <mergeCell ref="A70:S70"/>
    <mergeCell ref="N71:Q71"/>
    <mergeCell ref="A72:H72"/>
    <mergeCell ref="N72:Q72"/>
    <mergeCell ref="S72:T72"/>
  </mergeCells>
  <conditionalFormatting sqref="O16:O25 O28:O63">
    <cfRule type="expression" dxfId="75" priority="9">
      <formula>$AA16="TRUE"</formula>
    </cfRule>
  </conditionalFormatting>
  <conditionalFormatting sqref="O15">
    <cfRule type="expression" dxfId="74" priority="12">
      <formula>$AA15="TRUE"</formula>
    </cfRule>
  </conditionalFormatting>
  <conditionalFormatting sqref="O27">
    <cfRule type="expression" dxfId="73" priority="11">
      <formula>$AA27="TRUE"</formula>
    </cfRule>
  </conditionalFormatting>
  <conditionalFormatting sqref="O26">
    <cfRule type="expression" dxfId="72" priority="10">
      <formula>$AA26="TRUE"</formula>
    </cfRule>
  </conditionalFormatting>
  <conditionalFormatting sqref="L7:O7">
    <cfRule type="expression" dxfId="71" priority="6">
      <formula>OR($L$6=0,$L$6="",$L$6="Child Support Commissioner",$L$6="Attorney",$L$6="Clerk",$L$6="Courtroom Bailiff",$L$6="Court Reporter",$L$6="Court Interpreter",$L$6="Judicial Secretary",$L$6="Manager/Supervisor")</formula>
    </cfRule>
    <cfRule type="expression" dxfId="70" priority="7">
      <formula>$L$6="Other (please specify below)"</formula>
    </cfRule>
  </conditionalFormatting>
  <conditionalFormatting sqref="A17:S17">
    <cfRule type="expression" dxfId="69" priority="27">
      <formula>$X$17=TRUE</formula>
    </cfRule>
  </conditionalFormatting>
  <conditionalFormatting sqref="A63:S63">
    <cfRule type="expression" dxfId="68" priority="26">
      <formula>$X$63=TRUE</formula>
    </cfRule>
  </conditionalFormatting>
  <conditionalFormatting sqref="A62:S62">
    <cfRule type="expression" dxfId="67" priority="18">
      <formula>$X$62=TRUE</formula>
    </cfRule>
  </conditionalFormatting>
  <conditionalFormatting sqref="A61:S61">
    <cfRule type="expression" dxfId="66" priority="20">
      <formula>$X$61=TRUE</formula>
    </cfRule>
  </conditionalFormatting>
  <conditionalFormatting sqref="A60:S60">
    <cfRule type="expression" dxfId="65" priority="24">
      <formula>$X$60=TRUE</formula>
    </cfRule>
  </conditionalFormatting>
  <conditionalFormatting sqref="A59:S59">
    <cfRule type="expression" dxfId="64" priority="23">
      <formula>$X$59=TRUE</formula>
    </cfRule>
  </conditionalFormatting>
  <conditionalFormatting sqref="A58:S58">
    <cfRule type="expression" dxfId="63" priority="21">
      <formula>$X$58=TRUE</formula>
    </cfRule>
  </conditionalFormatting>
  <conditionalFormatting sqref="A57:S57">
    <cfRule type="expression" dxfId="62" priority="13">
      <formula>$X$57=TRUE</formula>
    </cfRule>
  </conditionalFormatting>
  <conditionalFormatting sqref="A56:S56">
    <cfRule type="expression" dxfId="61" priority="14">
      <formula>$X$56=TRUE</formula>
    </cfRule>
  </conditionalFormatting>
  <conditionalFormatting sqref="A55:S55">
    <cfRule type="expression" dxfId="60" priority="15">
      <formula>$X$55=TRUE</formula>
    </cfRule>
  </conditionalFormatting>
  <conditionalFormatting sqref="A54:S54">
    <cfRule type="expression" dxfId="59" priority="16">
      <formula>$X$54=TRUE</formula>
    </cfRule>
  </conditionalFormatting>
  <conditionalFormatting sqref="A53:S53">
    <cfRule type="expression" dxfId="58" priority="17">
      <formula>$X$53=TRUE</formula>
    </cfRule>
  </conditionalFormatting>
  <conditionalFormatting sqref="A52:S52">
    <cfRule type="expression" dxfId="57" priority="22">
      <formula>$X$52=TRUE</formula>
    </cfRule>
  </conditionalFormatting>
  <conditionalFormatting sqref="A51:S51">
    <cfRule type="expression" dxfId="56" priority="36">
      <formula>$X$51=TRUE</formula>
    </cfRule>
  </conditionalFormatting>
  <conditionalFormatting sqref="A50:S50">
    <cfRule type="expression" dxfId="55" priority="25">
      <formula>$X$50=TRUE</formula>
    </cfRule>
  </conditionalFormatting>
  <conditionalFormatting sqref="A49:S49">
    <cfRule type="expression" dxfId="54" priority="28">
      <formula>$X$49=TRUE</formula>
    </cfRule>
  </conditionalFormatting>
  <conditionalFormatting sqref="A48:S48">
    <cfRule type="expression" dxfId="53" priority="29">
      <formula>$X$48=TRUE</formula>
    </cfRule>
  </conditionalFormatting>
  <conditionalFormatting sqref="A47:S47">
    <cfRule type="expression" dxfId="52" priority="30">
      <formula>$X$47=TRUE</formula>
    </cfRule>
  </conditionalFormatting>
  <conditionalFormatting sqref="A46:S46">
    <cfRule type="expression" dxfId="51" priority="31">
      <formula>$X$46=TRUE</formula>
    </cfRule>
  </conditionalFormatting>
  <conditionalFormatting sqref="A45:S45">
    <cfRule type="expression" dxfId="50" priority="32">
      <formula>$X$45=TRUE</formula>
    </cfRule>
  </conditionalFormatting>
  <conditionalFormatting sqref="A44:S44">
    <cfRule type="expression" dxfId="49" priority="33">
      <formula>$X$44=TRUE</formula>
    </cfRule>
  </conditionalFormatting>
  <conditionalFormatting sqref="A43:S43">
    <cfRule type="expression" dxfId="48" priority="34">
      <formula>$X$43=TRUE</formula>
    </cfRule>
  </conditionalFormatting>
  <conditionalFormatting sqref="A42:S42">
    <cfRule type="expression" dxfId="47" priority="35">
      <formula>$X$42=TRUE</formula>
    </cfRule>
  </conditionalFormatting>
  <conditionalFormatting sqref="A41:S41">
    <cfRule type="expression" dxfId="46" priority="42">
      <formula>$X$41=TRUE</formula>
    </cfRule>
  </conditionalFormatting>
  <conditionalFormatting sqref="A40:S40">
    <cfRule type="expression" dxfId="45" priority="44">
      <formula>$X$40=TRUE</formula>
    </cfRule>
  </conditionalFormatting>
  <conditionalFormatting sqref="A39:S39">
    <cfRule type="expression" dxfId="44" priority="43">
      <formula>$X$39=TRUE</formula>
    </cfRule>
  </conditionalFormatting>
  <conditionalFormatting sqref="A32:S32">
    <cfRule type="expression" dxfId="43" priority="54">
      <formula>$X$32=TRUE</formula>
    </cfRule>
  </conditionalFormatting>
  <conditionalFormatting sqref="A33:S33">
    <cfRule type="expression" dxfId="42" priority="55">
      <formula>$X$33=TRUE</formula>
    </cfRule>
  </conditionalFormatting>
  <conditionalFormatting sqref="A34:S34">
    <cfRule type="expression" dxfId="41" priority="57">
      <formula>$X$34=TRUE</formula>
    </cfRule>
  </conditionalFormatting>
  <conditionalFormatting sqref="A36:S36">
    <cfRule type="expression" dxfId="40" priority="59">
      <formula>$X$36=TRUE</formula>
    </cfRule>
  </conditionalFormatting>
  <conditionalFormatting sqref="A37:S37">
    <cfRule type="expression" dxfId="39" priority="56">
      <formula>$X$37=TRUE</formula>
    </cfRule>
  </conditionalFormatting>
  <conditionalFormatting sqref="A38:S38">
    <cfRule type="expression" dxfId="38" priority="60">
      <formula>$X$38=TRUE</formula>
    </cfRule>
  </conditionalFormatting>
  <conditionalFormatting sqref="A16:S16">
    <cfRule type="expression" dxfId="37" priority="19">
      <formula>$X$16=TRUE</formula>
    </cfRule>
  </conditionalFormatting>
  <conditionalFormatting sqref="A35:S35">
    <cfRule type="expression" dxfId="36" priority="61">
      <formula>$X$35=TRUE</formula>
    </cfRule>
  </conditionalFormatting>
  <conditionalFormatting sqref="A15:S15">
    <cfRule type="expression" dxfId="35" priority="37">
      <formula>$X$15=TRUE</formula>
    </cfRule>
  </conditionalFormatting>
  <conditionalFormatting sqref="A18:S18">
    <cfRule type="expression" dxfId="34" priority="45">
      <formula>$X$18=TRUE</formula>
    </cfRule>
  </conditionalFormatting>
  <conditionalFormatting sqref="A19:S19">
    <cfRule type="expression" dxfId="33" priority="50">
      <formula>$X$19=TRUE</formula>
    </cfRule>
  </conditionalFormatting>
  <conditionalFormatting sqref="A22:S22">
    <cfRule type="expression" dxfId="32" priority="48">
      <formula>$X$22=TRUE</formula>
    </cfRule>
  </conditionalFormatting>
  <conditionalFormatting sqref="A23:S23">
    <cfRule type="expression" dxfId="31" priority="51">
      <formula>$X$23=TRUE</formula>
    </cfRule>
  </conditionalFormatting>
  <conditionalFormatting sqref="A24:S24">
    <cfRule type="expression" dxfId="30" priority="52">
      <formula>$X$24=TRUE</formula>
    </cfRule>
  </conditionalFormatting>
  <conditionalFormatting sqref="A25:S25">
    <cfRule type="expression" dxfId="29" priority="53">
      <formula>$X$25=TRUE</formula>
    </cfRule>
  </conditionalFormatting>
  <conditionalFormatting sqref="A26:S26">
    <cfRule type="expression" dxfId="28" priority="41">
      <formula>$X$26=TRUE</formula>
    </cfRule>
  </conditionalFormatting>
  <conditionalFormatting sqref="A27:S27">
    <cfRule type="expression" dxfId="27" priority="40">
      <formula>$X$27=TRUE</formula>
    </cfRule>
  </conditionalFormatting>
  <conditionalFormatting sqref="A28:S28">
    <cfRule type="expression" dxfId="26" priority="49">
      <formula>$X$28=TRUE</formula>
    </cfRule>
  </conditionalFormatting>
  <conditionalFormatting sqref="A30:S30">
    <cfRule type="expression" dxfId="25" priority="58">
      <formula>$X$30=TRUE</formula>
    </cfRule>
  </conditionalFormatting>
  <conditionalFormatting sqref="A31:S31">
    <cfRule type="expression" dxfId="24" priority="38">
      <formula>$X$31=TRUE</formula>
    </cfRule>
  </conditionalFormatting>
  <conditionalFormatting sqref="A29:S29">
    <cfRule type="expression" dxfId="23" priority="39">
      <formula>$X$29=TRUE</formula>
    </cfRule>
  </conditionalFormatting>
  <conditionalFormatting sqref="S15:S63">
    <cfRule type="expression" dxfId="22" priority="8">
      <formula>SUM(B15:M15)&gt;15</formula>
    </cfRule>
  </conditionalFormatting>
  <conditionalFormatting sqref="A20:S20">
    <cfRule type="expression" dxfId="21" priority="46">
      <formula>$X$20=TRUE</formula>
    </cfRule>
  </conditionalFormatting>
  <conditionalFormatting sqref="A21:S21">
    <cfRule type="expression" dxfId="20" priority="47">
      <formula>$X$21=TRUE</formula>
    </cfRule>
  </conditionalFormatting>
  <conditionalFormatting sqref="A15:S63">
    <cfRule type="expression" dxfId="19" priority="62">
      <formula>$O15="LUNCH"</formula>
    </cfRule>
  </conditionalFormatting>
  <conditionalFormatting sqref="G15:G64">
    <cfRule type="expression" dxfId="18" priority="5">
      <formula>AND($Y$16=TRUE,$G$11="All-Day Non IV-D Services")</formula>
    </cfRule>
  </conditionalFormatting>
  <conditionalFormatting sqref="J15:J64">
    <cfRule type="expression" dxfId="17" priority="4">
      <formula>AND($Y$16=TRUE,$G$11="All-Day ATO")</formula>
    </cfRule>
  </conditionalFormatting>
  <conditionalFormatting sqref="K15:K64">
    <cfRule type="expression" dxfId="16" priority="3">
      <formula>AND($Y$16=TRUE,$G$11="All-Day Sick")</formula>
    </cfRule>
  </conditionalFormatting>
  <conditionalFormatting sqref="L15:L64">
    <cfRule type="expression" dxfId="15" priority="2">
      <formula>AND($Y$16=TRUE,$G$11="All-Day VTO")</formula>
    </cfRule>
  </conditionalFormatting>
  <conditionalFormatting sqref="I15:I64">
    <cfRule type="expression" dxfId="14" priority="1">
      <formula>AND($Y$16=TRUE,$G$11="All-Day PTO")</formula>
    </cfRule>
  </conditionalFormatting>
  <dataValidations count="29">
    <dataValidation allowBlank="1" showInputMessage="1" showErrorMessage="1" prompt="Administrative time off paid by the court, such as for judicial holidays." sqref="J14" xr:uid="{E73999D6-3AD2-401E-A839-D60B3A18FC3D}"/>
    <dataValidation type="list" allowBlank="1" showInputMessage="1" showErrorMessage="1" sqref="G11:H12" xr:uid="{5236066F-B24D-46E1-A062-909F766FDE4B}">
      <formula1>$S$122:$S$127</formula1>
    </dataValidation>
    <dataValidation allowBlank="1" sqref="D7:G7" xr:uid="{73515383-CADE-4834-BF7D-1C9F3B6E56C6}"/>
    <dataValidation allowBlank="1" showInputMessage="1" showErrorMessage="1" prompt="Schedule start time determined by the time entered in cell G2" sqref="A15" xr:uid="{C2F1FD9A-E44E-4113-9AF2-291568D21B8E}"/>
    <dataValidation allowBlank="1" prompt="ENTER today's date." sqref="A7" xr:uid="{4D7171AC-CCE1-4FAB-8656-BE409BB47C83}"/>
    <dataValidation allowBlank="1" showInputMessage="1" showErrorMessage="1" prompt="Navigation link to Class List worksheet" sqref="Q12:R12" xr:uid="{A6B41B82-A6B4-40A9-B08D-61BE3E6E1601}"/>
    <dataValidation allowBlank="1" showInputMessage="1" showErrorMessage="1" prompt="ENTER time used whether Paid Time Off or Voluntary Time Off.  " sqref="I13:J13" xr:uid="{9DC191E2-DA0B-42E4-8857-22305E986842}"/>
    <dataValidation allowBlank="1" showInputMessage="1" showErrorMessage="1" prompt="ENTER additional info, as needed. " sqref="O13" xr:uid="{57C9CC1C-11E3-4594-936B-58A5B6A3A79E}"/>
    <dataValidation allowBlank="1" showInputMessage="1" showErrorMessage="1" prompt="15 mins MAX." sqref="S13" xr:uid="{CE9D9276-A79E-4BDC-AA72-E135A4F037B6}"/>
    <dataValidation allowBlank="1" showInputMessage="1" showErrorMessage="1" prompt="ENTER time spent on IV-D service(s). See TYPE KEY above for reference. " sqref="B13:C13 F13" xr:uid="{68555C52-B612-4BB8-BE3B-446604B90292}"/>
    <dataValidation allowBlank="1" showInputMessage="1" showErrorMessage="1" prompt="ERROR message if less/more than 15 mins. " sqref="V13" xr:uid="{AA08704E-9A13-48DC-83B9-5263C505D61E}"/>
    <dataValidation allowBlank="1" showInputMessage="1" showErrorMessage="1" prompt="ENTER end time. " sqref="L12 P12" xr:uid="{9B349904-2A8F-4AAE-8963-909612391C02}"/>
    <dataValidation allowBlank="1" showErrorMessage="1" prompt="ENTER time spent on overtime. Overtime needs prior approval from AB 1058 program manager.  " sqref="N13" xr:uid="{AEC6D076-202D-4494-A9EF-E61949229D5B}"/>
    <dataValidation allowBlank="1" showErrorMessage="1" prompt="Select your COUNTY from the drop-down list." sqref="H6:K6" xr:uid="{5B26052A-2B71-4882-928D-19BBAF956C51}"/>
    <dataValidation allowBlank="1" showInputMessage="1" showErrorMessage="1" prompt="Work performed during a hearing in a IV-D case related to child support, spousal support, parentage, health insurance or license release." sqref="B14:C14" xr:uid="{FF31F87B-EE19-4340-829E-8896D59969BB}"/>
    <dataValidation allowBlank="1" showInputMessage="1" showErrorMessage="1" prompt="Work done before and after a hearing and other work connected to a IV-D case related to child support, spousal support, parentage, health insurance or license release." sqref="D14" xr:uid="{DF4D8AA4-401C-4AED-9665-B46FBA36666A}"/>
    <dataValidation allowBlank="1" showInputMessage="1" showErrorMessage="1" prompt="Administrative work related to IV-D issues, such as tracking time." sqref="E14" xr:uid="{F5114C5D-5D9E-4E92-A20C-2430ACA268CD}"/>
    <dataValidation allowBlank="1" showInputMessage="1" showErrorMessage="1" prompt="Training related to IV-D issues, such as the annual AB 1058 conference." sqref="F14" xr:uid="{EB33A0C5-0AFA-45A9-A7F7-1CA1A93E198B}"/>
    <dataValidation allowBlank="1" showInputMessage="1" showErrorMessage="1" prompt="All other self-help assistance with non-IV-D issues, such as: Family Law (custody, visitation, divorce, etc.); Restraining Orders; Small Claims info; Civil name-change; Landlord-Tenant, etc." sqref="G13" xr:uid="{5822FE36-32F8-42E3-87F1-9D4442FC1662}"/>
    <dataValidation allowBlank="1" showInputMessage="1" showErrorMessage="1" prompt="Time off paid by the court, such as vacation, personal or floating holiday, jury duty, military leave, etc." sqref="I14" xr:uid="{461AC47C-D22B-40ED-AACE-A699171FC3A8}"/>
    <dataValidation allowBlank="1" showInputMessage="1" showErrorMessage="1" prompt="Personal or family sick leave." sqref="K14" xr:uid="{81B3B82A-D5B0-4068-9E17-739F72957CCF}"/>
    <dataValidation allowBlank="1" showInputMessage="1" showErrorMessage="1" prompt="Unpaid time off, such as work furlough." sqref="L14" xr:uid="{B4DBE883-FD4B-4C9C-B58D-E384E92BBB1F}"/>
    <dataValidation allowBlank="1" showInputMessage="1" showErrorMessage="1" prompt="Only include paid break time (i.e. 15-minute breaks); do not include your lunch break if you are not paid for this time." sqref="M13" xr:uid="{68682CDE-5964-49D1-9048-CC76DB0BB3DA}"/>
    <dataValidation allowBlank="1" showInputMessage="1" showErrorMessage="1" prompt="ENTER start time." sqref="L11" xr:uid="{89389719-A425-4E97-B462-5A27700F7FE7}"/>
    <dataValidation allowBlank="1" showErrorMessage="1" prompt="Select your JOB CLASSIFCATION from the drop-down list." sqref="L6:O6" xr:uid="{F8229B29-CA4E-479C-A843-BFCCD803470E}"/>
    <dataValidation type="whole" allowBlank="1" showInputMessage="1" showErrorMessage="1" errorTitle="Error" error="Please enter a number between 1-15." sqref="B15:M63" xr:uid="{84B33013-2120-4F02-A427-A7795D8533C6}">
      <formula1>1</formula1>
      <formula2>15</formula2>
    </dataValidation>
    <dataValidation allowBlank="1" showInputMessage="1" showErrorMessage="1" prompt="General court administrative duties that cannot be directly attributed to any one program, such as attending a meeting regarding courthouse security." sqref="H13:H14" xr:uid="{A923A9B7-4C1C-4793-A592-D5BC1528348D}"/>
    <dataValidation allowBlank="1" showErrorMessage="1" prompt="Select your work type from the drop-down list." sqref="P6:Q6" xr:uid="{EB567ACB-64CD-43D5-9A8C-EF9F1DDAE9E1}"/>
    <dataValidation allowBlank="1" showErrorMessage="1" errorTitle="Error" error="Please Enter a Date Between July 2019 - June 2020" prompt="ENTER first date of reporting period." sqref="A6:C6" xr:uid="{E4936CFA-2649-414D-A634-142DAA65D7C5}"/>
  </dataValidations>
  <printOptions horizontalCentered="1"/>
  <pageMargins left="0.2" right="0.2" top="0.15" bottom="0.1" header="0.05" footer="0.3"/>
  <pageSetup scale="68" fitToHeight="0" orientation="portrait" r:id="rId1"/>
  <headerFooter differentFirst="1">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4513" r:id="rId4" name="Check Box 1">
              <controlPr defaultSize="0" autoFill="0" autoLine="0" autoPict="0">
                <anchor moveWithCells="1">
                  <from>
                    <xdr:col>13</xdr:col>
                    <xdr:colOff>146050</xdr:colOff>
                    <xdr:row>13</xdr:row>
                    <xdr:rowOff>114300</xdr:rowOff>
                  </from>
                  <to>
                    <xdr:col>14</xdr:col>
                    <xdr:colOff>107950</xdr:colOff>
                    <xdr:row>15</xdr:row>
                    <xdr:rowOff>0</xdr:rowOff>
                  </to>
                </anchor>
              </controlPr>
            </control>
          </mc:Choice>
        </mc:AlternateContent>
        <mc:AlternateContent xmlns:mc="http://schemas.openxmlformats.org/markup-compatibility/2006">
          <mc:Choice Requires="x14">
            <control shapeId="64514" r:id="rId5" name="Check Box 2">
              <controlPr defaultSize="0" autoFill="0" autoLine="0" autoPict="0">
                <anchor moveWithCells="1">
                  <from>
                    <xdr:col>13</xdr:col>
                    <xdr:colOff>146050</xdr:colOff>
                    <xdr:row>14</xdr:row>
                    <xdr:rowOff>184150</xdr:rowOff>
                  </from>
                  <to>
                    <xdr:col>14</xdr:col>
                    <xdr:colOff>107950</xdr:colOff>
                    <xdr:row>16</xdr:row>
                    <xdr:rowOff>38100</xdr:rowOff>
                  </to>
                </anchor>
              </controlPr>
            </control>
          </mc:Choice>
        </mc:AlternateContent>
        <mc:AlternateContent xmlns:mc="http://schemas.openxmlformats.org/markup-compatibility/2006">
          <mc:Choice Requires="x14">
            <control shapeId="64515" r:id="rId6" name="Check Box 3">
              <controlPr defaultSize="0" autoFill="0" autoLine="0" autoPict="0">
                <anchor moveWithCells="1">
                  <from>
                    <xdr:col>13</xdr:col>
                    <xdr:colOff>146050</xdr:colOff>
                    <xdr:row>26</xdr:row>
                    <xdr:rowOff>184150</xdr:rowOff>
                  </from>
                  <to>
                    <xdr:col>14</xdr:col>
                    <xdr:colOff>107950</xdr:colOff>
                    <xdr:row>28</xdr:row>
                    <xdr:rowOff>12700</xdr:rowOff>
                  </to>
                </anchor>
              </controlPr>
            </control>
          </mc:Choice>
        </mc:AlternateContent>
        <mc:AlternateContent xmlns:mc="http://schemas.openxmlformats.org/markup-compatibility/2006">
          <mc:Choice Requires="x14">
            <control shapeId="64516" r:id="rId7" name="Check Box 4">
              <controlPr defaultSize="0" autoFill="0" autoLine="0" autoPict="0">
                <anchor moveWithCells="1">
                  <from>
                    <xdr:col>13</xdr:col>
                    <xdr:colOff>146050</xdr:colOff>
                    <xdr:row>27</xdr:row>
                    <xdr:rowOff>184150</xdr:rowOff>
                  </from>
                  <to>
                    <xdr:col>14</xdr:col>
                    <xdr:colOff>107950</xdr:colOff>
                    <xdr:row>29</xdr:row>
                    <xdr:rowOff>38100</xdr:rowOff>
                  </to>
                </anchor>
              </controlPr>
            </control>
          </mc:Choice>
        </mc:AlternateContent>
        <mc:AlternateContent xmlns:mc="http://schemas.openxmlformats.org/markup-compatibility/2006">
          <mc:Choice Requires="x14">
            <control shapeId="64517" r:id="rId8" name="Check Box 5">
              <controlPr defaultSize="0" autoFill="0" autoLine="0" autoPict="0">
                <anchor moveWithCells="1">
                  <from>
                    <xdr:col>13</xdr:col>
                    <xdr:colOff>146050</xdr:colOff>
                    <xdr:row>28</xdr:row>
                    <xdr:rowOff>184150</xdr:rowOff>
                  </from>
                  <to>
                    <xdr:col>14</xdr:col>
                    <xdr:colOff>107950</xdr:colOff>
                    <xdr:row>30</xdr:row>
                    <xdr:rowOff>38100</xdr:rowOff>
                  </to>
                </anchor>
              </controlPr>
            </control>
          </mc:Choice>
        </mc:AlternateContent>
        <mc:AlternateContent xmlns:mc="http://schemas.openxmlformats.org/markup-compatibility/2006">
          <mc:Choice Requires="x14">
            <control shapeId="64518" r:id="rId9" name="Check Box 6">
              <controlPr defaultSize="0" autoFill="0" autoLine="0" autoPict="0">
                <anchor moveWithCells="1">
                  <from>
                    <xdr:col>13</xdr:col>
                    <xdr:colOff>146050</xdr:colOff>
                    <xdr:row>29</xdr:row>
                    <xdr:rowOff>184150</xdr:rowOff>
                  </from>
                  <to>
                    <xdr:col>14</xdr:col>
                    <xdr:colOff>107950</xdr:colOff>
                    <xdr:row>31</xdr:row>
                    <xdr:rowOff>0</xdr:rowOff>
                  </to>
                </anchor>
              </controlPr>
            </control>
          </mc:Choice>
        </mc:AlternateContent>
        <mc:AlternateContent xmlns:mc="http://schemas.openxmlformats.org/markup-compatibility/2006">
          <mc:Choice Requires="x14">
            <control shapeId="64519" r:id="rId10" name="Check Box 7">
              <controlPr defaultSize="0" autoFill="0" autoLine="0" autoPict="0">
                <anchor moveWithCells="1">
                  <from>
                    <xdr:col>13</xdr:col>
                    <xdr:colOff>146050</xdr:colOff>
                    <xdr:row>30</xdr:row>
                    <xdr:rowOff>184150</xdr:rowOff>
                  </from>
                  <to>
                    <xdr:col>14</xdr:col>
                    <xdr:colOff>107950</xdr:colOff>
                    <xdr:row>32</xdr:row>
                    <xdr:rowOff>12700</xdr:rowOff>
                  </to>
                </anchor>
              </controlPr>
            </control>
          </mc:Choice>
        </mc:AlternateContent>
        <mc:AlternateContent xmlns:mc="http://schemas.openxmlformats.org/markup-compatibility/2006">
          <mc:Choice Requires="x14">
            <control shapeId="64520" r:id="rId11" name="Check Box 8">
              <controlPr defaultSize="0" autoFill="0" autoLine="0" autoPict="0">
                <anchor moveWithCells="1">
                  <from>
                    <xdr:col>13</xdr:col>
                    <xdr:colOff>146050</xdr:colOff>
                    <xdr:row>31</xdr:row>
                    <xdr:rowOff>184150</xdr:rowOff>
                  </from>
                  <to>
                    <xdr:col>14</xdr:col>
                    <xdr:colOff>107950</xdr:colOff>
                    <xdr:row>33</xdr:row>
                    <xdr:rowOff>38100</xdr:rowOff>
                  </to>
                </anchor>
              </controlPr>
            </control>
          </mc:Choice>
        </mc:AlternateContent>
        <mc:AlternateContent xmlns:mc="http://schemas.openxmlformats.org/markup-compatibility/2006">
          <mc:Choice Requires="x14">
            <control shapeId="64521" r:id="rId12" name="Check Box 9">
              <controlPr defaultSize="0" autoFill="0" autoLine="0" autoPict="0">
                <anchor moveWithCells="1">
                  <from>
                    <xdr:col>13</xdr:col>
                    <xdr:colOff>146050</xdr:colOff>
                    <xdr:row>32</xdr:row>
                    <xdr:rowOff>184150</xdr:rowOff>
                  </from>
                  <to>
                    <xdr:col>14</xdr:col>
                    <xdr:colOff>107950</xdr:colOff>
                    <xdr:row>34</xdr:row>
                    <xdr:rowOff>38100</xdr:rowOff>
                  </to>
                </anchor>
              </controlPr>
            </control>
          </mc:Choice>
        </mc:AlternateContent>
        <mc:AlternateContent xmlns:mc="http://schemas.openxmlformats.org/markup-compatibility/2006">
          <mc:Choice Requires="x14">
            <control shapeId="64522" r:id="rId13" name="Check Box 10">
              <controlPr defaultSize="0" autoFill="0" autoLine="0" autoPict="0">
                <anchor moveWithCells="1">
                  <from>
                    <xdr:col>13</xdr:col>
                    <xdr:colOff>146050</xdr:colOff>
                    <xdr:row>33</xdr:row>
                    <xdr:rowOff>184150</xdr:rowOff>
                  </from>
                  <to>
                    <xdr:col>14</xdr:col>
                    <xdr:colOff>107950</xdr:colOff>
                    <xdr:row>35</xdr:row>
                    <xdr:rowOff>38100</xdr:rowOff>
                  </to>
                </anchor>
              </controlPr>
            </control>
          </mc:Choice>
        </mc:AlternateContent>
        <mc:AlternateContent xmlns:mc="http://schemas.openxmlformats.org/markup-compatibility/2006">
          <mc:Choice Requires="x14">
            <control shapeId="64523" r:id="rId14" name="Check Box 11">
              <controlPr defaultSize="0" autoFill="0" autoLine="0" autoPict="0">
                <anchor moveWithCells="1">
                  <from>
                    <xdr:col>13</xdr:col>
                    <xdr:colOff>146050</xdr:colOff>
                    <xdr:row>34</xdr:row>
                    <xdr:rowOff>184150</xdr:rowOff>
                  </from>
                  <to>
                    <xdr:col>14</xdr:col>
                    <xdr:colOff>107950</xdr:colOff>
                    <xdr:row>36</xdr:row>
                    <xdr:rowOff>38100</xdr:rowOff>
                  </to>
                </anchor>
              </controlPr>
            </control>
          </mc:Choice>
        </mc:AlternateContent>
        <mc:AlternateContent xmlns:mc="http://schemas.openxmlformats.org/markup-compatibility/2006">
          <mc:Choice Requires="x14">
            <control shapeId="64524" r:id="rId15" name="Check Box 12">
              <controlPr defaultSize="0" autoFill="0" autoLine="0" autoPict="0">
                <anchor moveWithCells="1">
                  <from>
                    <xdr:col>13</xdr:col>
                    <xdr:colOff>146050</xdr:colOff>
                    <xdr:row>35</xdr:row>
                    <xdr:rowOff>184150</xdr:rowOff>
                  </from>
                  <to>
                    <xdr:col>14</xdr:col>
                    <xdr:colOff>107950</xdr:colOff>
                    <xdr:row>37</xdr:row>
                    <xdr:rowOff>38100</xdr:rowOff>
                  </to>
                </anchor>
              </controlPr>
            </control>
          </mc:Choice>
        </mc:AlternateContent>
        <mc:AlternateContent xmlns:mc="http://schemas.openxmlformats.org/markup-compatibility/2006">
          <mc:Choice Requires="x14">
            <control shapeId="64525" r:id="rId16" name="Check Box 13">
              <controlPr defaultSize="0" autoFill="0" autoLine="0" autoPict="0">
                <anchor moveWithCells="1">
                  <from>
                    <xdr:col>13</xdr:col>
                    <xdr:colOff>146050</xdr:colOff>
                    <xdr:row>36</xdr:row>
                    <xdr:rowOff>184150</xdr:rowOff>
                  </from>
                  <to>
                    <xdr:col>14</xdr:col>
                    <xdr:colOff>146050</xdr:colOff>
                    <xdr:row>38</xdr:row>
                    <xdr:rowOff>38100</xdr:rowOff>
                  </to>
                </anchor>
              </controlPr>
            </control>
          </mc:Choice>
        </mc:AlternateContent>
        <mc:AlternateContent xmlns:mc="http://schemas.openxmlformats.org/markup-compatibility/2006">
          <mc:Choice Requires="x14">
            <control shapeId="64526" r:id="rId17" name="Check Box 14">
              <controlPr defaultSize="0" autoFill="0" autoLine="0" autoPict="0">
                <anchor moveWithCells="1">
                  <from>
                    <xdr:col>13</xdr:col>
                    <xdr:colOff>146050</xdr:colOff>
                    <xdr:row>37</xdr:row>
                    <xdr:rowOff>184150</xdr:rowOff>
                  </from>
                  <to>
                    <xdr:col>14</xdr:col>
                    <xdr:colOff>146050</xdr:colOff>
                    <xdr:row>39</xdr:row>
                    <xdr:rowOff>38100</xdr:rowOff>
                  </to>
                </anchor>
              </controlPr>
            </control>
          </mc:Choice>
        </mc:AlternateContent>
        <mc:AlternateContent xmlns:mc="http://schemas.openxmlformats.org/markup-compatibility/2006">
          <mc:Choice Requires="x14">
            <control shapeId="64527" r:id="rId18" name="Check Box 15">
              <controlPr defaultSize="0" autoFill="0" autoLine="0" autoPict="0">
                <anchor moveWithCells="1">
                  <from>
                    <xdr:col>13</xdr:col>
                    <xdr:colOff>146050</xdr:colOff>
                    <xdr:row>38</xdr:row>
                    <xdr:rowOff>184150</xdr:rowOff>
                  </from>
                  <to>
                    <xdr:col>14</xdr:col>
                    <xdr:colOff>146050</xdr:colOff>
                    <xdr:row>40</xdr:row>
                    <xdr:rowOff>38100</xdr:rowOff>
                  </to>
                </anchor>
              </controlPr>
            </control>
          </mc:Choice>
        </mc:AlternateContent>
        <mc:AlternateContent xmlns:mc="http://schemas.openxmlformats.org/markup-compatibility/2006">
          <mc:Choice Requires="x14">
            <control shapeId="64528" r:id="rId19" name="Check Box 16">
              <controlPr defaultSize="0" autoFill="0" autoLine="0" autoPict="0">
                <anchor moveWithCells="1">
                  <from>
                    <xdr:col>13</xdr:col>
                    <xdr:colOff>146050</xdr:colOff>
                    <xdr:row>39</xdr:row>
                    <xdr:rowOff>184150</xdr:rowOff>
                  </from>
                  <to>
                    <xdr:col>14</xdr:col>
                    <xdr:colOff>146050</xdr:colOff>
                    <xdr:row>41</xdr:row>
                    <xdr:rowOff>38100</xdr:rowOff>
                  </to>
                </anchor>
              </controlPr>
            </control>
          </mc:Choice>
        </mc:AlternateContent>
        <mc:AlternateContent xmlns:mc="http://schemas.openxmlformats.org/markup-compatibility/2006">
          <mc:Choice Requires="x14">
            <control shapeId="64529" r:id="rId20" name="Check Box 17">
              <controlPr defaultSize="0" autoFill="0" autoLine="0" autoPict="0">
                <anchor moveWithCells="1">
                  <from>
                    <xdr:col>13</xdr:col>
                    <xdr:colOff>146050</xdr:colOff>
                    <xdr:row>40</xdr:row>
                    <xdr:rowOff>184150</xdr:rowOff>
                  </from>
                  <to>
                    <xdr:col>14</xdr:col>
                    <xdr:colOff>146050</xdr:colOff>
                    <xdr:row>42</xdr:row>
                    <xdr:rowOff>38100</xdr:rowOff>
                  </to>
                </anchor>
              </controlPr>
            </control>
          </mc:Choice>
        </mc:AlternateContent>
        <mc:AlternateContent xmlns:mc="http://schemas.openxmlformats.org/markup-compatibility/2006">
          <mc:Choice Requires="x14">
            <control shapeId="64530" r:id="rId21" name="Check Box 18">
              <controlPr defaultSize="0" autoFill="0" autoLine="0" autoPict="0">
                <anchor moveWithCells="1">
                  <from>
                    <xdr:col>13</xdr:col>
                    <xdr:colOff>146050</xdr:colOff>
                    <xdr:row>41</xdr:row>
                    <xdr:rowOff>184150</xdr:rowOff>
                  </from>
                  <to>
                    <xdr:col>14</xdr:col>
                    <xdr:colOff>146050</xdr:colOff>
                    <xdr:row>43</xdr:row>
                    <xdr:rowOff>38100</xdr:rowOff>
                  </to>
                </anchor>
              </controlPr>
            </control>
          </mc:Choice>
        </mc:AlternateContent>
        <mc:AlternateContent xmlns:mc="http://schemas.openxmlformats.org/markup-compatibility/2006">
          <mc:Choice Requires="x14">
            <control shapeId="64531" r:id="rId22" name="Check Box 19">
              <controlPr defaultSize="0" autoFill="0" autoLine="0" autoPict="0">
                <anchor moveWithCells="1">
                  <from>
                    <xdr:col>13</xdr:col>
                    <xdr:colOff>146050</xdr:colOff>
                    <xdr:row>42</xdr:row>
                    <xdr:rowOff>184150</xdr:rowOff>
                  </from>
                  <to>
                    <xdr:col>14</xdr:col>
                    <xdr:colOff>146050</xdr:colOff>
                    <xdr:row>44</xdr:row>
                    <xdr:rowOff>38100</xdr:rowOff>
                  </to>
                </anchor>
              </controlPr>
            </control>
          </mc:Choice>
        </mc:AlternateContent>
        <mc:AlternateContent xmlns:mc="http://schemas.openxmlformats.org/markup-compatibility/2006">
          <mc:Choice Requires="x14">
            <control shapeId="64532" r:id="rId23" name="Check Box 20">
              <controlPr defaultSize="0" autoFill="0" autoLine="0" autoPict="0">
                <anchor moveWithCells="1">
                  <from>
                    <xdr:col>13</xdr:col>
                    <xdr:colOff>146050</xdr:colOff>
                    <xdr:row>43</xdr:row>
                    <xdr:rowOff>184150</xdr:rowOff>
                  </from>
                  <to>
                    <xdr:col>14</xdr:col>
                    <xdr:colOff>146050</xdr:colOff>
                    <xdr:row>45</xdr:row>
                    <xdr:rowOff>38100</xdr:rowOff>
                  </to>
                </anchor>
              </controlPr>
            </control>
          </mc:Choice>
        </mc:AlternateContent>
        <mc:AlternateContent xmlns:mc="http://schemas.openxmlformats.org/markup-compatibility/2006">
          <mc:Choice Requires="x14">
            <control shapeId="64533" r:id="rId24" name="Check Box 21">
              <controlPr defaultSize="0" autoFill="0" autoLine="0" autoPict="0">
                <anchor moveWithCells="1">
                  <from>
                    <xdr:col>13</xdr:col>
                    <xdr:colOff>146050</xdr:colOff>
                    <xdr:row>44</xdr:row>
                    <xdr:rowOff>184150</xdr:rowOff>
                  </from>
                  <to>
                    <xdr:col>14</xdr:col>
                    <xdr:colOff>146050</xdr:colOff>
                    <xdr:row>46</xdr:row>
                    <xdr:rowOff>38100</xdr:rowOff>
                  </to>
                </anchor>
              </controlPr>
            </control>
          </mc:Choice>
        </mc:AlternateContent>
        <mc:AlternateContent xmlns:mc="http://schemas.openxmlformats.org/markup-compatibility/2006">
          <mc:Choice Requires="x14">
            <control shapeId="64534" r:id="rId25" name="Check Box 22">
              <controlPr defaultSize="0" autoFill="0" autoLine="0" autoPict="0">
                <anchor moveWithCells="1">
                  <from>
                    <xdr:col>13</xdr:col>
                    <xdr:colOff>146050</xdr:colOff>
                    <xdr:row>45</xdr:row>
                    <xdr:rowOff>184150</xdr:rowOff>
                  </from>
                  <to>
                    <xdr:col>14</xdr:col>
                    <xdr:colOff>146050</xdr:colOff>
                    <xdr:row>47</xdr:row>
                    <xdr:rowOff>38100</xdr:rowOff>
                  </to>
                </anchor>
              </controlPr>
            </control>
          </mc:Choice>
        </mc:AlternateContent>
        <mc:AlternateContent xmlns:mc="http://schemas.openxmlformats.org/markup-compatibility/2006">
          <mc:Choice Requires="x14">
            <control shapeId="64535" r:id="rId26" name="Check Box 23">
              <controlPr defaultSize="0" autoFill="0" autoLine="0" autoPict="0">
                <anchor moveWithCells="1">
                  <from>
                    <xdr:col>13</xdr:col>
                    <xdr:colOff>146050</xdr:colOff>
                    <xdr:row>46</xdr:row>
                    <xdr:rowOff>184150</xdr:rowOff>
                  </from>
                  <to>
                    <xdr:col>14</xdr:col>
                    <xdr:colOff>146050</xdr:colOff>
                    <xdr:row>48</xdr:row>
                    <xdr:rowOff>38100</xdr:rowOff>
                  </to>
                </anchor>
              </controlPr>
            </control>
          </mc:Choice>
        </mc:AlternateContent>
        <mc:AlternateContent xmlns:mc="http://schemas.openxmlformats.org/markup-compatibility/2006">
          <mc:Choice Requires="x14">
            <control shapeId="64536" r:id="rId27" name="Check Box 24">
              <controlPr defaultSize="0" autoFill="0" autoLine="0" autoPict="0">
                <anchor moveWithCells="1">
                  <from>
                    <xdr:col>13</xdr:col>
                    <xdr:colOff>146050</xdr:colOff>
                    <xdr:row>47</xdr:row>
                    <xdr:rowOff>184150</xdr:rowOff>
                  </from>
                  <to>
                    <xdr:col>14</xdr:col>
                    <xdr:colOff>146050</xdr:colOff>
                    <xdr:row>49</xdr:row>
                    <xdr:rowOff>38100</xdr:rowOff>
                  </to>
                </anchor>
              </controlPr>
            </control>
          </mc:Choice>
        </mc:AlternateContent>
        <mc:AlternateContent xmlns:mc="http://schemas.openxmlformats.org/markup-compatibility/2006">
          <mc:Choice Requires="x14">
            <control shapeId="64537" r:id="rId28" name="Check Box 25">
              <controlPr defaultSize="0" autoFill="0" autoLine="0" autoPict="0">
                <anchor moveWithCells="1">
                  <from>
                    <xdr:col>13</xdr:col>
                    <xdr:colOff>146050</xdr:colOff>
                    <xdr:row>48</xdr:row>
                    <xdr:rowOff>184150</xdr:rowOff>
                  </from>
                  <to>
                    <xdr:col>14</xdr:col>
                    <xdr:colOff>107950</xdr:colOff>
                    <xdr:row>50</xdr:row>
                    <xdr:rowOff>0</xdr:rowOff>
                  </to>
                </anchor>
              </controlPr>
            </control>
          </mc:Choice>
        </mc:AlternateContent>
        <mc:AlternateContent xmlns:mc="http://schemas.openxmlformats.org/markup-compatibility/2006">
          <mc:Choice Requires="x14">
            <control shapeId="64538" r:id="rId29" name="Check Box 26">
              <controlPr defaultSize="0" autoFill="0" autoLine="0" autoPict="0">
                <anchor moveWithCells="1">
                  <from>
                    <xdr:col>13</xdr:col>
                    <xdr:colOff>146050</xdr:colOff>
                    <xdr:row>49</xdr:row>
                    <xdr:rowOff>184150</xdr:rowOff>
                  </from>
                  <to>
                    <xdr:col>14</xdr:col>
                    <xdr:colOff>107950</xdr:colOff>
                    <xdr:row>51</xdr:row>
                    <xdr:rowOff>38100</xdr:rowOff>
                  </to>
                </anchor>
              </controlPr>
            </control>
          </mc:Choice>
        </mc:AlternateContent>
        <mc:AlternateContent xmlns:mc="http://schemas.openxmlformats.org/markup-compatibility/2006">
          <mc:Choice Requires="x14">
            <control shapeId="64539" r:id="rId30" name="Check Box 27">
              <controlPr defaultSize="0" autoFill="0" autoLine="0" autoPict="0">
                <anchor moveWithCells="1">
                  <from>
                    <xdr:col>13</xdr:col>
                    <xdr:colOff>146050</xdr:colOff>
                    <xdr:row>50</xdr:row>
                    <xdr:rowOff>184150</xdr:rowOff>
                  </from>
                  <to>
                    <xdr:col>14</xdr:col>
                    <xdr:colOff>107950</xdr:colOff>
                    <xdr:row>52</xdr:row>
                    <xdr:rowOff>38100</xdr:rowOff>
                  </to>
                </anchor>
              </controlPr>
            </control>
          </mc:Choice>
        </mc:AlternateContent>
        <mc:AlternateContent xmlns:mc="http://schemas.openxmlformats.org/markup-compatibility/2006">
          <mc:Choice Requires="x14">
            <control shapeId="64540" r:id="rId31" name="Check Box 28">
              <controlPr defaultSize="0" autoFill="0" autoLine="0" autoPict="0">
                <anchor moveWithCells="1">
                  <from>
                    <xdr:col>13</xdr:col>
                    <xdr:colOff>146050</xdr:colOff>
                    <xdr:row>51</xdr:row>
                    <xdr:rowOff>184150</xdr:rowOff>
                  </from>
                  <to>
                    <xdr:col>14</xdr:col>
                    <xdr:colOff>107950</xdr:colOff>
                    <xdr:row>53</xdr:row>
                    <xdr:rowOff>38100</xdr:rowOff>
                  </to>
                </anchor>
              </controlPr>
            </control>
          </mc:Choice>
        </mc:AlternateContent>
        <mc:AlternateContent xmlns:mc="http://schemas.openxmlformats.org/markup-compatibility/2006">
          <mc:Choice Requires="x14">
            <control shapeId="64541" r:id="rId32" name="Check Box 29">
              <controlPr defaultSize="0" autoFill="0" autoLine="0" autoPict="0">
                <anchor moveWithCells="1">
                  <from>
                    <xdr:col>13</xdr:col>
                    <xdr:colOff>146050</xdr:colOff>
                    <xdr:row>52</xdr:row>
                    <xdr:rowOff>184150</xdr:rowOff>
                  </from>
                  <to>
                    <xdr:col>14</xdr:col>
                    <xdr:colOff>107950</xdr:colOff>
                    <xdr:row>54</xdr:row>
                    <xdr:rowOff>38100</xdr:rowOff>
                  </to>
                </anchor>
              </controlPr>
            </control>
          </mc:Choice>
        </mc:AlternateContent>
        <mc:AlternateContent xmlns:mc="http://schemas.openxmlformats.org/markup-compatibility/2006">
          <mc:Choice Requires="x14">
            <control shapeId="64542" r:id="rId33" name="Check Box 30">
              <controlPr defaultSize="0" autoFill="0" autoLine="0" autoPict="0">
                <anchor moveWithCells="1">
                  <from>
                    <xdr:col>13</xdr:col>
                    <xdr:colOff>146050</xdr:colOff>
                    <xdr:row>53</xdr:row>
                    <xdr:rowOff>184150</xdr:rowOff>
                  </from>
                  <to>
                    <xdr:col>14</xdr:col>
                    <xdr:colOff>107950</xdr:colOff>
                    <xdr:row>55</xdr:row>
                    <xdr:rowOff>38100</xdr:rowOff>
                  </to>
                </anchor>
              </controlPr>
            </control>
          </mc:Choice>
        </mc:AlternateContent>
        <mc:AlternateContent xmlns:mc="http://schemas.openxmlformats.org/markup-compatibility/2006">
          <mc:Choice Requires="x14">
            <control shapeId="64543" r:id="rId34" name="Check Box 31">
              <controlPr defaultSize="0" autoFill="0" autoLine="0" autoPict="0">
                <anchor moveWithCells="1">
                  <from>
                    <xdr:col>13</xdr:col>
                    <xdr:colOff>146050</xdr:colOff>
                    <xdr:row>54</xdr:row>
                    <xdr:rowOff>184150</xdr:rowOff>
                  </from>
                  <to>
                    <xdr:col>14</xdr:col>
                    <xdr:colOff>107950</xdr:colOff>
                    <xdr:row>56</xdr:row>
                    <xdr:rowOff>38100</xdr:rowOff>
                  </to>
                </anchor>
              </controlPr>
            </control>
          </mc:Choice>
        </mc:AlternateContent>
        <mc:AlternateContent xmlns:mc="http://schemas.openxmlformats.org/markup-compatibility/2006">
          <mc:Choice Requires="x14">
            <control shapeId="64544" r:id="rId35" name="Check Box 32">
              <controlPr defaultSize="0" autoFill="0" autoLine="0" autoPict="0">
                <anchor moveWithCells="1">
                  <from>
                    <xdr:col>13</xdr:col>
                    <xdr:colOff>146050</xdr:colOff>
                    <xdr:row>55</xdr:row>
                    <xdr:rowOff>184150</xdr:rowOff>
                  </from>
                  <to>
                    <xdr:col>14</xdr:col>
                    <xdr:colOff>107950</xdr:colOff>
                    <xdr:row>57</xdr:row>
                    <xdr:rowOff>38100</xdr:rowOff>
                  </to>
                </anchor>
              </controlPr>
            </control>
          </mc:Choice>
        </mc:AlternateContent>
        <mc:AlternateContent xmlns:mc="http://schemas.openxmlformats.org/markup-compatibility/2006">
          <mc:Choice Requires="x14">
            <control shapeId="64545" r:id="rId36" name="Check Box 33">
              <controlPr defaultSize="0" autoFill="0" autoLine="0" autoPict="0">
                <anchor moveWithCells="1">
                  <from>
                    <xdr:col>13</xdr:col>
                    <xdr:colOff>146050</xdr:colOff>
                    <xdr:row>56</xdr:row>
                    <xdr:rowOff>184150</xdr:rowOff>
                  </from>
                  <to>
                    <xdr:col>14</xdr:col>
                    <xdr:colOff>107950</xdr:colOff>
                    <xdr:row>58</xdr:row>
                    <xdr:rowOff>38100</xdr:rowOff>
                  </to>
                </anchor>
              </controlPr>
            </control>
          </mc:Choice>
        </mc:AlternateContent>
        <mc:AlternateContent xmlns:mc="http://schemas.openxmlformats.org/markup-compatibility/2006">
          <mc:Choice Requires="x14">
            <control shapeId="64546" r:id="rId37" name="Check Box 34">
              <controlPr defaultSize="0" autoFill="0" autoLine="0" autoPict="0">
                <anchor moveWithCells="1">
                  <from>
                    <xdr:col>13</xdr:col>
                    <xdr:colOff>146050</xdr:colOff>
                    <xdr:row>57</xdr:row>
                    <xdr:rowOff>184150</xdr:rowOff>
                  </from>
                  <to>
                    <xdr:col>14</xdr:col>
                    <xdr:colOff>107950</xdr:colOff>
                    <xdr:row>59</xdr:row>
                    <xdr:rowOff>38100</xdr:rowOff>
                  </to>
                </anchor>
              </controlPr>
            </control>
          </mc:Choice>
        </mc:AlternateContent>
        <mc:AlternateContent xmlns:mc="http://schemas.openxmlformats.org/markup-compatibility/2006">
          <mc:Choice Requires="x14">
            <control shapeId="64547" r:id="rId38" name="Check Box 35">
              <controlPr defaultSize="0" autoFill="0" autoLine="0" autoPict="0">
                <anchor moveWithCells="1">
                  <from>
                    <xdr:col>13</xdr:col>
                    <xdr:colOff>146050</xdr:colOff>
                    <xdr:row>58</xdr:row>
                    <xdr:rowOff>184150</xdr:rowOff>
                  </from>
                  <to>
                    <xdr:col>14</xdr:col>
                    <xdr:colOff>107950</xdr:colOff>
                    <xdr:row>60</xdr:row>
                    <xdr:rowOff>38100</xdr:rowOff>
                  </to>
                </anchor>
              </controlPr>
            </control>
          </mc:Choice>
        </mc:AlternateContent>
        <mc:AlternateContent xmlns:mc="http://schemas.openxmlformats.org/markup-compatibility/2006">
          <mc:Choice Requires="x14">
            <control shapeId="64548" r:id="rId39" name="Check Box 36">
              <controlPr defaultSize="0" autoFill="0" autoLine="0" autoPict="0">
                <anchor moveWithCells="1">
                  <from>
                    <xdr:col>13</xdr:col>
                    <xdr:colOff>146050</xdr:colOff>
                    <xdr:row>59</xdr:row>
                    <xdr:rowOff>184150</xdr:rowOff>
                  </from>
                  <to>
                    <xdr:col>14</xdr:col>
                    <xdr:colOff>107950</xdr:colOff>
                    <xdr:row>61</xdr:row>
                    <xdr:rowOff>38100</xdr:rowOff>
                  </to>
                </anchor>
              </controlPr>
            </control>
          </mc:Choice>
        </mc:AlternateContent>
        <mc:AlternateContent xmlns:mc="http://schemas.openxmlformats.org/markup-compatibility/2006">
          <mc:Choice Requires="x14">
            <control shapeId="64549" r:id="rId40" name="Check Box 37">
              <controlPr defaultSize="0" autoFill="0" autoLine="0" autoPict="0">
                <anchor moveWithCells="1">
                  <from>
                    <xdr:col>13</xdr:col>
                    <xdr:colOff>146050</xdr:colOff>
                    <xdr:row>60</xdr:row>
                    <xdr:rowOff>184150</xdr:rowOff>
                  </from>
                  <to>
                    <xdr:col>14</xdr:col>
                    <xdr:colOff>107950</xdr:colOff>
                    <xdr:row>62</xdr:row>
                    <xdr:rowOff>38100</xdr:rowOff>
                  </to>
                </anchor>
              </controlPr>
            </control>
          </mc:Choice>
        </mc:AlternateContent>
        <mc:AlternateContent xmlns:mc="http://schemas.openxmlformats.org/markup-compatibility/2006">
          <mc:Choice Requires="x14">
            <control shapeId="64550" r:id="rId41" name="Check Box 38">
              <controlPr defaultSize="0" autoFill="0" autoLine="0" autoPict="0">
                <anchor moveWithCells="1">
                  <from>
                    <xdr:col>13</xdr:col>
                    <xdr:colOff>146050</xdr:colOff>
                    <xdr:row>61</xdr:row>
                    <xdr:rowOff>184150</xdr:rowOff>
                  </from>
                  <to>
                    <xdr:col>14</xdr:col>
                    <xdr:colOff>107950</xdr:colOff>
                    <xdr:row>63</xdr:row>
                    <xdr:rowOff>0</xdr:rowOff>
                  </to>
                </anchor>
              </controlPr>
            </control>
          </mc:Choice>
        </mc:AlternateContent>
        <mc:AlternateContent xmlns:mc="http://schemas.openxmlformats.org/markup-compatibility/2006">
          <mc:Choice Requires="x14">
            <control shapeId="64551" r:id="rId42" name="Check Box 39">
              <controlPr defaultSize="0" autoFill="0" autoLine="0" autoPict="0">
                <anchor moveWithCells="1">
                  <from>
                    <xdr:col>5</xdr:col>
                    <xdr:colOff>114300</xdr:colOff>
                    <xdr:row>10</xdr:row>
                    <xdr:rowOff>107950</xdr:rowOff>
                  </from>
                  <to>
                    <xdr:col>6</xdr:col>
                    <xdr:colOff>57150</xdr:colOff>
                    <xdr:row>11</xdr:row>
                    <xdr:rowOff>88900</xdr:rowOff>
                  </to>
                </anchor>
              </controlPr>
            </control>
          </mc:Choice>
        </mc:AlternateContent>
        <mc:AlternateContent xmlns:mc="http://schemas.openxmlformats.org/markup-compatibility/2006">
          <mc:Choice Requires="x14">
            <control shapeId="64552" r:id="rId43" name="Check Box 40">
              <controlPr defaultSize="0" autoFill="0" autoLine="0" autoPict="0">
                <anchor moveWithCells="1">
                  <from>
                    <xdr:col>13</xdr:col>
                    <xdr:colOff>146050</xdr:colOff>
                    <xdr:row>15</xdr:row>
                    <xdr:rowOff>184150</xdr:rowOff>
                  </from>
                  <to>
                    <xdr:col>14</xdr:col>
                    <xdr:colOff>107950</xdr:colOff>
                    <xdr:row>17</xdr:row>
                    <xdr:rowOff>38100</xdr:rowOff>
                  </to>
                </anchor>
              </controlPr>
            </control>
          </mc:Choice>
        </mc:AlternateContent>
        <mc:AlternateContent xmlns:mc="http://schemas.openxmlformats.org/markup-compatibility/2006">
          <mc:Choice Requires="x14">
            <control shapeId="64553" r:id="rId44" name="Check Box 41">
              <controlPr defaultSize="0" autoFill="0" autoLine="0" autoPict="0">
                <anchor moveWithCells="1">
                  <from>
                    <xdr:col>13</xdr:col>
                    <xdr:colOff>146050</xdr:colOff>
                    <xdr:row>16</xdr:row>
                    <xdr:rowOff>184150</xdr:rowOff>
                  </from>
                  <to>
                    <xdr:col>14</xdr:col>
                    <xdr:colOff>107950</xdr:colOff>
                    <xdr:row>18</xdr:row>
                    <xdr:rowOff>38100</xdr:rowOff>
                  </to>
                </anchor>
              </controlPr>
            </control>
          </mc:Choice>
        </mc:AlternateContent>
        <mc:AlternateContent xmlns:mc="http://schemas.openxmlformats.org/markup-compatibility/2006">
          <mc:Choice Requires="x14">
            <control shapeId="64554" r:id="rId45" name="Check Box 42">
              <controlPr defaultSize="0" autoFill="0" autoLine="0" autoPict="0">
                <anchor moveWithCells="1">
                  <from>
                    <xdr:col>13</xdr:col>
                    <xdr:colOff>146050</xdr:colOff>
                    <xdr:row>17</xdr:row>
                    <xdr:rowOff>184150</xdr:rowOff>
                  </from>
                  <to>
                    <xdr:col>14</xdr:col>
                    <xdr:colOff>107950</xdr:colOff>
                    <xdr:row>19</xdr:row>
                    <xdr:rowOff>38100</xdr:rowOff>
                  </to>
                </anchor>
              </controlPr>
            </control>
          </mc:Choice>
        </mc:AlternateContent>
        <mc:AlternateContent xmlns:mc="http://schemas.openxmlformats.org/markup-compatibility/2006">
          <mc:Choice Requires="x14">
            <control shapeId="64555" r:id="rId46" name="Check Box 43">
              <controlPr defaultSize="0" autoFill="0" autoLine="0" autoPict="0">
                <anchor moveWithCells="1">
                  <from>
                    <xdr:col>13</xdr:col>
                    <xdr:colOff>146050</xdr:colOff>
                    <xdr:row>18</xdr:row>
                    <xdr:rowOff>184150</xdr:rowOff>
                  </from>
                  <to>
                    <xdr:col>14</xdr:col>
                    <xdr:colOff>107950</xdr:colOff>
                    <xdr:row>20</xdr:row>
                    <xdr:rowOff>38100</xdr:rowOff>
                  </to>
                </anchor>
              </controlPr>
            </control>
          </mc:Choice>
        </mc:AlternateContent>
        <mc:AlternateContent xmlns:mc="http://schemas.openxmlformats.org/markup-compatibility/2006">
          <mc:Choice Requires="x14">
            <control shapeId="64556" r:id="rId47" name="Check Box 44">
              <controlPr defaultSize="0" autoFill="0" autoLine="0" autoPict="0">
                <anchor moveWithCells="1">
                  <from>
                    <xdr:col>13</xdr:col>
                    <xdr:colOff>146050</xdr:colOff>
                    <xdr:row>19</xdr:row>
                    <xdr:rowOff>184150</xdr:rowOff>
                  </from>
                  <to>
                    <xdr:col>14</xdr:col>
                    <xdr:colOff>107950</xdr:colOff>
                    <xdr:row>21</xdr:row>
                    <xdr:rowOff>38100</xdr:rowOff>
                  </to>
                </anchor>
              </controlPr>
            </control>
          </mc:Choice>
        </mc:AlternateContent>
        <mc:AlternateContent xmlns:mc="http://schemas.openxmlformats.org/markup-compatibility/2006">
          <mc:Choice Requires="x14">
            <control shapeId="64557" r:id="rId48" name="Check Box 45">
              <controlPr defaultSize="0" autoFill="0" autoLine="0" autoPict="0">
                <anchor moveWithCells="1">
                  <from>
                    <xdr:col>13</xdr:col>
                    <xdr:colOff>146050</xdr:colOff>
                    <xdr:row>20</xdr:row>
                    <xdr:rowOff>184150</xdr:rowOff>
                  </from>
                  <to>
                    <xdr:col>14</xdr:col>
                    <xdr:colOff>107950</xdr:colOff>
                    <xdr:row>22</xdr:row>
                    <xdr:rowOff>38100</xdr:rowOff>
                  </to>
                </anchor>
              </controlPr>
            </control>
          </mc:Choice>
        </mc:AlternateContent>
        <mc:AlternateContent xmlns:mc="http://schemas.openxmlformats.org/markup-compatibility/2006">
          <mc:Choice Requires="x14">
            <control shapeId="64558" r:id="rId49" name="Check Box 46">
              <controlPr defaultSize="0" autoFill="0" autoLine="0" autoPict="0">
                <anchor moveWithCells="1">
                  <from>
                    <xdr:col>13</xdr:col>
                    <xdr:colOff>146050</xdr:colOff>
                    <xdr:row>22</xdr:row>
                    <xdr:rowOff>184150</xdr:rowOff>
                  </from>
                  <to>
                    <xdr:col>14</xdr:col>
                    <xdr:colOff>107950</xdr:colOff>
                    <xdr:row>24</xdr:row>
                    <xdr:rowOff>38100</xdr:rowOff>
                  </to>
                </anchor>
              </controlPr>
            </control>
          </mc:Choice>
        </mc:AlternateContent>
        <mc:AlternateContent xmlns:mc="http://schemas.openxmlformats.org/markup-compatibility/2006">
          <mc:Choice Requires="x14">
            <control shapeId="64559" r:id="rId50" name="Check Box 47">
              <controlPr defaultSize="0" autoFill="0" autoLine="0" autoPict="0">
                <anchor moveWithCells="1">
                  <from>
                    <xdr:col>13</xdr:col>
                    <xdr:colOff>146050</xdr:colOff>
                    <xdr:row>21</xdr:row>
                    <xdr:rowOff>184150</xdr:rowOff>
                  </from>
                  <to>
                    <xdr:col>14</xdr:col>
                    <xdr:colOff>107950</xdr:colOff>
                    <xdr:row>23</xdr:row>
                    <xdr:rowOff>38100</xdr:rowOff>
                  </to>
                </anchor>
              </controlPr>
            </control>
          </mc:Choice>
        </mc:AlternateContent>
        <mc:AlternateContent xmlns:mc="http://schemas.openxmlformats.org/markup-compatibility/2006">
          <mc:Choice Requires="x14">
            <control shapeId="64560" r:id="rId51" name="Check Box 48">
              <controlPr defaultSize="0" autoFill="0" autoLine="0" autoPict="0">
                <anchor moveWithCells="1">
                  <from>
                    <xdr:col>13</xdr:col>
                    <xdr:colOff>146050</xdr:colOff>
                    <xdr:row>23</xdr:row>
                    <xdr:rowOff>184150</xdr:rowOff>
                  </from>
                  <to>
                    <xdr:col>14</xdr:col>
                    <xdr:colOff>107950</xdr:colOff>
                    <xdr:row>25</xdr:row>
                    <xdr:rowOff>38100</xdr:rowOff>
                  </to>
                </anchor>
              </controlPr>
            </control>
          </mc:Choice>
        </mc:AlternateContent>
        <mc:AlternateContent xmlns:mc="http://schemas.openxmlformats.org/markup-compatibility/2006">
          <mc:Choice Requires="x14">
            <control shapeId="64561" r:id="rId52" name="Check Box 49">
              <controlPr defaultSize="0" autoFill="0" autoLine="0" autoPict="0">
                <anchor moveWithCells="1">
                  <from>
                    <xdr:col>13</xdr:col>
                    <xdr:colOff>146050</xdr:colOff>
                    <xdr:row>24</xdr:row>
                    <xdr:rowOff>184150</xdr:rowOff>
                  </from>
                  <to>
                    <xdr:col>14</xdr:col>
                    <xdr:colOff>107950</xdr:colOff>
                    <xdr:row>26</xdr:row>
                    <xdr:rowOff>38100</xdr:rowOff>
                  </to>
                </anchor>
              </controlPr>
            </control>
          </mc:Choice>
        </mc:AlternateContent>
        <mc:AlternateContent xmlns:mc="http://schemas.openxmlformats.org/markup-compatibility/2006">
          <mc:Choice Requires="x14">
            <control shapeId="64562" r:id="rId53" name="Check Box 50">
              <controlPr defaultSize="0" autoFill="0" autoLine="0" autoPict="0">
                <anchor moveWithCells="1">
                  <from>
                    <xdr:col>13</xdr:col>
                    <xdr:colOff>146050</xdr:colOff>
                    <xdr:row>25</xdr:row>
                    <xdr:rowOff>184150</xdr:rowOff>
                  </from>
                  <to>
                    <xdr:col>14</xdr:col>
                    <xdr:colOff>107950</xdr:colOff>
                    <xdr:row>27</xdr:row>
                    <xdr:rowOff>38100</xdr:rowOff>
                  </to>
                </anchor>
              </controlPr>
            </control>
          </mc:Choice>
        </mc:AlternateContent>
        <mc:AlternateContent xmlns:mc="http://schemas.openxmlformats.org/markup-compatibility/2006">
          <mc:Choice Requires="x14">
            <control shapeId="64563" r:id="rId54" name="Check Box 51">
              <controlPr defaultSize="0" autoFill="0" autoLine="0" autoPict="0">
                <anchor moveWithCells="1">
                  <from>
                    <xdr:col>13</xdr:col>
                    <xdr:colOff>146050</xdr:colOff>
                    <xdr:row>25</xdr:row>
                    <xdr:rowOff>184150</xdr:rowOff>
                  </from>
                  <to>
                    <xdr:col>14</xdr:col>
                    <xdr:colOff>107950</xdr:colOff>
                    <xdr:row>27</xdr:row>
                    <xdr:rowOff>38100</xdr:rowOff>
                  </to>
                </anchor>
              </controlPr>
            </control>
          </mc:Choice>
        </mc:AlternateContent>
        <mc:AlternateContent xmlns:mc="http://schemas.openxmlformats.org/markup-compatibility/2006">
          <mc:Choice Requires="x14">
            <control shapeId="64564" r:id="rId55" name="Check Box 52">
              <controlPr defaultSize="0" autoFill="0" autoLine="0" autoPict="0">
                <anchor moveWithCells="1">
                  <from>
                    <xdr:col>13</xdr:col>
                    <xdr:colOff>146050</xdr:colOff>
                    <xdr:row>24</xdr:row>
                    <xdr:rowOff>184150</xdr:rowOff>
                  </from>
                  <to>
                    <xdr:col>14</xdr:col>
                    <xdr:colOff>107950</xdr:colOff>
                    <xdr:row>26</xdr:row>
                    <xdr:rowOff>38100</xdr:rowOff>
                  </to>
                </anchor>
              </controlPr>
            </control>
          </mc:Choice>
        </mc:AlternateContent>
      </controls>
    </mc:Choice>
  </mc:AlternateContent>
  <tableParts count="1">
    <tablePart r:id="rId56"/>
  </tableParts>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item1.xml>��< ? x m l   v e r s i o n = " 1 . 0 "   e n c o d i n g = " u t f - 1 6 " ? > < D a t a M a s h u p   x m l n s = " h t t p : / / s c h e m a s . m i c r o s o f t . c o m / D a t a M a s h u p " > A A A A A B c D A A B Q S w M E F A A C A A g A F 3 V k T h 0 0 L D K n A A A A + Q A A A B I A H A B D b 2 5 m a W c v U G F j a 2 F n Z S 5 4 b W w g o h g A K K A U A A A A A A A A A A A A A A A A A A A A A A A A A A A A h Y 9 N D o I w G E S v Q r q n f 0 S j 5 K M s 3 E p i Q j R u G 6 j Q C M X Q Y r m b C 4 / k F S R R 1 J 3 L m b x J 3 j x u d 0 j H t g m u q r e 6 M w l i m K J A m a I r t a k S N L h T u E K p g J 0 s z r J S w Q Q b G 4 9 W J 6 h 2 7 h I T 4 r 3 H P s J d X x F O K S P H b J s X t W p l q I 1 1 0 h Q K f V b l / x U S c H j J C I 6 X D C / Y m m M W U Q Z k 7 i H T 5 s v w S R l T I D 8 l b I b G D b 0 S y o T 7 H M g c g b x v i C d Q S w M E F A A C A A g A F 3 V k T 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d 1 Z E 4 o i k e 4 D g A A A B E A A A A T A B w A R m 9 y b X V s Y X M v U 2 V j d G l v b j E u b S C i G A A o o B Q A A A A A A A A A A A A A A A A A A A A A A A A A A A A r T k 0 u y c z P U w i G 0 I b W A F B L A Q I t A B Q A A g A I A B d 1 Z E 4 d N C w y p w A A A P k A A A A S A A A A A A A A A A A A A A A A A A A A A A B D b 2 5 m a W c v U G F j a 2 F n Z S 5 4 b W x Q S w E C L Q A U A A I A C A A X d W R O D 8 r p q 6 Q A A A D p A A A A E w A A A A A A A A A A A A A A A A D z A A A A W 0 N v b n R l b n R f V H l w Z X N d L n h t b F B L A Q I t A B Q A A g A I A B d 1 Z E 4 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b F Y X 5 1 x p t S K 1 F Q c k e w m 5 q A A A A A A I A A A A A A A N m A A D A A A A A E A A A A N q R W X s 8 S q M O E M f 7 f V 1 + J 1 c A A A A A B I A A A K A A A A A Q A A A A o c 7 5 J z z K a s c p R x 1 A K 3 P o D l A A A A D G x C T U k S 1 v K Q X d e w a N w 5 u J W H Q z D M + G 3 / k 4 m V c L G j m I S d z p P h b l L Z f N z C V O S n e w K / k U v V I K y T 7 3 H W 2 I K 1 3 H 5 / 3 F r k a 0 + N 5 F V u + f s G s n 3 u Y 6 2 h Q A A A A 3 f 2 g k k v M X + 4 A L X Y k 0 w K m C i 9 L R D w = = < / D a t a M a s h u p > 
</file>

<file path=customXml/itemProps1.xml><?xml version="1.0" encoding="utf-8"?>
<ds:datastoreItem xmlns:ds="http://schemas.openxmlformats.org/officeDocument/2006/customXml" ds:itemID="{AB01EF92-A5A7-4576-BDAF-30CC92335F1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11</vt:i4>
      </vt:variant>
      <vt:variant>
        <vt:lpstr>Named Ranges</vt:lpstr>
      </vt:variant>
      <vt:variant>
        <vt:i4>39</vt:i4>
      </vt:variant>
    </vt:vector>
  </HeadingPairs>
  <TitlesOfParts>
    <vt:vector baseType="lpstr" size="50">
      <vt:lpstr>Instructions</vt:lpstr>
      <vt:lpstr>Charts</vt:lpstr>
      <vt:lpstr>Monday</vt:lpstr>
      <vt:lpstr>Tuesday</vt:lpstr>
      <vt:lpstr>Wednesday</vt:lpstr>
      <vt:lpstr>Thursday</vt:lpstr>
      <vt:lpstr>Friday</vt:lpstr>
      <vt:lpstr>Sat</vt:lpstr>
      <vt:lpstr>Sun</vt:lpstr>
      <vt:lpstr>Timesheet</vt:lpstr>
      <vt:lpstr>WK_SUMMARY</vt:lpstr>
      <vt:lpstr>Friday!ColumnTitleRegion..H2.1</vt:lpstr>
      <vt:lpstr>Monday!ColumnTitleRegion..H2.1</vt:lpstr>
      <vt:lpstr>Sat!ColumnTitleRegion..H2.1</vt:lpstr>
      <vt:lpstr>Sun!ColumnTitleRegion..H2.1</vt:lpstr>
      <vt:lpstr>Thursday!ColumnTitleRegion..H2.1</vt:lpstr>
      <vt:lpstr>Tuesday!ColumnTitleRegion..H2.1</vt:lpstr>
      <vt:lpstr>Wednesday!ColumnTitleRegion..H2.1</vt:lpstr>
      <vt:lpstr>Instructions!OLE_LINK17</vt:lpstr>
      <vt:lpstr>Charts!OLE_LINK3</vt:lpstr>
      <vt:lpstr>Charts!OLE_LINK4</vt:lpstr>
      <vt:lpstr>Friday!Print_Area</vt:lpstr>
      <vt:lpstr>Monday!Print_Area</vt:lpstr>
      <vt:lpstr>Sat!Print_Area</vt:lpstr>
      <vt:lpstr>Sun!Print_Area</vt:lpstr>
      <vt:lpstr>Thursday!Print_Area</vt:lpstr>
      <vt:lpstr>Tuesday!Print_Area</vt:lpstr>
      <vt:lpstr>Wednesday!Print_Area</vt:lpstr>
      <vt:lpstr>WK_SUMMARY!Print_Area</vt:lpstr>
      <vt:lpstr>Friday!Print_Titles</vt:lpstr>
      <vt:lpstr>Monday!Print_Titles</vt:lpstr>
      <vt:lpstr>Sat!Print_Titles</vt:lpstr>
      <vt:lpstr>Sun!Print_Titles</vt:lpstr>
      <vt:lpstr>Thursday!Print_Titles</vt:lpstr>
      <vt:lpstr>Tuesday!Print_Titles</vt:lpstr>
      <vt:lpstr>Wednesday!Print_Titles</vt:lpstr>
      <vt:lpstr>Friday!ScheduleStart</vt:lpstr>
      <vt:lpstr>Monday!ScheduleStart</vt:lpstr>
      <vt:lpstr>Sat!ScheduleStart</vt:lpstr>
      <vt:lpstr>Sun!ScheduleStart</vt:lpstr>
      <vt:lpstr>Thursday!ScheduleStart</vt:lpstr>
      <vt:lpstr>Tuesday!ScheduleStart</vt:lpstr>
      <vt:lpstr>Wednesday!ScheduleStart</vt:lpstr>
      <vt:lpstr>Friday!ThisRow</vt:lpstr>
      <vt:lpstr>Monday!ThisRow</vt:lpstr>
      <vt:lpstr>Sat!ThisRow</vt:lpstr>
      <vt:lpstr>Sun!ThisRow</vt:lpstr>
      <vt:lpstr>Thursday!ThisRow</vt:lpstr>
      <vt:lpstr>Tuesday!ThisRow</vt:lpstr>
      <vt:lpstr>Wednesday!ThisRow</vt:lpstr>
    </vt:vector>
  </TitlesOfParts>
  <LinksUpToDate>false</LinksUpToDate>
  <SharedDoc>false</SharedDoc>
  <HyperlinksChanged>false</HyperlinksChanged>
  <AppVersion>16.0300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