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20730" windowHeight="11760"/>
  </bookViews>
  <sheets>
    <sheet name="Profit &amp; Loss" sheetId="1" r:id="rId1"/>
  </sheets>
  <definedNames>
    <definedName name="_xlnm.Print_Titles" localSheetId="0">'Profit &amp; Loss'!$8:$8</definedName>
  </definedNames>
  <calcPr calcId="144525"/>
</workbook>
</file>

<file path=xl/calcChain.xml><?xml version="1.0" encoding="utf-8"?>
<calcChain xmlns="http://schemas.openxmlformats.org/spreadsheetml/2006/main">
  <c r="E67" i="1" l="1"/>
  <c r="D67" i="1"/>
  <c r="C67" i="1"/>
  <c r="H59" i="1"/>
  <c r="G59" i="1"/>
  <c r="E53" i="1"/>
  <c r="D53" i="1"/>
  <c r="C53" i="1"/>
  <c r="E38" i="1"/>
  <c r="D38" i="1"/>
  <c r="C38" i="1"/>
  <c r="E31" i="1"/>
  <c r="D31" i="1"/>
  <c r="C31" i="1"/>
  <c r="G52" i="1"/>
  <c r="G51" i="1"/>
  <c r="H51" i="1"/>
  <c r="G50" i="1"/>
  <c r="H50" i="1"/>
  <c r="H48" i="1"/>
  <c r="G47" i="1"/>
  <c r="H45" i="1"/>
  <c r="G45" i="1"/>
  <c r="H43" i="1"/>
  <c r="G42" i="1"/>
  <c r="H42" i="1"/>
  <c r="G36" i="1"/>
  <c r="G34" i="1"/>
  <c r="G30" i="1"/>
  <c r="G11" i="1"/>
  <c r="G12" i="1"/>
  <c r="G13" i="1"/>
  <c r="G10" i="1"/>
  <c r="H11" i="1"/>
  <c r="H12" i="1"/>
  <c r="H13" i="1"/>
  <c r="H10" i="1"/>
  <c r="H18" i="1"/>
  <c r="H19" i="1"/>
  <c r="H20" i="1"/>
  <c r="H17" i="1"/>
  <c r="G18" i="1"/>
  <c r="G19" i="1"/>
  <c r="G20" i="1"/>
  <c r="G17" i="1"/>
  <c r="G41" i="1"/>
  <c r="G43" i="1"/>
  <c r="G44" i="1"/>
  <c r="G49" i="1"/>
  <c r="H44" i="1"/>
  <c r="H52" i="1"/>
  <c r="H35" i="1"/>
  <c r="G37" i="1"/>
  <c r="H63" i="1"/>
  <c r="H64" i="1"/>
  <c r="H65" i="1"/>
  <c r="H66" i="1"/>
  <c r="H62" i="1"/>
  <c r="H67" i="1" s="1"/>
  <c r="G63" i="1"/>
  <c r="G64" i="1"/>
  <c r="G65" i="1"/>
  <c r="G66" i="1"/>
  <c r="G62" i="1"/>
  <c r="F10" i="1"/>
  <c r="F11" i="1"/>
  <c r="F12" i="1"/>
  <c r="F13" i="1"/>
  <c r="G67" i="1" l="1"/>
  <c r="D55" i="1"/>
  <c r="C55" i="1"/>
  <c r="E55" i="1"/>
  <c r="H55" i="1" s="1"/>
  <c r="H37" i="1"/>
  <c r="G46" i="1"/>
  <c r="G53" i="1" s="1"/>
  <c r="H41" i="1"/>
  <c r="H49" i="1"/>
  <c r="G48" i="1"/>
  <c r="H47" i="1"/>
  <c r="H46" i="1"/>
  <c r="H34" i="1"/>
  <c r="H29" i="1"/>
  <c r="G28" i="1"/>
  <c r="G35" i="1"/>
  <c r="G38" i="1" s="1"/>
  <c r="H28" i="1"/>
  <c r="G27" i="1"/>
  <c r="H36" i="1"/>
  <c r="G29" i="1"/>
  <c r="H30" i="1"/>
  <c r="H27" i="1"/>
  <c r="D21" i="1"/>
  <c r="E21" i="1"/>
  <c r="C21" i="1"/>
  <c r="C14" i="1"/>
  <c r="E14" i="1"/>
  <c r="D5" i="1" s="1"/>
  <c r="G55" i="1" l="1"/>
  <c r="F59" i="1"/>
  <c r="F55" i="1"/>
  <c r="H53" i="1"/>
  <c r="H31" i="1"/>
  <c r="G31" i="1"/>
  <c r="H38" i="1"/>
  <c r="F17" i="1"/>
  <c r="F64" i="1"/>
  <c r="F45" i="1"/>
  <c r="F66" i="1"/>
  <c r="F20" i="1"/>
  <c r="F36" i="1"/>
  <c r="F48" i="1"/>
  <c r="F27" i="1"/>
  <c r="F62" i="1"/>
  <c r="F18" i="1"/>
  <c r="F65" i="1"/>
  <c r="F46" i="1"/>
  <c r="F41" i="1"/>
  <c r="F19" i="1"/>
  <c r="F35" i="1"/>
  <c r="F47" i="1"/>
  <c r="F28" i="1"/>
  <c r="F42" i="1"/>
  <c r="F50" i="1"/>
  <c r="F29" i="1"/>
  <c r="F34" i="1"/>
  <c r="F43" i="1"/>
  <c r="F51" i="1"/>
  <c r="F30" i="1"/>
  <c r="F63" i="1"/>
  <c r="F44" i="1"/>
  <c r="F52" i="1"/>
  <c r="F37" i="1"/>
  <c r="F49" i="1"/>
  <c r="F14" i="1"/>
  <c r="G14" i="1"/>
  <c r="C23" i="1"/>
  <c r="C57" i="1" s="1"/>
  <c r="C69" i="1" s="1"/>
  <c r="E23" i="1"/>
  <c r="E57" i="1" s="1"/>
  <c r="D14" i="1"/>
  <c r="H14" i="1" s="1"/>
  <c r="F67" i="1" l="1"/>
  <c r="F57" i="1"/>
  <c r="E69" i="1"/>
  <c r="F38" i="1"/>
  <c r="G57" i="1"/>
  <c r="F31" i="1"/>
  <c r="F53" i="1"/>
  <c r="F23" i="1"/>
  <c r="G23" i="1"/>
  <c r="F21" i="1"/>
  <c r="D23" i="1"/>
  <c r="F69" i="1" l="1"/>
  <c r="D6" i="1"/>
  <c r="G69" i="1"/>
  <c r="H23" i="1"/>
  <c r="D57" i="1"/>
  <c r="G21" i="1"/>
  <c r="H21" i="1"/>
  <c r="H57" i="1" l="1"/>
  <c r="D69" i="1"/>
  <c r="H69" i="1" s="1"/>
</calcChain>
</file>

<file path=xl/sharedStrings.xml><?xml version="1.0" encoding="utf-8"?>
<sst xmlns="http://schemas.openxmlformats.org/spreadsheetml/2006/main" count="63" uniqueCount="53">
  <si>
    <t>Outside services</t>
  </si>
  <si>
    <t>Repairs and maintenance</t>
  </si>
  <si>
    <t>Advertising</t>
  </si>
  <si>
    <t>Rent</t>
  </si>
  <si>
    <t>Telephone</t>
  </si>
  <si>
    <t>Utilities</t>
  </si>
  <si>
    <t>Insurance</t>
  </si>
  <si>
    <t>Other expenses (specify)</t>
  </si>
  <si>
    <t>Cost of Sales</t>
  </si>
  <si>
    <t>Depreciation</t>
  </si>
  <si>
    <t>Profit and Loss Statement</t>
  </si>
  <si>
    <t>Operating Expenses</t>
  </si>
  <si>
    <t>Sales and Marketing</t>
  </si>
  <si>
    <t>Research and Development</t>
  </si>
  <si>
    <t>General and Adminstrative</t>
  </si>
  <si>
    <t>Direct marketing</t>
  </si>
  <si>
    <t>Meals and entertainment</t>
  </si>
  <si>
    <t>Wages and salaries</t>
  </si>
  <si>
    <t>Taxes</t>
  </si>
  <si>
    <t>Payroll taxes</t>
  </si>
  <si>
    <t>Real estate taxes</t>
  </si>
  <si>
    <t>Other taxes (specify)</t>
  </si>
  <si>
    <t>Prior Period</t>
  </si>
  <si>
    <t>Budget</t>
  </si>
  <si>
    <t>Current Period</t>
  </si>
  <si>
    <t>% Change from Budget</t>
  </si>
  <si>
    <t xml:space="preserve">Patents </t>
  </si>
  <si>
    <t>Technology licenses</t>
  </si>
  <si>
    <t>Income taxes</t>
  </si>
  <si>
    <t>Total Cost of Sales  [K]</t>
  </si>
  <si>
    <t>Gross Profit  [L=J-K]</t>
  </si>
  <si>
    <t>Total Operating Expenses  [P=M+N+O]</t>
  </si>
  <si>
    <t>Income from Operations  [Q=L-P]</t>
  </si>
  <si>
    <t>Other Income  [R]</t>
  </si>
  <si>
    <t>Total Taxes  [S]</t>
  </si>
  <si>
    <t>Net Profit  [T=Q+R-S]</t>
  </si>
  <si>
    <t>Gross margin  [L/J]</t>
  </si>
  <si>
    <t>Return on sales  [T/J]</t>
  </si>
  <si>
    <t>Current Period as % of Sales</t>
  </si>
  <si>
    <t>Stated in 000s</t>
  </si>
  <si>
    <t>Product/Service 1</t>
  </si>
  <si>
    <t>Product/Service 2</t>
  </si>
  <si>
    <t>Product/Service 3</t>
  </si>
  <si>
    <t>Product/Service 4</t>
  </si>
  <si>
    <t>Sales Revenue</t>
  </si>
  <si>
    <t>Total Sales Revenue  [J]</t>
  </si>
  <si>
    <t>Supplies</t>
  </si>
  <si>
    <t>Total Sales and Marketing Expenses  [M]</t>
  </si>
  <si>
    <t>Total Research and Development Expenses  [N]</t>
  </si>
  <si>
    <t>Total General and Adminstrative Expenses  [O]</t>
  </si>
  <si>
    <t>For the [Month or Year] ending [Month-Day-Year]</t>
  </si>
  <si>
    <t>Company Name</t>
  </si>
  <si>
    <t>% Change from Prior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</si>
</sst>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Calibri"/>
      <family val="2"/>
      <scheme val="minor"/>
    </font>
    <font>
      <b/>
      <sz val="16"/>
      <color theme="1" tint="0.14996795556505021"/>
      <name val="Franklin Gothic Medium"/>
      <family val="2"/>
      <scheme val="major"/>
    </font>
    <font>
      <sz val="11"/>
      <color theme="1" tint="0.14996795556505021"/>
      <name val="Franklin Gothic Medium"/>
      <family val="2"/>
      <scheme val="major"/>
    </font>
    <font>
      <sz val="12"/>
      <color theme="1" tint="0.14993743705557422"/>
      <name val="Franklin Gothic Medium"/>
      <family val="2"/>
      <scheme val="major"/>
    </font>
    <font>
      <sz val="10"/>
      <color theme="1" tint="0.14993743705557422"/>
      <name val="Franklin Gothic Medium"/>
      <family val="2"/>
      <scheme val="major"/>
    </font>
    <font>
      <b/>
      <sz val="10"/>
      <color theme="4" tint="-0.499984740745262"/>
      <name val="Calibri"/>
      <family val="2"/>
      <scheme val="minor"/>
    </font>
    <font>
      <b/>
      <sz val="10"/>
      <color theme="1" tint="0.2499465926084170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4" tint="-0.499984740745262"/>
      </left>
      <right style="medium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indexed="64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indexed="64"/>
      </left>
      <right style="thin">
        <color theme="4" tint="-0.499984740745262"/>
      </right>
      <top style="thin">
        <color theme="4" tint="-0.499984740745262"/>
      </top>
      <bottom style="medium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indexed="64"/>
      </bottom>
      <diagonal/>
    </border>
    <border>
      <left style="thin">
        <color theme="4" tint="-0.499984740745262"/>
      </left>
      <right style="medium">
        <color indexed="64"/>
      </right>
      <top style="thin">
        <color theme="4" tint="-0.499984740745262"/>
      </top>
      <bottom style="medium">
        <color indexed="64"/>
      </bottom>
      <diagonal/>
    </border>
  </borders>
  <cellStyleXfs count="7">
    <xf numFmtId="0" fontId="0" fillId="0" borderId="0"/>
    <xf numFmtId="0" fontId="1" fillId="0" borderId="0" applyNumberFormat="0" applyFill="0" applyProtection="0">
      <alignment vertical="center"/>
    </xf>
    <xf numFmtId="0" fontId="3" fillId="0" borderId="0" applyNumberFormat="0" applyFill="0" applyProtection="0">
      <alignment vertical="center"/>
    </xf>
    <xf numFmtId="0" fontId="2" fillId="0" borderId="0" applyNumberFormat="0" applyFill="0" applyProtection="0">
      <alignment vertical="center"/>
    </xf>
    <xf numFmtId="0" fontId="4" fillId="0" borderId="0" applyNumberFormat="0" applyFill="0" applyProtection="0">
      <alignment vertical="center"/>
    </xf>
    <xf numFmtId="0" fontId="5" fillId="0" borderId="0" applyNumberFormat="0" applyFill="0" applyProtection="0"/>
    <xf numFmtId="0" fontId="6" fillId="0" borderId="0" applyFill="0" applyProtection="0"/>
  </cellStyleXfs>
  <cellXfs count="40">
    <xf numFmtId="0" fontId="0" fillId="0" borderId="0" xfId="0"/>
    <xf numFmtId="0" fontId="0" fillId="0" borderId="1" xfId="0" applyBorder="1" applyAlignment="1">
      <alignment horizontal="right" wrapText="1"/>
    </xf>
    <xf numFmtId="0" fontId="0" fillId="2" borderId="1" xfId="0" applyNumberFormat="1" applyFill="1" applyBorder="1" applyAlignment="1">
      <alignment horizontal="right"/>
    </xf>
    <xf numFmtId="10" fontId="0" fillId="2" borderId="1" xfId="0" applyNumberForma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0" fontId="0" fillId="2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3" borderId="0" xfId="0" applyFill="1"/>
    <xf numFmtId="0" fontId="1" fillId="0" borderId="2" xfId="1" applyBorder="1">
      <alignment vertical="center"/>
    </xf>
    <xf numFmtId="0" fontId="0" fillId="0" borderId="3" xfId="0" applyBorder="1"/>
    <xf numFmtId="0" fontId="2" fillId="0" borderId="3" xfId="3" applyBorder="1">
      <alignment vertical="center"/>
    </xf>
    <xf numFmtId="0" fontId="0" fillId="0" borderId="4" xfId="0" applyBorder="1"/>
    <xf numFmtId="0" fontId="3" fillId="0" borderId="5" xfId="2" applyBorder="1">
      <alignment vertical="center"/>
    </xf>
    <xf numFmtId="0" fontId="0" fillId="0" borderId="0" xfId="0" applyBorder="1"/>
    <xf numFmtId="0" fontId="0" fillId="0" borderId="6" xfId="0" applyBorder="1"/>
    <xf numFmtId="0" fontId="4" fillId="0" borderId="5" xfId="4" applyBorder="1">
      <alignment vertical="center"/>
    </xf>
    <xf numFmtId="10" fontId="4" fillId="0" borderId="0" xfId="4" applyNumberFormat="1" applyBorder="1" applyAlignment="1">
      <alignment horizontal="left" vertical="center"/>
    </xf>
    <xf numFmtId="0" fontId="0" fillId="0" borderId="5" xfId="0" applyBorder="1"/>
    <xf numFmtId="0" fontId="0" fillId="0" borderId="7" xfId="0" applyBorder="1" applyAlignment="1">
      <alignment horizontal="right" wrapText="1"/>
    </xf>
    <xf numFmtId="0" fontId="5" fillId="0" borderId="5" xfId="5" applyBorder="1"/>
    <xf numFmtId="0" fontId="0" fillId="0" borderId="0" xfId="0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0" fillId="0" borderId="0" xfId="0" applyNumberFormat="1" applyBorder="1" applyAlignment="1">
      <alignment horizontal="right"/>
    </xf>
    <xf numFmtId="10" fontId="0" fillId="2" borderId="0" xfId="0" applyNumberFormat="1" applyFill="1" applyBorder="1" applyAlignment="1">
      <alignment horizontal="right"/>
    </xf>
    <xf numFmtId="10" fontId="0" fillId="2" borderId="6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0" fontId="0" fillId="0" borderId="0" xfId="0" applyNumberFormat="1" applyBorder="1" applyAlignment="1">
      <alignment horizontal="right"/>
    </xf>
    <xf numFmtId="10" fontId="0" fillId="0" borderId="6" xfId="0" applyNumberFormat="1" applyBorder="1" applyAlignment="1">
      <alignment horizontal="right"/>
    </xf>
    <xf numFmtId="0" fontId="6" fillId="2" borderId="8" xfId="6" applyFill="1" applyBorder="1"/>
    <xf numFmtId="10" fontId="0" fillId="2" borderId="7" xfId="0" applyNumberFormat="1" applyFill="1" applyBorder="1" applyAlignment="1">
      <alignment horizontal="right"/>
    </xf>
    <xf numFmtId="0" fontId="6" fillId="0" borderId="5" xfId="6" applyBorder="1"/>
    <xf numFmtId="0" fontId="0" fillId="0" borderId="6" xfId="0" applyBorder="1" applyAlignment="1">
      <alignment horizontal="right"/>
    </xf>
    <xf numFmtId="0" fontId="0" fillId="0" borderId="5" xfId="0" applyFont="1" applyFill="1" applyBorder="1"/>
    <xf numFmtId="10" fontId="0" fillId="2" borderId="6" xfId="0" applyNumberFormat="1" applyFont="1" applyFill="1" applyBorder="1" applyAlignment="1">
      <alignment horizontal="right"/>
    </xf>
    <xf numFmtId="0" fontId="6" fillId="0" borderId="8" xfId="6" applyBorder="1"/>
    <xf numFmtId="0" fontId="6" fillId="2" borderId="9" xfId="6" applyFill="1" applyBorder="1"/>
    <xf numFmtId="0" fontId="0" fillId="2" borderId="10" xfId="0" applyNumberFormat="1" applyFill="1" applyBorder="1" applyAlignment="1">
      <alignment horizontal="right"/>
    </xf>
    <xf numFmtId="10" fontId="0" fillId="2" borderId="10" xfId="0" applyNumberFormat="1" applyFill="1" applyBorder="1" applyAlignment="1">
      <alignment horizontal="right"/>
    </xf>
    <xf numFmtId="10" fontId="0" fillId="2" borderId="11" xfId="0" applyNumberFormat="1" applyFill="1" applyBorder="1" applyAlignment="1">
      <alignment horizontal="right"/>
    </xf>
  </cellXfs>
  <cellStyles count="7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SubHeading" xfId="5"/>
    <cellStyle name="SubHeading 2" xfId="6"/>
  </cellStyles>
  <dxfs count="1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theme="4" tint="0.39994506668294322"/>
        </patternFill>
      </fill>
      <alignment horizontal="right" vertical="bottom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theme="4" tint="0.39994506668294322"/>
        </patternFill>
      </fill>
      <alignment horizontal="right" vertical="bottom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theme="4" tint="0.39994506668294322"/>
        </patternFill>
      </fill>
      <alignment horizontal="right" vertical="bottom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4" tint="0.39994506668294322"/>
        </patternFill>
      </fill>
      <alignment horizontal="right" vertical="bottom" textRotation="0" justifyLastLine="0" shrinkToFit="0" readingOrder="0"/>
    </dxf>
    <dxf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 tint="-0.499984740745262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  <vertical style="thin">
          <color theme="4" tint="-0.499984740745262"/>
        </vertical>
        <horizontal style="thin">
          <color theme="4" tint="-0.499984740745262"/>
        </horizontal>
      </border>
    </dxf>
  </dxfs>
  <tableStyles count="1" defaultTableStyle="TableStyleMedium2" defaultPivotStyle="PivotStyleLight16">
    <tableStyle name="Profit and Loss Statement" pivot="0" count="7">
      <tableStyleElement type="wholeTable" dxfId="129"/>
      <tableStyleElement type="headerRow" dxfId="128"/>
      <tableStyleElement type="totalRow" dxfId="127"/>
      <tableStyleElement type="firstColumn" dxfId="126"/>
      <tableStyleElement type="lastColumn" dxfId="125"/>
      <tableStyleElement type="firstRowStripe" dxfId="124"/>
      <tableStyleElement type="firstColumnStripe" dxfId="1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3DAE5"/>
      <rgbColor rgb="00FFFF00"/>
      <rgbColor rgb="00EAEAEA"/>
      <rgbColor rgb="0000FFFF"/>
      <rgbColor rgb="00800000"/>
      <rgbColor rgb="00ECEFF4"/>
      <rgbColor rgb="00000080"/>
      <rgbColor rgb="00808000"/>
      <rgbColor rgb="00800080"/>
      <rgbColor rgb="00BBC6D7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/Relationships>

</file>

<file path=xl/tables/table1.xml><?xml version="1.0" encoding="utf-8"?>
<table xmlns="http://schemas.openxmlformats.org/spreadsheetml/2006/main" id="1" name="tblSalesRevenue" displayName="tblSalesRevenue" ref="B10:H14" headerRowCount="0" totalsRowCount="1" headerRowDxfId="122" dataDxfId="121">
  <tableColumns count="7">
    <tableColumn id="1" name="Sales Revenue" totalsRowLabel="Total Sales Revenue  [J]" headerRowDxfId="120"/>
    <tableColumn id="2" name="Prior Period" totalsRowFunction="sum" headerRowDxfId="119" dataDxfId="73" totalsRowDxfId="72"/>
    <tableColumn id="3" name="Budget" totalsRowFunction="sum" headerRowDxfId="118" dataDxfId="71" totalsRowDxfId="70"/>
    <tableColumn id="4" name="Current Period" totalsRowFunction="sum" headerRowDxfId="117" dataDxfId="69" totalsRowDxfId="68"/>
    <tableColumn id="5" name="Current Period as % of Sales" totalsRowFunction="custom" headerRowDxfId="116" dataDxfId="67" totalsRowDxfId="66">
      <calculatedColumnFormula>IFERROR(tblSalesRevenue[[#This Row],[Current Period]]/SUBTOTAL(109,tblSalesRevenue[Current Period]),"")</calculatedColumnFormula>
      <totalsRowFormula>IFERROR(SUBTOTAL(109,tblSalesRevenue[Current Period])/tblSalesRevenue[[#Totals],[Current Period]],"-")</totalsRowFormula>
    </tableColumn>
    <tableColumn id="6" name="% Change from Prior Period" totalsRowFunction="custom" headerRowDxfId="115" dataDxfId="65" totalsRowDxfId="64">
      <calculatedColumnFormula>IF(tblSalesRevenue[[#This Row],[Current Period]]=0,"-",tblSalesRevenue[[#This Row],[Current Period]]/tblSalesRevenue[[#This Row],[Prior Period]]-1)</calculatedColumnFormula>
      <totalsRowFormula>IFERROR(tblSalesRevenue[[#Totals],[Current Period]]/tblSalesRevenue[[#Totals],[Prior Period]]-1,"-")</totalsRowFormula>
    </tableColumn>
    <tableColumn id="7" name="% Change from Budget" totalsRowFunction="custom" headerRowDxfId="114" dataDxfId="63" totalsRowDxfId="62">
      <calculatedColumnFormula>IF(tblSalesRevenue[[#This Row],[Current Period]]=0,"-",tblSalesRevenue[[#This Row],[Current Period]]/tblSalesRevenue[[#This Row],[Budget]]-1)</calculatedColumnFormula>
      <totalsRowFormula>IFERROR(tblSalesRevenue[[#Totals],[Current Period]]/tblSalesRevenue[[#Totals],[Budget]]-1,"-")</totalsRowFormula>
    </tableColumn>
  </tableColumns>
  <tableStyleInfo name="Profit and Loss Statement" showFirstColumn="0" showLastColumn="0" showRowStripes="0" showColumnStripes="0"/>
  <extLst>
    <ext xmlns:x14="http://schemas.microsoft.com/office/spreadsheetml/2009/9/main" uri="{504A1905-F514-4f6f-8877-14C23A59335A}">
      <x14:table altText="Sales Revenue" altTextSummary="Enter Prior, Budget &amp; Current Period figures, let the rest calculate."/>
    </ext>
  </extLst>
</table>
</file>

<file path=xl/tables/table2.xml><?xml version="1.0" encoding="utf-8"?>
<table xmlns="http://schemas.openxmlformats.org/spreadsheetml/2006/main" id="2" name="tblCostOfSales" displayName="tblCostOfSales" ref="B17:H21" headerRowCount="0" totalsRowCount="1" headerRowDxfId="113" dataDxfId="112">
  <tableColumns count="7">
    <tableColumn id="1" name="Cost of Sales" totalsRowLabel="Total Cost of Sales  [K]" headerRowDxfId="111"/>
    <tableColumn id="2" name="Prior Period" totalsRowFunction="sum" headerRowDxfId="110" dataDxfId="61" totalsRowDxfId="60"/>
    <tableColumn id="3" name="Budget" totalsRowFunction="sum" headerRowDxfId="109" dataDxfId="59" totalsRowDxfId="58"/>
    <tableColumn id="4" name="Current Period" totalsRowFunction="sum" headerRowDxfId="108" dataDxfId="57" totalsRowDxfId="56"/>
    <tableColumn id="5" name="Current Period as % of Sales" totalsRowFunction="custom" headerRowDxfId="107" dataDxfId="55" totalsRowDxfId="54">
      <calculatedColumnFormula>IFERROR(IF(tblSalesRevenue[[#Totals],[Current Period]]=0,"-",tblCostOfSales[[#This Row],[Current Period]]/tblSalesRevenue[[#Totals],[Current Period]]),"-")</calculatedColumnFormula>
      <totalsRowFormula>IFERROR(SUBTOTAL(109,tblCostOfSales[Current Period as % of Sales]),"-")</totalsRowFormula>
    </tableColumn>
    <tableColumn id="6" name="% Change from Prior Period" totalsRowFunction="custom" headerRowDxfId="106" dataDxfId="53" totalsRowDxfId="52">
      <calculatedColumnFormula>IF(tblCostOfSales[[#This Row],[Current Period]]=0,"-",tblCostOfSales[[#This Row],[Current Period]]/tblCostOfSales[[#This Row],[Prior Period]]-1)</calculatedColumnFormula>
      <totalsRowFormula>IFERROR(SUBTOTAL(101, tblCostOfSales[% Change from Prior Period] ),"-")</totalsRowFormula>
    </tableColumn>
    <tableColumn id="7" name="% Change from Budget" totalsRowFunction="custom" headerRowDxfId="105" dataDxfId="51" totalsRowDxfId="50">
      <calculatedColumnFormula>IF(tblCostOfSales[[#This Row],[Current Period]]=0,"-",tblCostOfSales[[#This Row],[Current Period]]/tblCostOfSales[[#This Row],[Budget]]-1)</calculatedColumnFormula>
      <totalsRowFormula>IFERROR(SUBTOTAL(101,tblCostOfSales[% Change from Budget]),"-")</totalsRowFormula>
    </tableColumn>
  </tableColumns>
  <tableStyleInfo name="Profit and Loss Statement" showFirstColumn="0" showLastColumn="0" showRowStripes="0" showColumnStripes="0"/>
  <extLst>
    <ext xmlns:x14="http://schemas.microsoft.com/office/spreadsheetml/2009/9/main" uri="{504A1905-F514-4f6f-8877-14C23A59335A}">
      <x14:table altText="Cost of Sales" altTextSummary="Enter Prior, Budget &amp; Current Period figures, let the rest calculate."/>
    </ext>
  </extLst>
</table>
</file>

<file path=xl/tables/table3.xml><?xml version="1.0" encoding="utf-8"?>
<table xmlns="http://schemas.openxmlformats.org/spreadsheetml/2006/main" id="3" name="tblOperatingExpenses" displayName="tblOperatingExpenses" ref="B27:H31" headerRowCount="0" totalsRowCount="1">
  <tableColumns count="7">
    <tableColumn id="1" name="Operating Expenses" totalsRowLabel="Total Sales and Marketing Expenses  [M]" headerRowDxfId="104" totalsRowDxfId="49"/>
    <tableColumn id="2" name="Prior Period" totalsRowFunction="sum" headerRowDxfId="103" dataDxfId="48" totalsRowDxfId="47"/>
    <tableColumn id="3" name="Budget" totalsRowFunction="sum" headerRowDxfId="102" dataDxfId="46" totalsRowDxfId="45"/>
    <tableColumn id="4" name="Current Period" totalsRowFunction="sum" headerRowDxfId="101" dataDxfId="44" totalsRowDxfId="43"/>
    <tableColumn id="5" name="Current Period as % of Sales" totalsRowFunction="custom" headerRowDxfId="100" dataDxfId="42" totalsRowDxfId="41">
      <calculatedColumnFormula>IFERROR(IF(tblSalesRevenue[[#Totals],[Current Period]]=0,"-",tblOperatingExpenses[[#This Row],[Current Period]]/tblSalesRevenue[[#Totals],[Current Period]]),"-")</calculatedColumnFormula>
      <totalsRowFormula>IFERROR(SUBTOTAL(109,tblOperatingExpenses[Current Period as % of Sales]),"-")</totalsRowFormula>
    </tableColumn>
    <tableColumn id="6" name="% Change from Prior Period" totalsRowFunction="custom" headerRowDxfId="99" dataDxfId="40" totalsRowDxfId="39">
      <calculatedColumnFormula>IF(tblOperatingExpenses[[#This Row],[Current Period]]=0,"-",tblOperatingExpenses[[#This Row],[Current Period]]/tblOperatingExpenses[[#This Row],[Prior Period]]-1)</calculatedColumnFormula>
      <totalsRowFormula>IFERROR(SUBTOTAL(101, tblOperatingExpenses[% Change from Prior Period] ),"-")</totalsRowFormula>
    </tableColumn>
    <tableColumn id="7" name="% Change from Budget" totalsRowFunction="custom" headerRowDxfId="98" dataDxfId="38" totalsRowDxfId="37">
      <calculatedColumnFormula>IF(tblOperatingExpenses[[#This Row],[Current Period]]=0,"-",tblOperatingExpenses[[#This Row],[Current Period]]/tblOperatingExpenses[[#This Row],[Budget]]-1)</calculatedColumnFormula>
      <totalsRowFormula>IFERROR(SUBTOTAL(101,tblOperatingExpenses[% Change from Budget]),"-")</totalsRowFormula>
    </tableColumn>
  </tableColumns>
  <tableStyleInfo name="Profit and Loss Statement" showFirstColumn="0" showLastColumn="0" showRowStripes="0" showColumnStripes="0"/>
  <extLst>
    <ext xmlns:x14="http://schemas.microsoft.com/office/spreadsheetml/2009/9/main" uri="{504A1905-F514-4f6f-8877-14C23A59335A}">
      <x14:table altText="Sales &amp; Marketing" altTextSummary="Enter Prior, Budget &amp; Current Period figures, let the rest calculate."/>
    </ext>
  </extLst>
</table>
</file>

<file path=xl/tables/table4.xml><?xml version="1.0" encoding="utf-8"?>
<table xmlns="http://schemas.openxmlformats.org/spreadsheetml/2006/main" id="4" name="tblRandD" displayName="tblRandD" ref="B34:H38" headerRowCount="0" totalsRowCount="1" headerRowDxfId="97" dataDxfId="96">
  <tableColumns count="7">
    <tableColumn id="1" name="Research and Development" totalsRowLabel="Total Research and Development Expenses  [N]" headerRowDxfId="95"/>
    <tableColumn id="2" name="Prior Period" totalsRowFunction="sum" headerRowDxfId="94" dataDxfId="36" totalsRowDxfId="35"/>
    <tableColumn id="3" name="Budget" totalsRowFunction="sum" headerRowDxfId="93" dataDxfId="34" totalsRowDxfId="33"/>
    <tableColumn id="4" name="Current Period" totalsRowFunction="sum" headerRowDxfId="92" dataDxfId="32" totalsRowDxfId="31"/>
    <tableColumn id="5" name="Current Period as % of Sales" totalsRowFunction="custom" headerRowDxfId="91" dataDxfId="30" totalsRowDxfId="29">
      <calculatedColumnFormula>IFERROR(IF(tblSalesRevenue[[#Totals],[Current Period]]=0,"-",tblRandD[[#This Row],[Current Period]]/tblSalesRevenue[[#Totals],[Current Period]]),"-")</calculatedColumnFormula>
      <totalsRowFormula>IFERROR(SUBTOTAL(109,tblRandD[Current Period as % of Sales]),"-")</totalsRowFormula>
    </tableColumn>
    <tableColumn id="6" name="% Change from Prior Period" totalsRowFunction="custom" headerRowDxfId="90" dataDxfId="28" totalsRowDxfId="27">
      <calculatedColumnFormula>IF(tblRandD[[#This Row],[Current Period]]=0,"-",tblRandD[[#This Row],[Current Period]]/tblRandD[[#This Row],[Prior Period]]-1)</calculatedColumnFormula>
      <totalsRowFormula>IFERROR(SUBTOTAL(101, tblRandD[% Change from Prior Period] ),"-")</totalsRowFormula>
    </tableColumn>
    <tableColumn id="7" name="% Change from Budget" totalsRowFunction="custom" headerRowDxfId="89" dataDxfId="26" totalsRowDxfId="25">
      <calculatedColumnFormula>IF(tblRandD[[#This Row],[Current Period]]=0,"-",tblRandD[[#This Row],[Current Period]]/tblRandD[[#This Row],[Budget]]-1)</calculatedColumnFormula>
      <totalsRowFormula>IFERROR(SUBTOTAL(101,tblRandD[% Change from Budget]),"-")</totalsRowFormula>
    </tableColumn>
  </tableColumns>
  <tableStyleInfo name="Profit and Loss Statement" showFirstColumn="0" showLastColumn="0" showRowStripes="0" showColumnStripes="0"/>
  <extLst>
    <ext xmlns:x14="http://schemas.microsoft.com/office/spreadsheetml/2009/9/main" uri="{504A1905-F514-4f6f-8877-14C23A59335A}">
      <x14:table altText="Research &amp; Development" altTextSummary="Enter Prior, Budget &amp; Current Period figures, let the rest calculate."/>
    </ext>
  </extLst>
</table>
</file>

<file path=xl/tables/table5.xml><?xml version="1.0" encoding="utf-8"?>
<table xmlns="http://schemas.openxmlformats.org/spreadsheetml/2006/main" id="5" name="tblGenAdmin" displayName="tblGenAdmin" ref="B41:H53" headerRowCount="0" totalsRowCount="1" headerRowDxfId="88" dataDxfId="87">
  <tableColumns count="7">
    <tableColumn id="1" name="General and Adminstrative" totalsRowLabel="Total General and Adminstrative Expenses  [O]" headerRowCellStyle="SubHeading"/>
    <tableColumn id="2" name="Prior Period" totalsRowFunction="sum" headerRowDxfId="86" dataDxfId="24" totalsRowDxfId="23"/>
    <tableColumn id="3" name="Budget" totalsRowFunction="sum" headerRowDxfId="85" dataDxfId="22" totalsRowDxfId="21"/>
    <tableColumn id="4" name="Current Period" totalsRowFunction="sum" headerRowDxfId="84" dataDxfId="20" totalsRowDxfId="19"/>
    <tableColumn id="5" name="Current Period as % of Sales" totalsRowFunction="custom" headerRowDxfId="83" dataDxfId="18" totalsRowDxfId="17">
      <calculatedColumnFormula>IFERROR(IF(tblSalesRevenue[[#Totals],[Current Period]]=0,"-",tblGenAdmin[[#This Row],[Current Period]]/tblSalesRevenue[[#Totals],[Current Period]]),"-")</calculatedColumnFormula>
      <totalsRowFormula>IFERROR(SUBTOTAL(109,tblGenAdmin[Current Period as % of Sales]),"-")</totalsRowFormula>
    </tableColumn>
    <tableColumn id="6" name="% Change from Prior Period" totalsRowFunction="custom" headerRowDxfId="82" dataDxfId="16" totalsRowDxfId="15">
      <calculatedColumnFormula>IF(tblGenAdmin[[#This Row],[Current Period]]=0,"-",tblGenAdmin[[#This Row],[Current Period]]/tblGenAdmin[[#This Row],[Prior Period]]-1)</calculatedColumnFormula>
      <totalsRowFormula>IFERROR(SUBTOTAL(101, tblGenAdmin[% Change from Prior Period] ),"-")</totalsRowFormula>
    </tableColumn>
    <tableColumn id="7" name="% Change from Budget" totalsRowFunction="custom" headerRowDxfId="81" dataDxfId="14" totalsRowDxfId="13">
      <calculatedColumnFormula>IF(tblGenAdmin[[#This Row],[Current Period]]=0,"-",tblGenAdmin[[#This Row],[Current Period]]/tblGenAdmin[[#This Row],[Budget]]-1)</calculatedColumnFormula>
      <totalsRowFormula>IFERROR(SUBTOTAL(101,tblGenAdmin[% Change from Budget]),"-")</totalsRowFormula>
    </tableColumn>
  </tableColumns>
  <tableStyleInfo name="Profit and Loss Statement" showFirstColumn="0" showLastColumn="0" showRowStripes="0" showColumnStripes="0"/>
  <extLst>
    <ext xmlns:x14="http://schemas.microsoft.com/office/spreadsheetml/2009/9/main" uri="{504A1905-F514-4f6f-8877-14C23A59335A}">
      <x14:table altText="General &amp; Administrative" altTextSummary="Enter Prior, Budget &amp; Current Period figures, let the rest calculate."/>
    </ext>
  </extLst>
</table>
</file>

<file path=xl/tables/table6.xml><?xml version="1.0" encoding="utf-8"?>
<table xmlns="http://schemas.openxmlformats.org/spreadsheetml/2006/main" id="6" name="tblTaxes" displayName="tblTaxes" ref="B62:H67" headerRowCount="0" totalsRowCount="1">
  <tableColumns count="7">
    <tableColumn id="1" name="Taxes" totalsRowLabel="Total Taxes  [S]" headerRowDxfId="80" totalsRowDxfId="12" headerRowCellStyle="SubHeading"/>
    <tableColumn id="2" name="Prior Period" totalsRowFunction="sum" headerRowDxfId="79" dataDxfId="11" totalsRowDxfId="10"/>
    <tableColumn id="3" name="Budget" totalsRowFunction="sum" headerRowDxfId="78" dataDxfId="9" totalsRowDxfId="8"/>
    <tableColumn id="4" name="Current Period" totalsRowFunction="sum" headerRowDxfId="77" dataDxfId="7" totalsRowDxfId="6"/>
    <tableColumn id="5" name="Current Period as % of Sales" totalsRowFunction="custom" headerRowDxfId="76" dataDxfId="5" totalsRowDxfId="4">
      <calculatedColumnFormula>IFERROR(IF(tblSalesRevenue[[#Totals],[Current Period]]=0,"-",tblTaxes[[#This Row],[Current Period]]/tblSalesRevenue[[#Totals],[Current Period]]),"-")</calculatedColumnFormula>
      <totalsRowFormula>IFERROR(SUBTOTAL(109,tblTaxes[Current Period as % of Sales]),"-")</totalsRowFormula>
    </tableColumn>
    <tableColumn id="6" name="% Change from Prior Period" totalsRowFunction="custom" headerRowDxfId="75" dataDxfId="3" totalsRowDxfId="2">
      <calculatedColumnFormula>IFERROR(tblTaxes[[#This Row],[Current Period]]/tblTaxes[[#This Row],[Prior Period]]-1,"-")</calculatedColumnFormula>
      <totalsRowFormula>IFERROR(SUBTOTAL(101, tblTaxes[% Change from Prior Period] ),"-")</totalsRowFormula>
    </tableColumn>
    <tableColumn id="7" name="% Change from Budget" totalsRowFunction="custom" headerRowDxfId="74" dataDxfId="1" totalsRowDxfId="0">
      <calculatedColumnFormula>IFERROR(tblTaxes[[#This Row],[Current Period]]/tblTaxes[[#This Row],[Budget]]-1,"-")</calculatedColumnFormula>
      <totalsRowFormula>IFERROR(SUBTOTAL(101,tblTaxes[% Change from Budget]),"-")</totalsRowFormula>
    </tableColumn>
  </tableColumns>
  <tableStyleInfo name="Profit and Loss Statement" showFirstColumn="0" showLastColumn="0" showRowStripes="0" showColumnStripes="0"/>
  <extLst>
    <ext xmlns:x14="http://schemas.microsoft.com/office/spreadsheetml/2009/9/main" uri="{504A1905-F514-4f6f-8877-14C23A59335A}">
      <x14:table altText="Taxes" altTextSummary="Enter Prior, Budget &amp; Current Period figures, let the rest calculate."/>
    </ext>
  </extLst>
</table>
</file>

<file path=xl/theme/theme1.xml><?xml version="1.0" encoding="utf-8"?>
<a:theme xmlns:a="http://schemas.openxmlformats.org/drawingml/2006/main" name="Office Theme">
  <a:themeElements>
    <a:clrScheme name="Profit and Loss Statement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61C7DB"/>
      </a:accent1>
      <a:accent2>
        <a:srgbClr val="96C030"/>
      </a:accent2>
      <a:accent3>
        <a:srgbClr val="DB4D75"/>
      </a:accent3>
      <a:accent4>
        <a:srgbClr val="F09D23"/>
      </a:accent4>
      <a:accent5>
        <a:srgbClr val="8968A9"/>
      </a:accent5>
      <a:accent6>
        <a:srgbClr val="EAC71D"/>
      </a:accent6>
      <a:hlink>
        <a:srgbClr val="61C7DB"/>
      </a:hlink>
      <a:folHlink>
        <a:srgbClr val="8968A9"/>
      </a:folHlink>
    </a:clrScheme>
    <a:fontScheme name="Profit and Loss Statement">
      <a:majorFont>
        <a:latin typeface="Franklin Gothic Medium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Relationship Id="rId3" Target="../tables/table2.xml" Type="http://schemas.openxmlformats.org/officeDocument/2006/relationships/table"/>
<Relationship Id="rId4" Target="../tables/table3.xml" Type="http://schemas.openxmlformats.org/officeDocument/2006/relationships/table"/>
<Relationship Id="rId5" Target="../tables/table4.xml" Type="http://schemas.openxmlformats.org/officeDocument/2006/relationships/table"/>
<Relationship Id="rId6" Target="../tables/table5.xml" Type="http://schemas.openxmlformats.org/officeDocument/2006/relationships/table"/>
<Relationship Id="rId7" Target="../tables/table6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H69"/>
  <sheetViews>
    <sheetView showGridLines="0" tabSelected="1" zoomScaleNormal="100" workbookViewId="0">
      <selection sqref="A1:I72"/>
    </sheetView>
  </sheetViews>
  <sheetFormatPr defaultRowHeight="12.75" x14ac:dyDescent="0.2"/>
  <cols>
    <col min="1" max="1" width="9.140625" style="8"/>
    <col min="2" max="2" width="36.85546875" customWidth="1"/>
    <col min="3" max="3" width="10.85546875" customWidth="1"/>
    <col min="4" max="4" width="11.5703125" customWidth="1"/>
    <col min="5" max="5" width="11.140625" customWidth="1"/>
    <col min="6" max="6" width="14.28515625" customWidth="1"/>
    <col min="7" max="7" width="14.140625" customWidth="1"/>
    <col min="8" max="8" width="14.85546875" customWidth="1"/>
  </cols>
  <sheetData>
    <row r="1" spans="2:8" s="8" customFormat="1" ht="22.5" customHeight="1" x14ac:dyDescent="0.2"/>
    <row r="2" spans="2:8" s="8" customFormat="1" ht="22.5" customHeight="1" thickBot="1" x14ac:dyDescent="0.25"/>
    <row r="3" spans="2:8" ht="21" x14ac:dyDescent="0.2">
      <c r="B3" s="9" t="s">
        <v>10</v>
      </c>
      <c r="C3" s="10"/>
      <c r="D3" s="11" t="s">
        <v>50</v>
      </c>
      <c r="E3" s="10"/>
      <c r="F3" s="10"/>
      <c r="G3" s="10"/>
      <c r="H3" s="12"/>
    </row>
    <row r="4" spans="2:8" ht="16.5" x14ac:dyDescent="0.2">
      <c r="B4" s="13" t="s">
        <v>51</v>
      </c>
      <c r="C4" s="14"/>
      <c r="D4" s="14" t="s">
        <v>39</v>
      </c>
      <c r="E4" s="14"/>
      <c r="F4" s="14"/>
      <c r="G4" s="14"/>
      <c r="H4" s="15"/>
    </row>
    <row r="5" spans="2:8" ht="13.5" x14ac:dyDescent="0.2">
      <c r="B5" s="16" t="s">
        <v>36</v>
      </c>
      <c r="C5" s="14"/>
      <c r="D5" s="17" t="str">
        <f>IFERROR(IF(tblSalesRevenue[[#Totals],[Current Period]]=0,"-",E23/tblSalesRevenue[[#Totals],[Current Period]]),"-")</f>
        <v>-</v>
      </c>
      <c r="E5" s="14"/>
      <c r="F5" s="14"/>
      <c r="G5" s="14"/>
      <c r="H5" s="15"/>
    </row>
    <row r="6" spans="2:8" ht="13.5" x14ac:dyDescent="0.2">
      <c r="B6" s="16" t="s">
        <v>37</v>
      </c>
      <c r="C6" s="14"/>
      <c r="D6" s="17" t="str">
        <f>IFERROR(IF(E69=0,"-",E69/tblSalesRevenue[[#Totals],[Current Period]]),"-")</f>
        <v>-</v>
      </c>
      <c r="E6" s="14"/>
      <c r="F6" s="14"/>
      <c r="G6" s="14"/>
      <c r="H6" s="15"/>
    </row>
    <row r="7" spans="2:8" x14ac:dyDescent="0.2">
      <c r="B7" s="18"/>
      <c r="C7" s="14"/>
      <c r="D7" s="14"/>
      <c r="E7" s="14"/>
      <c r="F7" s="14"/>
      <c r="G7" s="14"/>
      <c r="H7" s="15"/>
    </row>
    <row r="8" spans="2:8" ht="25.5" x14ac:dyDescent="0.2">
      <c r="B8" s="18"/>
      <c r="C8" s="1" t="s">
        <v>22</v>
      </c>
      <c r="D8" s="1" t="s">
        <v>23</v>
      </c>
      <c r="E8" s="1" t="s">
        <v>24</v>
      </c>
      <c r="F8" s="1" t="s">
        <v>38</v>
      </c>
      <c r="G8" s="1" t="s">
        <v>52</v>
      </c>
      <c r="H8" s="19" t="s">
        <v>25</v>
      </c>
    </row>
    <row r="9" spans="2:8" ht="12.75" customHeight="1" x14ac:dyDescent="0.2">
      <c r="B9" s="20" t="s">
        <v>44</v>
      </c>
      <c r="C9" s="21"/>
      <c r="D9" s="21"/>
      <c r="E9" s="21"/>
      <c r="F9" s="21"/>
      <c r="G9" s="21"/>
      <c r="H9" s="22"/>
    </row>
    <row r="10" spans="2:8" ht="12.75" customHeight="1" x14ac:dyDescent="0.2">
      <c r="B10" s="18" t="s">
        <v>40</v>
      </c>
      <c r="C10" s="23"/>
      <c r="D10" s="23"/>
      <c r="E10" s="23"/>
      <c r="F10" s="24" t="str">
        <f>IFERROR(tblSalesRevenue[[#This Row],[Current Period]]/SUBTOTAL(109,tblSalesRevenue[Current Period]),"")</f>
        <v/>
      </c>
      <c r="G10" s="24" t="str">
        <f>IF(tblSalesRevenue[[#This Row],[Current Period]]=0,"-",tblSalesRevenue[[#This Row],[Current Period]]/tblSalesRevenue[[#This Row],[Prior Period]]-1)</f>
        <v>-</v>
      </c>
      <c r="H10" s="25" t="str">
        <f>IF(tblSalesRevenue[[#This Row],[Current Period]]=0,"-",tblSalesRevenue[[#This Row],[Current Period]]/tblSalesRevenue[[#This Row],[Budget]]-1)</f>
        <v>-</v>
      </c>
    </row>
    <row r="11" spans="2:8" ht="12.75" customHeight="1" x14ac:dyDescent="0.2">
      <c r="B11" s="18" t="s">
        <v>41</v>
      </c>
      <c r="C11" s="23"/>
      <c r="D11" s="23"/>
      <c r="E11" s="23"/>
      <c r="F11" s="24" t="str">
        <f>IFERROR(tblSalesRevenue[[#This Row],[Current Period]]/SUBTOTAL(109,tblSalesRevenue[Current Period]),"")</f>
        <v/>
      </c>
      <c r="G11" s="24" t="str">
        <f>IF(tblSalesRevenue[[#This Row],[Current Period]]=0,"-",tblSalesRevenue[[#This Row],[Current Period]]/tblSalesRevenue[[#This Row],[Prior Period]]-1)</f>
        <v>-</v>
      </c>
      <c r="H11" s="25" t="str">
        <f>IF(tblSalesRevenue[[#This Row],[Current Period]]=0,"-",tblSalesRevenue[[#This Row],[Current Period]]/tblSalesRevenue[[#This Row],[Budget]]-1)</f>
        <v>-</v>
      </c>
    </row>
    <row r="12" spans="2:8" ht="12.75" customHeight="1" x14ac:dyDescent="0.2">
      <c r="B12" s="18" t="s">
        <v>42</v>
      </c>
      <c r="C12" s="23"/>
      <c r="D12" s="23"/>
      <c r="E12" s="23"/>
      <c r="F12" s="24" t="str">
        <f>IFERROR(tblSalesRevenue[[#This Row],[Current Period]]/SUBTOTAL(109,tblSalesRevenue[Current Period]),"")</f>
        <v/>
      </c>
      <c r="G12" s="24" t="str">
        <f>IF(tblSalesRevenue[[#This Row],[Current Period]]=0,"-",tblSalesRevenue[[#This Row],[Current Period]]/tblSalesRevenue[[#This Row],[Prior Period]]-1)</f>
        <v>-</v>
      </c>
      <c r="H12" s="25" t="str">
        <f>IF(tblSalesRevenue[[#This Row],[Current Period]]=0,"-",tblSalesRevenue[[#This Row],[Current Period]]/tblSalesRevenue[[#This Row],[Budget]]-1)</f>
        <v>-</v>
      </c>
    </row>
    <row r="13" spans="2:8" ht="12.75" customHeight="1" x14ac:dyDescent="0.2">
      <c r="B13" s="18" t="s">
        <v>43</v>
      </c>
      <c r="C13" s="23"/>
      <c r="D13" s="23"/>
      <c r="E13" s="23"/>
      <c r="F13" s="24" t="str">
        <f>IFERROR(tblSalesRevenue[[#This Row],[Current Period]]/SUBTOTAL(109,tblSalesRevenue[Current Period]),"")</f>
        <v/>
      </c>
      <c r="G13" s="24" t="str">
        <f>IF(tblSalesRevenue[[#This Row],[Current Period]]=0,"-",tblSalesRevenue[[#This Row],[Current Period]]/tblSalesRevenue[[#This Row],[Prior Period]]-1)</f>
        <v>-</v>
      </c>
      <c r="H13" s="25" t="str">
        <f>IF(tblSalesRevenue[[#This Row],[Current Period]]=0,"-",tblSalesRevenue[[#This Row],[Current Period]]/tblSalesRevenue[[#This Row],[Budget]]-1)</f>
        <v>-</v>
      </c>
    </row>
    <row r="14" spans="2:8" x14ac:dyDescent="0.2">
      <c r="B14" s="18" t="s">
        <v>45</v>
      </c>
      <c r="C14" s="26">
        <f>SUBTOTAL(109,tblSalesRevenue[Prior Period])</f>
        <v>0</v>
      </c>
      <c r="D14" s="26">
        <f>SUBTOTAL(109,tblSalesRevenue[Budget])</f>
        <v>0</v>
      </c>
      <c r="E14" s="26">
        <f>SUBTOTAL(109,tblSalesRevenue[Current Period])</f>
        <v>0</v>
      </c>
      <c r="F14" s="24" t="str">
        <f>IFERROR(SUBTOTAL(109,tblSalesRevenue[Current Period])/tblSalesRevenue[[#Totals],[Current Period]],"-")</f>
        <v>-</v>
      </c>
      <c r="G14" s="24" t="str">
        <f>IFERROR(tblSalesRevenue[[#Totals],[Current Period]]/tblSalesRevenue[[#Totals],[Prior Period]]-1,"-")</f>
        <v>-</v>
      </c>
      <c r="H14" s="25" t="str">
        <f>IFERROR(tblSalesRevenue[[#Totals],[Current Period]]/tblSalesRevenue[[#Totals],[Budget]]-1,"-")</f>
        <v>-</v>
      </c>
    </row>
    <row r="15" spans="2:8" ht="12.75" customHeight="1" x14ac:dyDescent="0.2">
      <c r="B15" s="18"/>
      <c r="C15" s="23"/>
      <c r="D15" s="23"/>
      <c r="E15" s="23"/>
      <c r="F15" s="27"/>
      <c r="G15" s="27"/>
      <c r="H15" s="28"/>
    </row>
    <row r="16" spans="2:8" ht="12.75" customHeight="1" x14ac:dyDescent="0.2">
      <c r="B16" s="20" t="s">
        <v>8</v>
      </c>
      <c r="C16" s="21"/>
      <c r="D16" s="21"/>
      <c r="E16" s="21"/>
      <c r="F16" s="21"/>
      <c r="G16" s="21"/>
      <c r="H16" s="22"/>
    </row>
    <row r="17" spans="2:8" ht="12.75" customHeight="1" x14ac:dyDescent="0.2">
      <c r="B17" s="18" t="s">
        <v>40</v>
      </c>
      <c r="C17" s="23"/>
      <c r="D17" s="23"/>
      <c r="E17" s="23"/>
      <c r="F17" s="24" t="str">
        <f>IFERROR(IF(tblSalesRevenue[[#Totals],[Current Period]]=0,"-",tblCostOfSales[[#This Row],[Current Period]]/tblSalesRevenue[[#Totals],[Current Period]]),"-")</f>
        <v>-</v>
      </c>
      <c r="G17" s="24" t="str">
        <f>IF(tblCostOfSales[[#This Row],[Current Period]]=0,"-",tblCostOfSales[[#This Row],[Current Period]]/tblCostOfSales[[#This Row],[Prior Period]]-1)</f>
        <v>-</v>
      </c>
      <c r="H17" s="25" t="str">
        <f>IF(tblCostOfSales[[#This Row],[Current Period]]=0,"-",tblCostOfSales[[#This Row],[Current Period]]/tblCostOfSales[[#This Row],[Budget]]-1)</f>
        <v>-</v>
      </c>
    </row>
    <row r="18" spans="2:8" ht="12.75" customHeight="1" x14ac:dyDescent="0.2">
      <c r="B18" s="18" t="s">
        <v>41</v>
      </c>
      <c r="C18" s="23"/>
      <c r="D18" s="23"/>
      <c r="E18" s="23"/>
      <c r="F18" s="24" t="str">
        <f>IFERROR(IF(tblSalesRevenue[[#Totals],[Current Period]]=0,"-",tblCostOfSales[[#This Row],[Current Period]]/tblSalesRevenue[[#Totals],[Current Period]]),"-")</f>
        <v>-</v>
      </c>
      <c r="G18" s="24" t="str">
        <f>IF(tblCostOfSales[[#This Row],[Current Period]]=0,"-",tblCostOfSales[[#This Row],[Current Period]]/tblCostOfSales[[#This Row],[Prior Period]]-1)</f>
        <v>-</v>
      </c>
      <c r="H18" s="25" t="str">
        <f>IF(tblCostOfSales[[#This Row],[Current Period]]=0,"-",tblCostOfSales[[#This Row],[Current Period]]/tblCostOfSales[[#This Row],[Budget]]-1)</f>
        <v>-</v>
      </c>
    </row>
    <row r="19" spans="2:8" ht="12.75" customHeight="1" x14ac:dyDescent="0.2">
      <c r="B19" s="18" t="s">
        <v>42</v>
      </c>
      <c r="C19" s="23"/>
      <c r="D19" s="23"/>
      <c r="E19" s="23"/>
      <c r="F19" s="24" t="str">
        <f>IFERROR(IF(tblSalesRevenue[[#Totals],[Current Period]]=0,"-",tblCostOfSales[[#This Row],[Current Period]]/tblSalesRevenue[[#Totals],[Current Period]]),"-")</f>
        <v>-</v>
      </c>
      <c r="G19" s="24" t="str">
        <f>IF(tblCostOfSales[[#This Row],[Current Period]]=0,"-",tblCostOfSales[[#This Row],[Current Period]]/tblCostOfSales[[#This Row],[Prior Period]]-1)</f>
        <v>-</v>
      </c>
      <c r="H19" s="25" t="str">
        <f>IF(tblCostOfSales[[#This Row],[Current Period]]=0,"-",tblCostOfSales[[#This Row],[Current Period]]/tblCostOfSales[[#This Row],[Budget]]-1)</f>
        <v>-</v>
      </c>
    </row>
    <row r="20" spans="2:8" ht="12.75" customHeight="1" x14ac:dyDescent="0.2">
      <c r="B20" s="18" t="s">
        <v>43</v>
      </c>
      <c r="C20" s="23"/>
      <c r="D20" s="23"/>
      <c r="E20" s="23"/>
      <c r="F20" s="24" t="str">
        <f>IFERROR(IF(tblSalesRevenue[[#Totals],[Current Period]]=0,"-",tblCostOfSales[[#This Row],[Current Period]]/tblSalesRevenue[[#Totals],[Current Period]]),"-")</f>
        <v>-</v>
      </c>
      <c r="G20" s="24" t="str">
        <f>IF(tblCostOfSales[[#This Row],[Current Period]]=0,"-",tblCostOfSales[[#This Row],[Current Period]]/tblCostOfSales[[#This Row],[Prior Period]]-1)</f>
        <v>-</v>
      </c>
      <c r="H20" s="25" t="str">
        <f>IF(tblCostOfSales[[#This Row],[Current Period]]=0,"-",tblCostOfSales[[#This Row],[Current Period]]/tblCostOfSales[[#This Row],[Budget]]-1)</f>
        <v>-</v>
      </c>
    </row>
    <row r="21" spans="2:8" ht="12.75" customHeight="1" x14ac:dyDescent="0.2">
      <c r="B21" s="18" t="s">
        <v>29</v>
      </c>
      <c r="C21" s="26">
        <f>SUBTOTAL(109,tblCostOfSales[Prior Period])</f>
        <v>0</v>
      </c>
      <c r="D21" s="26">
        <f>SUBTOTAL(109,tblCostOfSales[Budget])</f>
        <v>0</v>
      </c>
      <c r="E21" s="26">
        <f>SUBTOTAL(109,tblCostOfSales[Current Period])</f>
        <v>0</v>
      </c>
      <c r="F21" s="24">
        <f>IFERROR(SUBTOTAL(109,tblCostOfSales[Current Period as % of Sales]),"-")</f>
        <v>0</v>
      </c>
      <c r="G21" s="24" t="str">
        <f>IFERROR(SUBTOTAL(101, tblCostOfSales[% Change from Prior Period] ),"-")</f>
        <v>-</v>
      </c>
      <c r="H21" s="25" t="str">
        <f>IFERROR(SUBTOTAL(101,tblCostOfSales[% Change from Budget]),"-")</f>
        <v>-</v>
      </c>
    </row>
    <row r="22" spans="2:8" ht="12.75" customHeight="1" x14ac:dyDescent="0.2">
      <c r="B22" s="18"/>
      <c r="C22" s="23"/>
      <c r="D22" s="23"/>
      <c r="E22" s="23"/>
      <c r="F22" s="27"/>
      <c r="G22" s="27"/>
      <c r="H22" s="28"/>
    </row>
    <row r="23" spans="2:8" ht="12.75" customHeight="1" x14ac:dyDescent="0.2">
      <c r="B23" s="29" t="s">
        <v>30</v>
      </c>
      <c r="C23" s="2">
        <f>tblSalesRevenue[[#Totals],[Prior Period]]-tblCostOfSales[[#Totals],[Prior Period]]</f>
        <v>0</v>
      </c>
      <c r="D23" s="2">
        <f>tblSalesRevenue[[#Totals],[Budget]]-tblCostOfSales[[#Totals],[Budget]]</f>
        <v>0</v>
      </c>
      <c r="E23" s="2">
        <f>tblSalesRevenue[[#Totals],[Current Period]]-tblCostOfSales[[#Totals],[Current Period]]</f>
        <v>0</v>
      </c>
      <c r="F23" s="3" t="str">
        <f>IFERROR(E23/tblSalesRevenue[[#Totals],[Current Period]],"-")</f>
        <v>-</v>
      </c>
      <c r="G23" s="3">
        <f>IFERROR(IF(C23=E23,0,IF(E23&gt;C23,ABS((E23/C23)-1),IF(AND(E23&lt;C23,C23&lt;0),-((E23/C23)-1),(E23/C23)-1))),"-")</f>
        <v>0</v>
      </c>
      <c r="H23" s="30">
        <f>IFERROR(IF(D23=E23,0,IF(E23&gt;D23,ABS((E23/D23)-1),IF(AND(E23&lt;D23,D23&lt;0),-((E23/D23)-1),(E23/D23)-1))),"-")</f>
        <v>0</v>
      </c>
    </row>
    <row r="24" spans="2:8" ht="12.75" customHeight="1" x14ac:dyDescent="0.2">
      <c r="B24" s="31"/>
      <c r="C24" s="23"/>
      <c r="D24" s="23"/>
      <c r="E24" s="23"/>
      <c r="F24" s="27"/>
      <c r="G24" s="27"/>
      <c r="H24" s="28"/>
    </row>
    <row r="25" spans="2:8" ht="12.75" customHeight="1" x14ac:dyDescent="0.2">
      <c r="B25" s="31" t="s">
        <v>11</v>
      </c>
      <c r="C25" s="26"/>
      <c r="D25" s="26"/>
      <c r="E25" s="26"/>
      <c r="F25" s="26"/>
      <c r="G25" s="26"/>
      <c r="H25" s="32"/>
    </row>
    <row r="26" spans="2:8" ht="12.75" customHeight="1" x14ac:dyDescent="0.2">
      <c r="B26" s="20" t="s">
        <v>12</v>
      </c>
      <c r="C26" s="26"/>
      <c r="D26" s="26"/>
      <c r="E26" s="26"/>
      <c r="F26" s="26"/>
      <c r="G26" s="26"/>
      <c r="H26" s="32"/>
    </row>
    <row r="27" spans="2:8" ht="12.75" customHeight="1" x14ac:dyDescent="0.2">
      <c r="B27" s="33" t="s">
        <v>2</v>
      </c>
      <c r="C27" s="4"/>
      <c r="D27" s="4"/>
      <c r="E27" s="4"/>
      <c r="F27" s="5" t="str">
        <f>IFERROR(IF(tblSalesRevenue[[#Totals],[Current Period]]=0,"-",tblOperatingExpenses[[#This Row],[Current Period]]/tblSalesRevenue[[#Totals],[Current Period]]),"-")</f>
        <v>-</v>
      </c>
      <c r="G27" s="5" t="str">
        <f>IF(tblOperatingExpenses[[#This Row],[Current Period]]=0,"-",tblOperatingExpenses[[#This Row],[Current Period]]/tblOperatingExpenses[[#This Row],[Prior Period]]-1)</f>
        <v>-</v>
      </c>
      <c r="H27" s="34" t="str">
        <f>IF(tblOperatingExpenses[[#This Row],[Current Period]]=0,"-",tblOperatingExpenses[[#This Row],[Current Period]]/tblOperatingExpenses[[#This Row],[Budget]]-1)</f>
        <v>-</v>
      </c>
    </row>
    <row r="28" spans="2:8" ht="12.75" customHeight="1" x14ac:dyDescent="0.2">
      <c r="B28" s="33" t="s">
        <v>15</v>
      </c>
      <c r="C28" s="4"/>
      <c r="D28" s="4"/>
      <c r="E28" s="4"/>
      <c r="F28" s="5" t="str">
        <f>IFERROR(IF(tblSalesRevenue[[#Totals],[Current Period]]=0,"-",tblOperatingExpenses[[#This Row],[Current Period]]/tblSalesRevenue[[#Totals],[Current Period]]),"-")</f>
        <v>-</v>
      </c>
      <c r="G28" s="5" t="str">
        <f>IF(tblOperatingExpenses[[#This Row],[Current Period]]=0,"-",tblOperatingExpenses[[#This Row],[Current Period]]/tblOperatingExpenses[[#This Row],[Prior Period]]-1)</f>
        <v>-</v>
      </c>
      <c r="H28" s="34" t="str">
        <f>IF(tblOperatingExpenses[[#This Row],[Current Period]]=0,"-",tblOperatingExpenses[[#This Row],[Current Period]]/tblOperatingExpenses[[#This Row],[Budget]]-1)</f>
        <v>-</v>
      </c>
    </row>
    <row r="29" spans="2:8" ht="12.75" customHeight="1" x14ac:dyDescent="0.2">
      <c r="B29" s="33" t="s">
        <v>7</v>
      </c>
      <c r="C29" s="4"/>
      <c r="D29" s="4"/>
      <c r="E29" s="4"/>
      <c r="F29" s="5" t="str">
        <f>IFERROR(IF(tblSalesRevenue[[#Totals],[Current Period]]=0,"-",tblOperatingExpenses[[#This Row],[Current Period]]/tblSalesRevenue[[#Totals],[Current Period]]),"-")</f>
        <v>-</v>
      </c>
      <c r="G29" s="5" t="str">
        <f>IF(tblOperatingExpenses[[#This Row],[Current Period]]=0,"-",tblOperatingExpenses[[#This Row],[Current Period]]/tblOperatingExpenses[[#This Row],[Prior Period]]-1)</f>
        <v>-</v>
      </c>
      <c r="H29" s="34" t="str">
        <f>IF(tblOperatingExpenses[[#This Row],[Current Period]]=0,"-",tblOperatingExpenses[[#This Row],[Current Period]]/tblOperatingExpenses[[#This Row],[Budget]]-1)</f>
        <v>-</v>
      </c>
    </row>
    <row r="30" spans="2:8" ht="12.75" customHeight="1" x14ac:dyDescent="0.2">
      <c r="B30" s="33" t="s">
        <v>7</v>
      </c>
      <c r="C30" s="4"/>
      <c r="D30" s="4"/>
      <c r="E30" s="4"/>
      <c r="F30" s="5" t="str">
        <f>IFERROR(IF(tblSalesRevenue[[#Totals],[Current Period]]=0,"-",tblOperatingExpenses[[#This Row],[Current Period]]/tblSalesRevenue[[#Totals],[Current Period]]),"-")</f>
        <v>-</v>
      </c>
      <c r="G30" s="5" t="str">
        <f>IF(tblOperatingExpenses[[#This Row],[Current Period]]=0,"-",tblOperatingExpenses[[#This Row],[Current Period]]/tblOperatingExpenses[[#This Row],[Prior Period]]-1)</f>
        <v>-</v>
      </c>
      <c r="H30" s="34" t="str">
        <f>IF(tblOperatingExpenses[[#This Row],[Current Period]]=0,"-",tblOperatingExpenses[[#This Row],[Current Period]]/tblOperatingExpenses[[#This Row],[Budget]]-1)</f>
        <v>-</v>
      </c>
    </row>
    <row r="31" spans="2:8" ht="12.75" customHeight="1" x14ac:dyDescent="0.2">
      <c r="B31" s="33" t="s">
        <v>47</v>
      </c>
      <c r="C31" s="6">
        <f>SUBTOTAL(109,tblOperatingExpenses[Prior Period])</f>
        <v>0</v>
      </c>
      <c r="D31" s="6">
        <f>SUBTOTAL(109,tblOperatingExpenses[Budget])</f>
        <v>0</v>
      </c>
      <c r="E31" s="6">
        <f>SUBTOTAL(109,tblOperatingExpenses[Current Period])</f>
        <v>0</v>
      </c>
      <c r="F31" s="5">
        <f>IFERROR(SUBTOTAL(109,tblOperatingExpenses[Current Period as % of Sales]),"-")</f>
        <v>0</v>
      </c>
      <c r="G31" s="5" t="str">
        <f>IFERROR(SUBTOTAL(101, tblOperatingExpenses[% Change from Prior Period] ),"-")</f>
        <v>-</v>
      </c>
      <c r="H31" s="34" t="str">
        <f>IFERROR(SUBTOTAL(101,tblOperatingExpenses[% Change from Budget]),"-")</f>
        <v>-</v>
      </c>
    </row>
    <row r="32" spans="2:8" ht="12.75" customHeight="1" x14ac:dyDescent="0.2">
      <c r="B32" s="18"/>
      <c r="C32" s="26"/>
      <c r="D32" s="26"/>
      <c r="E32" s="26"/>
      <c r="F32" s="27"/>
      <c r="G32" s="26"/>
      <c r="H32" s="32"/>
    </row>
    <row r="33" spans="2:8" ht="12.75" customHeight="1" x14ac:dyDescent="0.2">
      <c r="B33" s="20" t="s">
        <v>13</v>
      </c>
      <c r="C33" s="26"/>
      <c r="D33" s="26"/>
      <c r="E33" s="26"/>
      <c r="F33" s="26"/>
      <c r="G33" s="26"/>
      <c r="H33" s="32"/>
    </row>
    <row r="34" spans="2:8" ht="12.75" customHeight="1" x14ac:dyDescent="0.2">
      <c r="B34" s="18" t="s">
        <v>27</v>
      </c>
      <c r="C34" s="4"/>
      <c r="D34" s="4"/>
      <c r="E34" s="4"/>
      <c r="F34" s="24" t="str">
        <f>IFERROR(IF(tblSalesRevenue[[#Totals],[Current Period]]=0,"-",tblRandD[[#This Row],[Current Period]]/tblSalesRevenue[[#Totals],[Current Period]]),"-")</f>
        <v>-</v>
      </c>
      <c r="G34" s="24" t="str">
        <f>IF(tblRandD[[#This Row],[Current Period]]=0,"-",tblRandD[[#This Row],[Current Period]]/tblRandD[[#This Row],[Prior Period]]-1)</f>
        <v>-</v>
      </c>
      <c r="H34" s="25" t="str">
        <f>IF(tblRandD[[#This Row],[Current Period]]=0,"-",tblRandD[[#This Row],[Current Period]]/tblRandD[[#This Row],[Budget]]-1)</f>
        <v>-</v>
      </c>
    </row>
    <row r="35" spans="2:8" ht="12.75" customHeight="1" x14ac:dyDescent="0.2">
      <c r="B35" s="18" t="s">
        <v>26</v>
      </c>
      <c r="C35" s="4"/>
      <c r="D35" s="4"/>
      <c r="E35" s="4"/>
      <c r="F35" s="24" t="str">
        <f>IFERROR(IF(tblSalesRevenue[[#Totals],[Current Period]]=0,"-",tblRandD[[#This Row],[Current Period]]/tblSalesRevenue[[#Totals],[Current Period]]),"-")</f>
        <v>-</v>
      </c>
      <c r="G35" s="24" t="str">
        <f>IF(tblRandD[[#This Row],[Current Period]]=0,"-",tblRandD[[#This Row],[Current Period]]/tblRandD[[#This Row],[Prior Period]]-1)</f>
        <v>-</v>
      </c>
      <c r="H35" s="25" t="str">
        <f>IF(tblRandD[[#This Row],[Current Period]]=0,"-",tblRandD[[#This Row],[Current Period]]/tblRandD[[#This Row],[Budget]]-1)</f>
        <v>-</v>
      </c>
    </row>
    <row r="36" spans="2:8" ht="12.75" customHeight="1" x14ac:dyDescent="0.2">
      <c r="B36" s="18" t="s">
        <v>7</v>
      </c>
      <c r="C36" s="4"/>
      <c r="D36" s="4"/>
      <c r="E36" s="4"/>
      <c r="F36" s="24" t="str">
        <f>IFERROR(IF(tblSalesRevenue[[#Totals],[Current Period]]=0,"-",tblRandD[[#This Row],[Current Period]]/tblSalesRevenue[[#Totals],[Current Period]]),"-")</f>
        <v>-</v>
      </c>
      <c r="G36" s="24" t="str">
        <f>IF(tblRandD[[#This Row],[Current Period]]=0,"-",tblRandD[[#This Row],[Current Period]]/tblRandD[[#This Row],[Prior Period]]-1)</f>
        <v>-</v>
      </c>
      <c r="H36" s="25" t="str">
        <f>IF(tblRandD[[#This Row],[Current Period]]=0,"-",tblRandD[[#This Row],[Current Period]]/tblRandD[[#This Row],[Budget]]-1)</f>
        <v>-</v>
      </c>
    </row>
    <row r="37" spans="2:8" ht="12.75" customHeight="1" x14ac:dyDescent="0.2">
      <c r="B37" s="18" t="s">
        <v>7</v>
      </c>
      <c r="C37" s="4"/>
      <c r="D37" s="4"/>
      <c r="E37" s="4"/>
      <c r="F37" s="24" t="str">
        <f>IFERROR(IF(tblSalesRevenue[[#Totals],[Current Period]]=0,"-",tblRandD[[#This Row],[Current Period]]/tblSalesRevenue[[#Totals],[Current Period]]),"-")</f>
        <v>-</v>
      </c>
      <c r="G37" s="24" t="str">
        <f>IF(tblRandD[[#This Row],[Current Period]]=0,"-",tblRandD[[#This Row],[Current Period]]/tblRandD[[#This Row],[Prior Period]]-1)</f>
        <v>-</v>
      </c>
      <c r="H37" s="25" t="str">
        <f>IF(tblRandD[[#This Row],[Current Period]]=0,"-",tblRandD[[#This Row],[Current Period]]/tblRandD[[#This Row],[Budget]]-1)</f>
        <v>-</v>
      </c>
    </row>
    <row r="38" spans="2:8" ht="12.75" customHeight="1" x14ac:dyDescent="0.2">
      <c r="B38" s="18" t="s">
        <v>48</v>
      </c>
      <c r="C38" s="26">
        <f>SUBTOTAL(109,tblRandD[Prior Period])</f>
        <v>0</v>
      </c>
      <c r="D38" s="26">
        <f>SUBTOTAL(109,tblRandD[Budget])</f>
        <v>0</v>
      </c>
      <c r="E38" s="26">
        <f>SUBTOTAL(109,tblRandD[Current Period])</f>
        <v>0</v>
      </c>
      <c r="F38" s="24">
        <f>IFERROR(SUBTOTAL(109,tblRandD[Current Period as % of Sales]),"-")</f>
        <v>0</v>
      </c>
      <c r="G38" s="24" t="str">
        <f>IFERROR(SUBTOTAL(101, tblRandD[% Change from Prior Period] ),"-")</f>
        <v>-</v>
      </c>
      <c r="H38" s="25" t="str">
        <f>IFERROR(SUBTOTAL(101,tblRandD[% Change from Budget]),"-")</f>
        <v>-</v>
      </c>
    </row>
    <row r="39" spans="2:8" ht="12.75" customHeight="1" x14ac:dyDescent="0.2">
      <c r="B39" s="18"/>
      <c r="C39" s="23"/>
      <c r="D39" s="23"/>
      <c r="E39" s="23"/>
      <c r="F39" s="27"/>
      <c r="G39" s="27"/>
      <c r="H39" s="28"/>
    </row>
    <row r="40" spans="2:8" ht="12.75" customHeight="1" x14ac:dyDescent="0.2">
      <c r="B40" s="20" t="s">
        <v>14</v>
      </c>
      <c r="C40" s="26"/>
      <c r="D40" s="26"/>
      <c r="E40" s="26"/>
      <c r="F40" s="26"/>
      <c r="G40" s="26"/>
      <c r="H40" s="32"/>
    </row>
    <row r="41" spans="2:8" ht="12.75" customHeight="1" x14ac:dyDescent="0.2">
      <c r="B41" s="18" t="s">
        <v>17</v>
      </c>
      <c r="C41" s="4"/>
      <c r="D41" s="4"/>
      <c r="E41" s="4"/>
      <c r="F41" s="24" t="str">
        <f>IFERROR(IF(tblSalesRevenue[[#Totals],[Current Period]]=0,"-",tblGenAdmin[[#This Row],[Current Period]]/tblSalesRevenue[[#Totals],[Current Period]]),"-")</f>
        <v>-</v>
      </c>
      <c r="G41" s="24" t="str">
        <f>IF(tblGenAdmin[[#This Row],[Current Period]]=0,"-",tblGenAdmin[[#This Row],[Current Period]]/tblGenAdmin[[#This Row],[Prior Period]]-1)</f>
        <v>-</v>
      </c>
      <c r="H41" s="25" t="str">
        <f>IF(tblGenAdmin[[#This Row],[Current Period]]=0,"-",tblGenAdmin[[#This Row],[Current Period]]/tblGenAdmin[[#This Row],[Budget]]-1)</f>
        <v>-</v>
      </c>
    </row>
    <row r="42" spans="2:8" ht="12.75" customHeight="1" x14ac:dyDescent="0.2">
      <c r="B42" s="18" t="s">
        <v>0</v>
      </c>
      <c r="C42" s="4"/>
      <c r="D42" s="4"/>
      <c r="E42" s="4"/>
      <c r="F42" s="24" t="str">
        <f>IFERROR(IF(tblSalesRevenue[[#Totals],[Current Period]]=0,"-",tblGenAdmin[[#This Row],[Current Period]]/tblSalesRevenue[[#Totals],[Current Period]]),"-")</f>
        <v>-</v>
      </c>
      <c r="G42" s="24" t="str">
        <f>IF(tblGenAdmin[[#This Row],[Current Period]]=0,"-",tblGenAdmin[[#This Row],[Current Period]]/tblGenAdmin[[#This Row],[Prior Period]]-1)</f>
        <v>-</v>
      </c>
      <c r="H42" s="25" t="str">
        <f>IF(tblGenAdmin[[#This Row],[Current Period]]=0,"-",tblGenAdmin[[#This Row],[Current Period]]/tblGenAdmin[[#This Row],[Budget]]-1)</f>
        <v>-</v>
      </c>
    </row>
    <row r="43" spans="2:8" ht="12.75" customHeight="1" x14ac:dyDescent="0.2">
      <c r="B43" s="18" t="s">
        <v>46</v>
      </c>
      <c r="C43" s="4"/>
      <c r="D43" s="4"/>
      <c r="E43" s="4"/>
      <c r="F43" s="24" t="str">
        <f>IFERROR(IF(tblSalesRevenue[[#Totals],[Current Period]]=0,"-",tblGenAdmin[[#This Row],[Current Period]]/tblSalesRevenue[[#Totals],[Current Period]]),"-")</f>
        <v>-</v>
      </c>
      <c r="G43" s="24" t="str">
        <f>IF(tblGenAdmin[[#This Row],[Current Period]]=0,"-",tblGenAdmin[[#This Row],[Current Period]]/tblGenAdmin[[#This Row],[Prior Period]]-1)</f>
        <v>-</v>
      </c>
      <c r="H43" s="25" t="str">
        <f>IF(tblGenAdmin[[#This Row],[Current Period]]=0,"-",tblGenAdmin[[#This Row],[Current Period]]/tblGenAdmin[[#This Row],[Budget]]-1)</f>
        <v>-</v>
      </c>
    </row>
    <row r="44" spans="2:8" ht="12.75" customHeight="1" x14ac:dyDescent="0.2">
      <c r="B44" s="18" t="s">
        <v>16</v>
      </c>
      <c r="C44" s="4"/>
      <c r="D44" s="4"/>
      <c r="E44" s="4"/>
      <c r="F44" s="24" t="str">
        <f>IFERROR(IF(tblSalesRevenue[[#Totals],[Current Period]]=0,"-",tblGenAdmin[[#This Row],[Current Period]]/tblSalesRevenue[[#Totals],[Current Period]]),"-")</f>
        <v>-</v>
      </c>
      <c r="G44" s="24" t="str">
        <f>IF(tblGenAdmin[[#This Row],[Current Period]]=0,"-",tblGenAdmin[[#This Row],[Current Period]]/tblGenAdmin[[#This Row],[Prior Period]]-1)</f>
        <v>-</v>
      </c>
      <c r="H44" s="25" t="str">
        <f>IF(tblGenAdmin[[#This Row],[Current Period]]=0,"-",tblGenAdmin[[#This Row],[Current Period]]/tblGenAdmin[[#This Row],[Budget]]-1)</f>
        <v>-</v>
      </c>
    </row>
    <row r="45" spans="2:8" ht="12.75" customHeight="1" x14ac:dyDescent="0.2">
      <c r="B45" s="18" t="s">
        <v>3</v>
      </c>
      <c r="C45" s="4"/>
      <c r="D45" s="4"/>
      <c r="E45" s="4"/>
      <c r="F45" s="24" t="str">
        <f>IFERROR(IF(tblSalesRevenue[[#Totals],[Current Period]]=0,"-",tblGenAdmin[[#This Row],[Current Period]]/tblSalesRevenue[[#Totals],[Current Period]]),"-")</f>
        <v>-</v>
      </c>
      <c r="G45" s="24" t="str">
        <f>IF(tblGenAdmin[[#This Row],[Current Period]]=0,"-",tblGenAdmin[[#This Row],[Current Period]]/tblGenAdmin[[#This Row],[Prior Period]]-1)</f>
        <v>-</v>
      </c>
      <c r="H45" s="25" t="str">
        <f>IF(tblGenAdmin[[#This Row],[Current Period]]=0,"-",tblGenAdmin[[#This Row],[Current Period]]/tblGenAdmin[[#This Row],[Budget]]-1)</f>
        <v>-</v>
      </c>
    </row>
    <row r="46" spans="2:8" ht="12.75" customHeight="1" x14ac:dyDescent="0.2">
      <c r="B46" s="18" t="s">
        <v>4</v>
      </c>
      <c r="C46" s="4"/>
      <c r="D46" s="4"/>
      <c r="E46" s="4"/>
      <c r="F46" s="24" t="str">
        <f>IFERROR(IF(tblSalesRevenue[[#Totals],[Current Period]]=0,"-",tblGenAdmin[[#This Row],[Current Period]]/tblSalesRevenue[[#Totals],[Current Period]]),"-")</f>
        <v>-</v>
      </c>
      <c r="G46" s="24" t="str">
        <f>IF(tblGenAdmin[[#This Row],[Current Period]]=0,"-",tblGenAdmin[[#This Row],[Current Period]]/tblGenAdmin[[#This Row],[Prior Period]]-1)</f>
        <v>-</v>
      </c>
      <c r="H46" s="25" t="str">
        <f>IF(tblGenAdmin[[#This Row],[Current Period]]=0,"-",tblGenAdmin[[#This Row],[Current Period]]/tblGenAdmin[[#This Row],[Budget]]-1)</f>
        <v>-</v>
      </c>
    </row>
    <row r="47" spans="2:8" ht="12.75" customHeight="1" x14ac:dyDescent="0.2">
      <c r="B47" s="18" t="s">
        <v>5</v>
      </c>
      <c r="C47" s="4"/>
      <c r="D47" s="4"/>
      <c r="E47" s="4"/>
      <c r="F47" s="24" t="str">
        <f>IFERROR(IF(tblSalesRevenue[[#Totals],[Current Period]]=0,"-",tblGenAdmin[[#This Row],[Current Period]]/tblSalesRevenue[[#Totals],[Current Period]]),"-")</f>
        <v>-</v>
      </c>
      <c r="G47" s="24" t="str">
        <f>IF(tblGenAdmin[[#This Row],[Current Period]]=0,"-",tblGenAdmin[[#This Row],[Current Period]]/tblGenAdmin[[#This Row],[Prior Period]]-1)</f>
        <v>-</v>
      </c>
      <c r="H47" s="25" t="str">
        <f>IF(tblGenAdmin[[#This Row],[Current Period]]=0,"-",tblGenAdmin[[#This Row],[Current Period]]/tblGenAdmin[[#This Row],[Budget]]-1)</f>
        <v>-</v>
      </c>
    </row>
    <row r="48" spans="2:8" ht="12.75" customHeight="1" x14ac:dyDescent="0.2">
      <c r="B48" s="18" t="s">
        <v>9</v>
      </c>
      <c r="C48" s="4"/>
      <c r="D48" s="4"/>
      <c r="E48" s="4"/>
      <c r="F48" s="24" t="str">
        <f>IFERROR(IF(tblSalesRevenue[[#Totals],[Current Period]]=0,"-",tblGenAdmin[[#This Row],[Current Period]]/tblSalesRevenue[[#Totals],[Current Period]]),"-")</f>
        <v>-</v>
      </c>
      <c r="G48" s="24" t="str">
        <f>IF(tblGenAdmin[[#This Row],[Current Period]]=0,"-",tblGenAdmin[[#This Row],[Current Period]]/tblGenAdmin[[#This Row],[Prior Period]]-1)</f>
        <v>-</v>
      </c>
      <c r="H48" s="25" t="str">
        <f>IF(tblGenAdmin[[#This Row],[Current Period]]=0,"-",tblGenAdmin[[#This Row],[Current Period]]/tblGenAdmin[[#This Row],[Budget]]-1)</f>
        <v>-</v>
      </c>
    </row>
    <row r="49" spans="2:8" ht="12.75" customHeight="1" x14ac:dyDescent="0.2">
      <c r="B49" s="18" t="s">
        <v>6</v>
      </c>
      <c r="C49" s="4"/>
      <c r="D49" s="4"/>
      <c r="E49" s="4"/>
      <c r="F49" s="24" t="str">
        <f>IFERROR(IF(tblSalesRevenue[[#Totals],[Current Period]]=0,"-",tblGenAdmin[[#This Row],[Current Period]]/tblSalesRevenue[[#Totals],[Current Period]]),"-")</f>
        <v>-</v>
      </c>
      <c r="G49" s="24" t="str">
        <f>IF(tblGenAdmin[[#This Row],[Current Period]]=0,"-",tblGenAdmin[[#This Row],[Current Period]]/tblGenAdmin[[#This Row],[Prior Period]]-1)</f>
        <v>-</v>
      </c>
      <c r="H49" s="25" t="str">
        <f>IF(tblGenAdmin[[#This Row],[Current Period]]=0,"-",tblGenAdmin[[#This Row],[Current Period]]/tblGenAdmin[[#This Row],[Budget]]-1)</f>
        <v>-</v>
      </c>
    </row>
    <row r="50" spans="2:8" ht="12.75" customHeight="1" x14ac:dyDescent="0.2">
      <c r="B50" s="18" t="s">
        <v>1</v>
      </c>
      <c r="C50" s="4"/>
      <c r="D50" s="4"/>
      <c r="E50" s="4"/>
      <c r="F50" s="24" t="str">
        <f>IFERROR(IF(tblSalesRevenue[[#Totals],[Current Period]]=0,"-",tblGenAdmin[[#This Row],[Current Period]]/tblSalesRevenue[[#Totals],[Current Period]]),"-")</f>
        <v>-</v>
      </c>
      <c r="G50" s="24" t="str">
        <f>IF(tblGenAdmin[[#This Row],[Current Period]]=0,"-",tblGenAdmin[[#This Row],[Current Period]]/tblGenAdmin[[#This Row],[Prior Period]]-1)</f>
        <v>-</v>
      </c>
      <c r="H50" s="25" t="str">
        <f>IF(tblGenAdmin[[#This Row],[Current Period]]=0,"-",tblGenAdmin[[#This Row],[Current Period]]/tblGenAdmin[[#This Row],[Budget]]-1)</f>
        <v>-</v>
      </c>
    </row>
    <row r="51" spans="2:8" ht="12.75" customHeight="1" x14ac:dyDescent="0.2">
      <c r="B51" s="18" t="s">
        <v>7</v>
      </c>
      <c r="C51" s="4"/>
      <c r="D51" s="4"/>
      <c r="E51" s="4"/>
      <c r="F51" s="24" t="str">
        <f>IFERROR(IF(tblSalesRevenue[[#Totals],[Current Period]]=0,"-",tblGenAdmin[[#This Row],[Current Period]]/tblSalesRevenue[[#Totals],[Current Period]]),"-")</f>
        <v>-</v>
      </c>
      <c r="G51" s="24" t="str">
        <f>IF(tblGenAdmin[[#This Row],[Current Period]]=0,"-",tblGenAdmin[[#This Row],[Current Period]]/tblGenAdmin[[#This Row],[Prior Period]]-1)</f>
        <v>-</v>
      </c>
      <c r="H51" s="25" t="str">
        <f>IF(tblGenAdmin[[#This Row],[Current Period]]=0,"-",tblGenAdmin[[#This Row],[Current Period]]/tblGenAdmin[[#This Row],[Budget]]-1)</f>
        <v>-</v>
      </c>
    </row>
    <row r="52" spans="2:8" ht="12.75" customHeight="1" x14ac:dyDescent="0.2">
      <c r="B52" s="18" t="s">
        <v>7</v>
      </c>
      <c r="C52" s="4"/>
      <c r="D52" s="4"/>
      <c r="E52" s="4"/>
      <c r="F52" s="24" t="str">
        <f>IFERROR(IF(tblSalesRevenue[[#Totals],[Current Period]]=0,"-",tblGenAdmin[[#This Row],[Current Period]]/tblSalesRevenue[[#Totals],[Current Period]]),"-")</f>
        <v>-</v>
      </c>
      <c r="G52" s="24" t="str">
        <f>IF(tblGenAdmin[[#This Row],[Current Period]]=0,"-",tblGenAdmin[[#This Row],[Current Period]]/tblGenAdmin[[#This Row],[Prior Period]]-1)</f>
        <v>-</v>
      </c>
      <c r="H52" s="25" t="str">
        <f>IF(tblGenAdmin[[#This Row],[Current Period]]=0,"-",tblGenAdmin[[#This Row],[Current Period]]/tblGenAdmin[[#This Row],[Budget]]-1)</f>
        <v>-</v>
      </c>
    </row>
    <row r="53" spans="2:8" ht="12.75" customHeight="1" x14ac:dyDescent="0.2">
      <c r="B53" s="18" t="s">
        <v>49</v>
      </c>
      <c r="C53" s="26">
        <f>SUBTOTAL(109,tblGenAdmin[Prior Period])</f>
        <v>0</v>
      </c>
      <c r="D53" s="26">
        <f>SUBTOTAL(109,tblGenAdmin[Budget])</f>
        <v>0</v>
      </c>
      <c r="E53" s="26">
        <f>SUBTOTAL(109,tblGenAdmin[Current Period])</f>
        <v>0</v>
      </c>
      <c r="F53" s="24">
        <f>IFERROR(SUBTOTAL(109,tblGenAdmin[Current Period as % of Sales]),"-")</f>
        <v>0</v>
      </c>
      <c r="G53" s="24" t="str">
        <f>IFERROR(SUBTOTAL(101, tblGenAdmin[% Change from Prior Period] ),"-")</f>
        <v>-</v>
      </c>
      <c r="H53" s="25" t="str">
        <f>IFERROR(SUBTOTAL(101,tblGenAdmin[% Change from Budget]),"-")</f>
        <v>-</v>
      </c>
    </row>
    <row r="54" spans="2:8" ht="12.75" customHeight="1" x14ac:dyDescent="0.2">
      <c r="B54" s="18"/>
      <c r="C54" s="23"/>
      <c r="D54" s="23"/>
      <c r="E54" s="23"/>
      <c r="F54" s="27"/>
      <c r="G54" s="27"/>
      <c r="H54" s="28"/>
    </row>
    <row r="55" spans="2:8" ht="12.75" customHeight="1" x14ac:dyDescent="0.2">
      <c r="B55" s="35" t="s">
        <v>31</v>
      </c>
      <c r="C55" s="7">
        <f>tblOperatingExpenses[[#Totals],[Prior Period]]+tblRandD[[#Totals],[Prior Period]]+tblGenAdmin[[#Totals],[Prior Period]]</f>
        <v>0</v>
      </c>
      <c r="D55" s="7">
        <f>tblOperatingExpenses[[#Totals],[Budget]]+tblRandD[[#Totals],[Budget]]+tblGenAdmin[[#Totals],[Budget]]</f>
        <v>0</v>
      </c>
      <c r="E55" s="7">
        <f>tblOperatingExpenses[[#Totals],[Current Period]]+tblRandD[[#Totals],[Current Period]]+tblGenAdmin[[#Totals],[Current Period]]</f>
        <v>0</v>
      </c>
      <c r="F55" s="3" t="str">
        <f>IFERROR(IF(tblSalesRevenue[[#Totals],[Current Period]]=0,"-",E55/tblSalesRevenue[[#Totals],[Current Period]]),"-")</f>
        <v>-</v>
      </c>
      <c r="G55" s="3" t="str">
        <f>IF($E55=0,"-",$E55/C55-1)</f>
        <v>-</v>
      </c>
      <c r="H55" s="30" t="str">
        <f>IF($E55=0,"-",$E55/D55-1)</f>
        <v>-</v>
      </c>
    </row>
    <row r="56" spans="2:8" ht="12.75" customHeight="1" x14ac:dyDescent="0.2">
      <c r="B56" s="31"/>
      <c r="C56" s="23"/>
      <c r="D56" s="23"/>
      <c r="E56" s="23"/>
      <c r="F56" s="27"/>
      <c r="G56" s="27"/>
      <c r="H56" s="28"/>
    </row>
    <row r="57" spans="2:8" ht="12.75" customHeight="1" x14ac:dyDescent="0.2">
      <c r="B57" s="29" t="s">
        <v>32</v>
      </c>
      <c r="C57" s="2">
        <f>C23-C55</f>
        <v>0</v>
      </c>
      <c r="D57" s="2">
        <f>D23-D55</f>
        <v>0</v>
      </c>
      <c r="E57" s="2">
        <f>E23-E55</f>
        <v>0</v>
      </c>
      <c r="F57" s="3" t="str">
        <f>IFERROR(IF(tblSalesRevenue[[#Totals],[Current Period]]=0,"-",E57/tblSalesRevenue[[#Totals],[Current Period]]),"-")</f>
        <v>-</v>
      </c>
      <c r="G57" s="3" t="str">
        <f>IF(C57=0,"-",IF(C57=$E57,"0.0%",IF($E57&gt;C57,ABS(($E57/C57)-1),IF(AND($E57&lt;C57,C57&lt;0),-(($E57/C57)-1),($E57/C57)-1))))</f>
        <v>-</v>
      </c>
      <c r="H57" s="30" t="str">
        <f>IF(D57=0,"-",IF(D57=$E57,"0.0%",IF($E57&gt;D57,ABS(($E57/D57)-1),IF(AND($E57&lt;D57,D57&lt;0),-(($E57/D57)-1),($E57/D57)-1))))</f>
        <v>-</v>
      </c>
    </row>
    <row r="58" spans="2:8" ht="12.75" customHeight="1" x14ac:dyDescent="0.2">
      <c r="B58" s="31"/>
      <c r="C58" s="23"/>
      <c r="D58" s="23"/>
      <c r="E58" s="23"/>
      <c r="F58" s="27"/>
      <c r="G58" s="27"/>
      <c r="H58" s="28"/>
    </row>
    <row r="59" spans="2:8" ht="12.75" customHeight="1" x14ac:dyDescent="0.2">
      <c r="B59" s="35" t="s">
        <v>33</v>
      </c>
      <c r="C59" s="7"/>
      <c r="D59" s="7"/>
      <c r="E59" s="7"/>
      <c r="F59" s="3" t="str">
        <f>IFERROR(IF(tblSalesRevenue[[#Totals],[Current Period]]=0,"-",E59/tblSalesRevenue[[#Totals],[Current Period]]),"-")</f>
        <v>-</v>
      </c>
      <c r="G59" s="3" t="str">
        <f>IF($E59=0,"-",$E59/C59-1)</f>
        <v>-</v>
      </c>
      <c r="H59" s="30" t="str">
        <f>IF($E59=0,"-",$E59/D59-1)</f>
        <v>-</v>
      </c>
    </row>
    <row r="60" spans="2:8" ht="12.75" customHeight="1" x14ac:dyDescent="0.2">
      <c r="B60" s="31"/>
      <c r="C60" s="23"/>
      <c r="D60" s="23"/>
      <c r="E60" s="23"/>
      <c r="F60" s="27"/>
      <c r="G60" s="27"/>
      <c r="H60" s="28"/>
    </row>
    <row r="61" spans="2:8" ht="12.75" customHeight="1" x14ac:dyDescent="0.2">
      <c r="B61" s="20" t="s">
        <v>18</v>
      </c>
      <c r="C61" s="26"/>
      <c r="D61" s="26"/>
      <c r="E61" s="26"/>
      <c r="F61" s="26"/>
      <c r="G61" s="26"/>
      <c r="H61" s="32"/>
    </row>
    <row r="62" spans="2:8" ht="12.75" customHeight="1" x14ac:dyDescent="0.2">
      <c r="B62" s="33" t="s">
        <v>28</v>
      </c>
      <c r="C62" s="4"/>
      <c r="D62" s="4"/>
      <c r="E62" s="4"/>
      <c r="F62" s="5" t="str">
        <f>IFERROR(IF(tblSalesRevenue[[#Totals],[Current Period]]=0,"-",tblTaxes[[#This Row],[Current Period]]/tblSalesRevenue[[#Totals],[Current Period]]),"-")</f>
        <v>-</v>
      </c>
      <c r="G62" s="5" t="str">
        <f>IFERROR(tblTaxes[[#This Row],[Current Period]]/tblTaxes[[#This Row],[Prior Period]]-1,"-")</f>
        <v>-</v>
      </c>
      <c r="H62" s="34" t="str">
        <f>IFERROR(tblTaxes[[#This Row],[Current Period]]/tblTaxes[[#This Row],[Budget]]-1,"-")</f>
        <v>-</v>
      </c>
    </row>
    <row r="63" spans="2:8" ht="12.75" customHeight="1" x14ac:dyDescent="0.2">
      <c r="B63" s="33" t="s">
        <v>19</v>
      </c>
      <c r="C63" s="4"/>
      <c r="D63" s="4"/>
      <c r="E63" s="4"/>
      <c r="F63" s="5" t="str">
        <f>IFERROR(IF(tblSalesRevenue[[#Totals],[Current Period]]=0,"-",tblTaxes[[#This Row],[Current Period]]/tblSalesRevenue[[#Totals],[Current Period]]),"-")</f>
        <v>-</v>
      </c>
      <c r="G63" s="5" t="str">
        <f>IFERROR(tblTaxes[[#This Row],[Current Period]]/tblTaxes[[#This Row],[Prior Period]]-1,"-")</f>
        <v>-</v>
      </c>
      <c r="H63" s="34" t="str">
        <f>IFERROR(tblTaxes[[#This Row],[Current Period]]/tblTaxes[[#This Row],[Budget]]-1,"-")</f>
        <v>-</v>
      </c>
    </row>
    <row r="64" spans="2:8" ht="12.75" customHeight="1" x14ac:dyDescent="0.2">
      <c r="B64" s="33" t="s">
        <v>20</v>
      </c>
      <c r="C64" s="4"/>
      <c r="D64" s="4"/>
      <c r="E64" s="4"/>
      <c r="F64" s="5" t="str">
        <f>IFERROR(IF(tblSalesRevenue[[#Totals],[Current Period]]=0,"-",tblTaxes[[#This Row],[Current Period]]/tblSalesRevenue[[#Totals],[Current Period]]),"-")</f>
        <v>-</v>
      </c>
      <c r="G64" s="5" t="str">
        <f>IFERROR(tblTaxes[[#This Row],[Current Period]]/tblTaxes[[#This Row],[Prior Period]]-1,"-")</f>
        <v>-</v>
      </c>
      <c r="H64" s="34" t="str">
        <f>IFERROR(tblTaxes[[#This Row],[Current Period]]/tblTaxes[[#This Row],[Budget]]-1,"-")</f>
        <v>-</v>
      </c>
    </row>
    <row r="65" spans="2:8" ht="12.75" customHeight="1" x14ac:dyDescent="0.2">
      <c r="B65" s="33" t="s">
        <v>21</v>
      </c>
      <c r="C65" s="4"/>
      <c r="D65" s="4"/>
      <c r="E65" s="4"/>
      <c r="F65" s="5" t="str">
        <f>IFERROR(IF(tblSalesRevenue[[#Totals],[Current Period]]=0,"-",tblTaxes[[#This Row],[Current Period]]/tblSalesRevenue[[#Totals],[Current Period]]),"-")</f>
        <v>-</v>
      </c>
      <c r="G65" s="5" t="str">
        <f>IFERROR(tblTaxes[[#This Row],[Current Period]]/tblTaxes[[#This Row],[Prior Period]]-1,"-")</f>
        <v>-</v>
      </c>
      <c r="H65" s="34" t="str">
        <f>IFERROR(tblTaxes[[#This Row],[Current Period]]/tblTaxes[[#This Row],[Budget]]-1,"-")</f>
        <v>-</v>
      </c>
    </row>
    <row r="66" spans="2:8" ht="12.75" customHeight="1" x14ac:dyDescent="0.2">
      <c r="B66" s="33" t="s">
        <v>21</v>
      </c>
      <c r="C66" s="4"/>
      <c r="D66" s="4"/>
      <c r="E66" s="4"/>
      <c r="F66" s="5" t="str">
        <f>IFERROR(IF(tblSalesRevenue[[#Totals],[Current Period]]=0,"-",tblTaxes[[#This Row],[Current Period]]/tblSalesRevenue[[#Totals],[Current Period]]),"-")</f>
        <v>-</v>
      </c>
      <c r="G66" s="5" t="str">
        <f>IFERROR(tblTaxes[[#This Row],[Current Period]]/tblTaxes[[#This Row],[Prior Period]]-1,"-")</f>
        <v>-</v>
      </c>
      <c r="H66" s="34" t="str">
        <f>IFERROR(tblTaxes[[#This Row],[Current Period]]/tblTaxes[[#This Row],[Budget]]-1,"-")</f>
        <v>-</v>
      </c>
    </row>
    <row r="67" spans="2:8" ht="12.75" customHeight="1" x14ac:dyDescent="0.2">
      <c r="B67" s="33" t="s">
        <v>34</v>
      </c>
      <c r="C67" s="6">
        <f>SUBTOTAL(109,tblTaxes[Prior Period])</f>
        <v>0</v>
      </c>
      <c r="D67" s="6">
        <f>SUBTOTAL(109,tblTaxes[Budget])</f>
        <v>0</v>
      </c>
      <c r="E67" s="6">
        <f>SUBTOTAL(109,tblTaxes[Current Period])</f>
        <v>0</v>
      </c>
      <c r="F67" s="5">
        <f>IFERROR(SUBTOTAL(109,tblTaxes[Current Period as % of Sales]),"-")</f>
        <v>0</v>
      </c>
      <c r="G67" s="5" t="str">
        <f>IFERROR(SUBTOTAL(101, tblTaxes[% Change from Prior Period] ),"-")</f>
        <v>-</v>
      </c>
      <c r="H67" s="34" t="str">
        <f>IFERROR(SUBTOTAL(101,tblTaxes[% Change from Budget]),"-")</f>
        <v>-</v>
      </c>
    </row>
    <row r="68" spans="2:8" ht="12.75" customHeight="1" x14ac:dyDescent="0.2">
      <c r="B68" s="18"/>
      <c r="C68" s="23"/>
      <c r="D68" s="23"/>
      <c r="E68" s="23"/>
      <c r="F68" s="27"/>
      <c r="G68" s="27"/>
      <c r="H68" s="28"/>
    </row>
    <row r="69" spans="2:8" ht="12.75" customHeight="1" thickBot="1" x14ac:dyDescent="0.25">
      <c r="B69" s="36" t="s">
        <v>35</v>
      </c>
      <c r="C69" s="37">
        <f>C57+C59-tblTaxes[[#Totals],[Prior Period]]</f>
        <v>0</v>
      </c>
      <c r="D69" s="37">
        <f>D57+D59-tblTaxes[[#Totals],[Budget]]</f>
        <v>0</v>
      </c>
      <c r="E69" s="37">
        <f>E57+E59-tblTaxes[[#Totals],[Current Period]]</f>
        <v>0</v>
      </c>
      <c r="F69" s="38" t="str">
        <f>IFERROR(IF(tblSalesRevenue[[#Totals],[Current Period]]=0,"-",E69/tblSalesRevenue[[#Totals],[Current Period]]),"-")</f>
        <v>-</v>
      </c>
      <c r="G69" s="38" t="str">
        <f>IF(C69=0,"-",IF(C69=$E69,"0.0%",IF($E69&gt;C69,ABS(($E69/C69)-1),IF(AND($E69&lt;C69,C69&lt;0),-(($E69/C69)-1),($E69/C69)-1))))</f>
        <v>-</v>
      </c>
      <c r="H69" s="39" t="str">
        <f>IF(D69=0,"-",IF(D69=$E69,"0.0%",IF($E69&gt;D69,ABS(($E69/D69)-1),IF(AND($E69&lt;D69,D69&lt;0),-(($E69/D69)-1),($E69/D69)-1))))</f>
        <v>-</v>
      </c>
    </row>
  </sheetData>
  <phoneticPr fontId="0" type="noConversion"/>
  <printOptions horizontalCentered="1" verticalCentered="1"/>
  <pageMargins left="0.4" right="0.4" top="0.4" bottom="0.4" header="0.3" footer="0.3"/>
  <pageSetup scale="77" orientation="portrait" r:id="rId1"/>
  <headerFooter alignWithMargins="0"/>
  <tableParts count="6"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C63B8D5-A7BB-4392-BB0F-A7097FA8C1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Profit &amp; Loss</vt:lpstr>
      <vt:lpstr>'Profit &amp; Loss'!Print_Titles</vt:lpstr>
    </vt:vector>
  </TitlesOfParts>
  <LinksUpToDate>false</LinksUpToDate>
  <SharedDoc>false</SharedDoc>
  <HyperlinksChanged>false</HyperlinksChanged>
  <AppVersion>14.0300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