
<file path=[Content_Types].xml><?xml version="1.0" encoding="utf-8"?>
<Types xmlns="http://schemas.openxmlformats.org/package/2006/content-types">
  <Default ContentType="application/vnd.openxmlformats-officedocument.spreadsheetml.printerSettings" Extension="bin"/>
  <Default ContentType="image/jpeg" Extension="jpg"/>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604" yWindow="-12" windowWidth="11448" windowHeight="9900"/>
  </bookViews>
  <sheets>
    <sheet name="Debt Reduction Calculator" sheetId="2" r:id="rId1"/>
    <sheet name="More Payment Planner" sheetId="4" r:id="rId2"/>
    <sheet name="Dummy" sheetId="3" state="hidden" r:id="rId3"/>
  </sheets>
  <externalReferences>
    <externalReference r:id="rId4"/>
  </externalReferences>
  <definedNames>
    <definedName name="Holiday">'[1]Bill Payment and Holidays'!$K$8:$K$26</definedName>
    <definedName name="_xlnm.Print_Area" localSheetId="0">'Debt Reduction Calculator'!#REF!</definedName>
    <definedName name="YearPeriod">'[1]Bill Payment and Holidays'!$O$3:$O$368</definedName>
  </definedNames>
  <calcPr calcId="145621"/>
</workbook>
</file>

<file path=xl/calcChain.xml><?xml version="1.0" encoding="utf-8"?>
<calcChain xmlns="http://schemas.openxmlformats.org/spreadsheetml/2006/main">
  <c r="B14" i="2" l="1"/>
  <c r="B13" i="2"/>
  <c r="B12" i="2"/>
  <c r="B11" i="2"/>
  <c r="B10" i="2"/>
  <c r="B18" i="2"/>
  <c r="B17" i="2"/>
  <c r="B16" i="2"/>
  <c r="B15" i="2"/>
  <c r="A10" i="2"/>
  <c r="A14" i="2"/>
  <c r="A13" i="2"/>
  <c r="A12" i="2"/>
  <c r="A11" i="2"/>
  <c r="A18" i="2"/>
  <c r="A17" i="2"/>
  <c r="A16" i="2"/>
  <c r="A15" i="2"/>
  <c r="H11" i="2" l="1"/>
  <c r="C2" i="3" l="1"/>
  <c r="C1" i="3" l="1"/>
  <c r="L16" i="3" s="1"/>
  <c r="L5" i="3" l="1"/>
  <c r="H10" i="2"/>
  <c r="P14" i="2" l="1"/>
  <c r="D25" i="3" l="1"/>
  <c r="F24" i="3"/>
  <c r="B24" i="3"/>
  <c r="D23" i="3"/>
  <c r="F22" i="3"/>
  <c r="B22" i="3"/>
  <c r="D21" i="3"/>
  <c r="F20" i="3"/>
  <c r="B20" i="3"/>
  <c r="D19" i="3"/>
  <c r="F18" i="3"/>
  <c r="B18" i="3"/>
  <c r="D17" i="3"/>
  <c r="F16" i="3"/>
  <c r="B16" i="3"/>
  <c r="F25" i="3"/>
  <c r="D24" i="3"/>
  <c r="B23" i="3"/>
  <c r="F21" i="3"/>
  <c r="D20" i="3"/>
  <c r="B19" i="3"/>
  <c r="F17" i="3"/>
  <c r="D16" i="3"/>
  <c r="E25" i="3"/>
  <c r="G24" i="3"/>
  <c r="C24" i="3"/>
  <c r="E23" i="3"/>
  <c r="G22" i="3"/>
  <c r="C22" i="3"/>
  <c r="E21" i="3"/>
  <c r="C20" i="3"/>
  <c r="G18" i="3"/>
  <c r="C18" i="3"/>
  <c r="G25" i="3"/>
  <c r="C25" i="3"/>
  <c r="E24" i="3"/>
  <c r="G23" i="3"/>
  <c r="C23" i="3"/>
  <c r="E22" i="3"/>
  <c r="G21" i="3"/>
  <c r="C21" i="3"/>
  <c r="E20" i="3"/>
  <c r="C19" i="3"/>
  <c r="E18" i="3"/>
  <c r="C17" i="3"/>
  <c r="E16" i="3"/>
  <c r="B25" i="3"/>
  <c r="F23" i="3"/>
  <c r="D22" i="3"/>
  <c r="B21" i="3"/>
  <c r="F19" i="3"/>
  <c r="D18" i="3"/>
  <c r="B17" i="3"/>
  <c r="E19" i="3"/>
  <c r="E17" i="3"/>
  <c r="C16" i="3"/>
  <c r="D14" i="3"/>
  <c r="F13" i="3"/>
  <c r="B13" i="3"/>
  <c r="D12" i="3"/>
  <c r="F11" i="3"/>
  <c r="B11" i="3"/>
  <c r="D10" i="3"/>
  <c r="F9" i="3"/>
  <c r="B9" i="3"/>
  <c r="D8" i="3"/>
  <c r="F7" i="3"/>
  <c r="B7" i="3"/>
  <c r="D6" i="3"/>
  <c r="F5" i="3"/>
  <c r="B5" i="3"/>
  <c r="B14" i="3"/>
  <c r="F12" i="3"/>
  <c r="B12" i="3"/>
  <c r="F10" i="3"/>
  <c r="D9" i="3"/>
  <c r="B8" i="3"/>
  <c r="F6" i="3"/>
  <c r="D5" i="3"/>
  <c r="E14" i="3"/>
  <c r="C13" i="3"/>
  <c r="G11" i="3"/>
  <c r="G14" i="3"/>
  <c r="C14" i="3"/>
  <c r="E13" i="3"/>
  <c r="G12" i="3"/>
  <c r="C12" i="3"/>
  <c r="E11" i="3"/>
  <c r="G10" i="3"/>
  <c r="C10" i="3"/>
  <c r="E9" i="3"/>
  <c r="C8" i="3"/>
  <c r="E7" i="3"/>
  <c r="C6" i="3"/>
  <c r="E5" i="3"/>
  <c r="F14" i="3"/>
  <c r="D13" i="3"/>
  <c r="D11" i="3"/>
  <c r="B10" i="3"/>
  <c r="F8" i="3"/>
  <c r="D7" i="3"/>
  <c r="B6" i="3"/>
  <c r="G13" i="3"/>
  <c r="E12" i="3"/>
  <c r="E10" i="3"/>
  <c r="C11" i="3"/>
  <c r="G7" i="3"/>
  <c r="C5" i="3"/>
  <c r="C7" i="3"/>
  <c r="C9" i="3"/>
  <c r="E6" i="3"/>
  <c r="E8" i="3"/>
  <c r="H12" i="3" l="1"/>
  <c r="J12" i="3" s="1"/>
  <c r="H14" i="3"/>
  <c r="J14" i="3" s="1"/>
  <c r="K16" i="3"/>
  <c r="M16" i="3" s="1"/>
  <c r="H21" i="3"/>
  <c r="H7" i="3"/>
  <c r="H13" i="3"/>
  <c r="H10" i="3"/>
  <c r="H18" i="3"/>
  <c r="H23" i="3"/>
  <c r="H11" i="3"/>
  <c r="H22" i="3"/>
  <c r="H24" i="3"/>
  <c r="H25" i="3"/>
  <c r="K5" i="3"/>
  <c r="H14" i="2"/>
  <c r="H13" i="2"/>
  <c r="H12" i="2"/>
  <c r="O16" i="3" l="1"/>
  <c r="Q14" i="2" s="1"/>
  <c r="R16" i="3"/>
  <c r="I12" i="3"/>
  <c r="I14" i="3"/>
  <c r="N17" i="3"/>
  <c r="P16" i="3"/>
  <c r="R14" i="2" s="1"/>
  <c r="J24" i="3"/>
  <c r="I24" i="3"/>
  <c r="J23" i="3"/>
  <c r="I23" i="3"/>
  <c r="G19" i="3"/>
  <c r="G8" i="3"/>
  <c r="H8" i="3" s="1"/>
  <c r="J25" i="3"/>
  <c r="I25" i="3"/>
  <c r="J13" i="3"/>
  <c r="I13" i="3"/>
  <c r="G5" i="3"/>
  <c r="G20" i="3"/>
  <c r="J11" i="3"/>
  <c r="I11" i="3"/>
  <c r="J18" i="3"/>
  <c r="I18" i="3"/>
  <c r="J7" i="3"/>
  <c r="I7" i="3"/>
  <c r="G17" i="3"/>
  <c r="G6" i="3"/>
  <c r="H6" i="3" s="1"/>
  <c r="G16" i="3"/>
  <c r="Q16" i="3" s="1"/>
  <c r="G9" i="3"/>
  <c r="H9" i="3" s="1"/>
  <c r="J22" i="3"/>
  <c r="I22" i="3"/>
  <c r="J10" i="3"/>
  <c r="I10" i="3"/>
  <c r="J21" i="3"/>
  <c r="I21" i="3"/>
  <c r="M5" i="3"/>
  <c r="I14" i="2"/>
  <c r="I12" i="2"/>
  <c r="I13" i="2"/>
  <c r="I11" i="2"/>
  <c r="I10" i="2"/>
  <c r="F4" i="2"/>
  <c r="S16" i="3" l="1"/>
  <c r="S14" i="2" s="1"/>
  <c r="O5" i="3"/>
  <c r="M13" i="2" s="1"/>
  <c r="R5" i="3"/>
  <c r="H5" i="3"/>
  <c r="J5" i="3" s="1"/>
  <c r="Q5" i="3"/>
  <c r="Q17" i="3"/>
  <c r="K12" i="2"/>
  <c r="J4" i="2"/>
  <c r="J9" i="3"/>
  <c r="I9" i="3"/>
  <c r="J8" i="3"/>
  <c r="I8" i="3"/>
  <c r="H16" i="3"/>
  <c r="H19" i="3"/>
  <c r="H17" i="3"/>
  <c r="J6" i="3"/>
  <c r="I6" i="3"/>
  <c r="H20" i="3"/>
  <c r="L17" i="3"/>
  <c r="N6" i="3"/>
  <c r="Q6" i="3" s="1"/>
  <c r="P5" i="3"/>
  <c r="N13" i="2" s="1"/>
  <c r="J13" i="2"/>
  <c r="K13" i="2"/>
  <c r="J12" i="2"/>
  <c r="J10" i="2"/>
  <c r="J14" i="2"/>
  <c r="K14" i="2"/>
  <c r="K11" i="2"/>
  <c r="J11" i="2"/>
  <c r="K10" i="2"/>
  <c r="J6" i="2" l="1"/>
  <c r="S5" i="3"/>
  <c r="O13" i="2" s="1"/>
  <c r="I5" i="3"/>
  <c r="J5" i="2"/>
  <c r="J20" i="3"/>
  <c r="I20" i="3"/>
  <c r="K17" i="3"/>
  <c r="J17" i="3"/>
  <c r="I17" i="3"/>
  <c r="J16" i="3"/>
  <c r="I16" i="3"/>
  <c r="J19" i="3"/>
  <c r="I19" i="3"/>
  <c r="L6" i="3"/>
  <c r="K6" i="3"/>
  <c r="M6" i="3" s="1"/>
  <c r="R6" i="3" s="1"/>
  <c r="S6" i="3" s="1"/>
  <c r="N7" i="3" l="1"/>
  <c r="Q7" i="3" s="1"/>
  <c r="O6" i="3"/>
  <c r="M12" i="2" s="1"/>
  <c r="L13" i="2"/>
  <c r="L12" i="2"/>
  <c r="M17" i="3"/>
  <c r="P6" i="3"/>
  <c r="N12" i="2" s="1"/>
  <c r="O17" i="3" l="1"/>
  <c r="R17" i="3"/>
  <c r="S17" i="3" s="1"/>
  <c r="K7" i="3"/>
  <c r="M7" i="3" s="1"/>
  <c r="N18" i="3"/>
  <c r="Q18" i="3" s="1"/>
  <c r="P17" i="3"/>
  <c r="O12" i="2"/>
  <c r="L7" i="3"/>
  <c r="O7" i="3" l="1"/>
  <c r="M10" i="2" s="1"/>
  <c r="R7" i="3"/>
  <c r="S7" i="3" s="1"/>
  <c r="N8" i="3"/>
  <c r="K18" i="3"/>
  <c r="L18" i="3"/>
  <c r="L10" i="2"/>
  <c r="P7" i="3"/>
  <c r="N10" i="2" s="1"/>
  <c r="P13" i="2" l="1"/>
  <c r="K8" i="3"/>
  <c r="M8" i="3" s="1"/>
  <c r="R8" i="3" s="1"/>
  <c r="Q8" i="3"/>
  <c r="O10" i="2"/>
  <c r="M18" i="3"/>
  <c r="R18" i="3" s="1"/>
  <c r="S18" i="3" s="1"/>
  <c r="L8" i="3"/>
  <c r="L11" i="2" s="1"/>
  <c r="S8" i="3" l="1"/>
  <c r="O11" i="2" s="1"/>
  <c r="O8" i="3"/>
  <c r="M11" i="2" s="1"/>
  <c r="N9" i="3"/>
  <c r="O18" i="3"/>
  <c r="P8" i="3"/>
  <c r="N11" i="2" s="1"/>
  <c r="N19" i="3"/>
  <c r="Q19" i="3" s="1"/>
  <c r="P18" i="3"/>
  <c r="R13" i="2" l="1"/>
  <c r="Q13" i="2"/>
  <c r="S13" i="2"/>
  <c r="K9" i="3"/>
  <c r="M9" i="3" s="1"/>
  <c r="N10" i="3" s="1"/>
  <c r="Q9" i="3"/>
  <c r="L9" i="3"/>
  <c r="K19" i="3"/>
  <c r="L19" i="3"/>
  <c r="P10" i="2" l="1"/>
  <c r="K10" i="3"/>
  <c r="M10" i="3" s="1"/>
  <c r="Q10" i="3"/>
  <c r="P9" i="3"/>
  <c r="L10" i="3" s="1"/>
  <c r="O9" i="3"/>
  <c r="M14" i="2" s="1"/>
  <c r="N4" i="2" s="1"/>
  <c r="R9" i="3"/>
  <c r="S9" i="3" s="1"/>
  <c r="L14" i="2"/>
  <c r="M19" i="3"/>
  <c r="R19" i="3" s="1"/>
  <c r="S19" i="3" s="1"/>
  <c r="S10" i="2" l="1"/>
  <c r="N14" i="2"/>
  <c r="N5" i="2" s="1"/>
  <c r="O10" i="3"/>
  <c r="R10" i="3"/>
  <c r="S10" i="3" s="1"/>
  <c r="O14" i="2"/>
  <c r="N6" i="2" s="1"/>
  <c r="P19" i="3"/>
  <c r="O19" i="3"/>
  <c r="N20" i="3"/>
  <c r="Q20" i="3" s="1"/>
  <c r="N11" i="3"/>
  <c r="R10" i="2" l="1"/>
  <c r="Q10" i="2"/>
  <c r="K11" i="3"/>
  <c r="Q11" i="3"/>
  <c r="L20" i="3"/>
  <c r="K20" i="3"/>
  <c r="P10" i="3"/>
  <c r="L11" i="3" s="1"/>
  <c r="P12" i="2" l="1"/>
  <c r="P11" i="2"/>
  <c r="M20" i="3"/>
  <c r="M11" i="3"/>
  <c r="O11" i="3" l="1"/>
  <c r="R11" i="3"/>
  <c r="S11" i="3" s="1"/>
  <c r="O20" i="3"/>
  <c r="R20" i="3"/>
  <c r="S20" i="3" s="1"/>
  <c r="N21" i="3"/>
  <c r="Q21" i="3" s="1"/>
  <c r="P20" i="3"/>
  <c r="N12" i="3"/>
  <c r="Q12" i="2" l="1"/>
  <c r="Q11" i="2"/>
  <c r="S12" i="2"/>
  <c r="S11" i="2"/>
  <c r="R12" i="2"/>
  <c r="R11" i="2"/>
  <c r="K12" i="3"/>
  <c r="Q12" i="3"/>
  <c r="L21" i="3"/>
  <c r="K21" i="3"/>
  <c r="P11" i="3"/>
  <c r="L12" i="3" s="1"/>
  <c r="R6" i="2" l="1"/>
  <c r="R5" i="2"/>
  <c r="R4" i="2"/>
  <c r="M21" i="3"/>
  <c r="M12" i="3"/>
  <c r="O12" i="3" l="1"/>
  <c r="R12" i="3"/>
  <c r="S12" i="3" s="1"/>
  <c r="O21" i="3"/>
  <c r="R21" i="3"/>
  <c r="S21" i="3" s="1"/>
  <c r="N22" i="3"/>
  <c r="Q22" i="3" s="1"/>
  <c r="P21" i="3"/>
  <c r="L22" i="3" s="1"/>
  <c r="N13" i="3"/>
  <c r="K13" i="3" l="1"/>
  <c r="Q13" i="3"/>
  <c r="K22" i="3"/>
  <c r="P12" i="3"/>
  <c r="L13" i="3" s="1"/>
  <c r="M22" i="3" l="1"/>
  <c r="M13" i="3"/>
  <c r="O13" i="3" l="1"/>
  <c r="R13" i="3"/>
  <c r="S13" i="3" s="1"/>
  <c r="O22" i="3"/>
  <c r="R22" i="3"/>
  <c r="S22" i="3" s="1"/>
  <c r="N23" i="3"/>
  <c r="Q23" i="3" s="1"/>
  <c r="P22" i="3"/>
  <c r="L23" i="3" s="1"/>
  <c r="N14" i="3"/>
  <c r="K14" i="3" l="1"/>
  <c r="Q14" i="3"/>
  <c r="K23" i="3"/>
  <c r="P13" i="3"/>
  <c r="L14" i="3" s="1"/>
  <c r="M23" i="3" l="1"/>
  <c r="M14" i="3"/>
  <c r="O14" i="3" l="1"/>
  <c r="R14" i="3"/>
  <c r="S14" i="3" s="1"/>
  <c r="O23" i="3"/>
  <c r="R23" i="3"/>
  <c r="S23" i="3" s="1"/>
  <c r="N24" i="3"/>
  <c r="Q24" i="3" s="1"/>
  <c r="P23" i="3"/>
  <c r="L24" i="3" s="1"/>
  <c r="K24" i="3" l="1"/>
  <c r="P14" i="3"/>
  <c r="M24" i="3" l="1"/>
  <c r="O24" i="3" l="1"/>
  <c r="R24" i="3"/>
  <c r="S24" i="3" s="1"/>
  <c r="N25" i="3"/>
  <c r="Q25" i="3" s="1"/>
  <c r="P24" i="3"/>
  <c r="L25" i="3" s="1"/>
  <c r="K25" i="3" l="1"/>
  <c r="M25" i="3" l="1"/>
  <c r="O25" i="3" l="1"/>
  <c r="R25" i="3"/>
  <c r="S25" i="3" s="1"/>
  <c r="P25" i="3"/>
</calcChain>
</file>

<file path=xl/sharedStrings.xml><?xml version="1.0" encoding="utf-8"?>
<sst xmlns="http://schemas.openxmlformats.org/spreadsheetml/2006/main" count="149" uniqueCount="96">
  <si>
    <t>Total Interest</t>
  </si>
  <si>
    <t>Minimum Payment</t>
  </si>
  <si>
    <t>Credit Card 1</t>
  </si>
  <si>
    <t>Credit Card 2</t>
  </si>
  <si>
    <t>Credit Card 3</t>
  </si>
  <si>
    <t>Credit Card 4</t>
  </si>
  <si>
    <t>Personal Loan</t>
  </si>
  <si>
    <t>Balance</t>
  </si>
  <si>
    <t>Other</t>
  </si>
  <si>
    <t>balance</t>
  </si>
  <si>
    <t>months to payoff</t>
  </si>
  <si>
    <t>extra payment</t>
  </si>
  <si>
    <t>date</t>
  </si>
  <si>
    <t>last date</t>
  </si>
  <si>
    <t>Last Date</t>
  </si>
  <si>
    <t>HI</t>
  </si>
  <si>
    <t>LB</t>
  </si>
  <si>
    <t>Last Payment Date</t>
  </si>
  <si>
    <t>total interest</t>
  </si>
  <si>
    <t>total payment 1</t>
  </si>
  <si>
    <t>total payment 2</t>
  </si>
  <si>
    <t>1=LB, 2=HI</t>
  </si>
  <si>
    <t>CC Name</t>
  </si>
  <si>
    <t>Balance at c1 date</t>
  </si>
  <si>
    <t>APR</t>
  </si>
  <si>
    <t>min pay</t>
  </si>
  <si>
    <t>min pay2</t>
  </si>
  <si>
    <t>months to po</t>
  </si>
  <si>
    <t>last pay date</t>
  </si>
  <si>
    <t>total int</t>
  </si>
  <si>
    <t>Lowest Balance</t>
  </si>
  <si>
    <t>Highest Interest</t>
  </si>
  <si>
    <t>Name</t>
  </si>
  <si>
    <t>%</t>
  </si>
  <si>
    <t>Amount</t>
  </si>
  <si>
    <t>Monthly</t>
  </si>
  <si>
    <t>Start EP</t>
  </si>
  <si>
    <t># of months</t>
  </si>
  <si>
    <t>DEBT REDUCTION CALCULATOR</t>
  </si>
  <si>
    <t>Total Minimum Payment - Monthly</t>
  </si>
  <si>
    <t>Additional Payment - Monthly</t>
  </si>
  <si>
    <t>Date of current balance</t>
  </si>
  <si>
    <t>LOWEST BALANCE METHOD</t>
  </si>
  <si>
    <t>Total Pay Off Months</t>
  </si>
  <si>
    <t>MINIMUM PAYMENT</t>
  </si>
  <si>
    <t>Total Interest Paid</t>
  </si>
  <si>
    <t>HIGHEST INTEREST METHOD</t>
  </si>
  <si>
    <t>salah</t>
  </si>
  <si>
    <t>© 2016 - Exceltemplate.net</t>
  </si>
  <si>
    <t>If you plan to organize your credit card payment as well as other payment in detail, you can try bill payment planner with more information below.</t>
  </si>
  <si>
    <t>http://exceltemplate.net/calendar/bill-payment-calendar/</t>
  </si>
  <si>
    <t>You can purchase the Pro version of bill payment calendar with more advanced features to manage your bill payment. There  are two available models. All models can be used yearly by changing its year period.</t>
  </si>
  <si>
    <t>These spreadsheets should help you planning your payment and managing your cashflow daily and see its summary yearly either by month or week depends on model you use.</t>
  </si>
  <si>
    <t>Model 1 : Monthly Payment Planner</t>
  </si>
  <si>
    <t>Model 2 : Weekly Payment Planner</t>
  </si>
  <si>
    <t>How to Purchase</t>
  </si>
  <si>
    <r>
      <t xml:space="preserve">Click on paypal button above. You will be brought to Paypal homepage. You can </t>
    </r>
    <r>
      <rPr>
        <b/>
        <sz val="11"/>
        <rFont val="Calibri"/>
        <family val="2"/>
        <scheme val="minor"/>
      </rPr>
      <t>pay with</t>
    </r>
    <r>
      <rPr>
        <sz val="11"/>
        <rFont val="Calibri"/>
        <family val="2"/>
        <scheme val="minor"/>
      </rPr>
      <t xml:space="preserve"> or </t>
    </r>
    <r>
      <rPr>
        <b/>
        <sz val="11"/>
        <rFont val="Calibri"/>
        <family val="2"/>
        <scheme val="minor"/>
      </rPr>
      <t>without Paypal account</t>
    </r>
    <r>
      <rPr>
        <sz val="11"/>
        <rFont val="Calibri"/>
        <family val="2"/>
        <scheme val="minor"/>
      </rPr>
      <t xml:space="preserve"> using Paypal Balance or Credit Card.</t>
    </r>
  </si>
  <si>
    <r>
      <t>After the transaction is completed, you will receive</t>
    </r>
    <r>
      <rPr>
        <b/>
        <sz val="11"/>
        <rFont val="Calibri"/>
        <family val="2"/>
        <scheme val="minor"/>
      </rPr>
      <t xml:space="preserve"> an email with a download link</t>
    </r>
    <r>
      <rPr>
        <sz val="11"/>
        <rFont val="Calibri"/>
        <family val="2"/>
        <scheme val="minor"/>
      </rPr>
      <t xml:space="preserve"> to download the file to your paypal email address </t>
    </r>
    <r>
      <rPr>
        <b/>
        <sz val="11"/>
        <rFont val="Calibri"/>
        <family val="2"/>
        <scheme val="minor"/>
      </rPr>
      <t>automatically</t>
    </r>
  </si>
  <si>
    <t>You may check your SPAM folder to find the email. Sometimes, email security system will treat email with link as spam email.</t>
  </si>
  <si>
    <t>If you still didn't receive it, you can email me at info@exceltemplate.net or info@musadya.com</t>
  </si>
  <si>
    <t>Below are features and differences between two models</t>
  </si>
  <si>
    <t>Planner Input to input your income/expenses data</t>
  </si>
  <si>
    <t>&gt;</t>
  </si>
  <si>
    <t>Year</t>
  </si>
  <si>
    <t>Initial Balance</t>
  </si>
  <si>
    <t>Recurring dates with exception date options for particular month</t>
  </si>
  <si>
    <t>Recurring Dates with Exception date options for particular month</t>
  </si>
  <si>
    <t>Fixed date for particular item</t>
  </si>
  <si>
    <t>Recurring Days with Exception day options for particular weeks</t>
  </si>
  <si>
    <t>10 lines of Income Description</t>
  </si>
  <si>
    <t>Fixed date/day for particular item</t>
  </si>
  <si>
    <t>90 lines of Expenses Description</t>
  </si>
  <si>
    <t>10 lines of Income by Month Description</t>
  </si>
  <si>
    <t>12 months columns</t>
  </si>
  <si>
    <t>10 lines of Income by Week Description</t>
  </si>
  <si>
    <t>90 lines of Expenses by Month Description</t>
  </si>
  <si>
    <t>90 lines of Expenses by Week Description</t>
  </si>
  <si>
    <t>53 weeks columns</t>
  </si>
  <si>
    <t>Monthly Summary to print and remind you on upcoming income/payment</t>
  </si>
  <si>
    <t>Weekly Summary to print and remind you on upcoming income/payment</t>
  </si>
  <si>
    <t>See Income and Expenses arranged in particular day automatically in respective months</t>
  </si>
  <si>
    <t>See Income and Expenses arranged in particular day automatically in respective weeks</t>
  </si>
  <si>
    <t>12 months worksheet to see all income/expenses detail</t>
  </si>
  <si>
    <t>One 5-weeks worksheet to see all income/expenses detail with customizable start of the week</t>
  </si>
  <si>
    <t>6 lines of income/expenses detail per date</t>
  </si>
  <si>
    <t>30 lines of income/expenses detail per date/day</t>
  </si>
  <si>
    <t>Year Summary to map your cash flow within one year in Calendar view</t>
  </si>
  <si>
    <t>Year summary to map your cash flow within one year in Calendar view in Month and Week</t>
  </si>
  <si>
    <t>Set holiday and event dates</t>
  </si>
  <si>
    <t>Set particular cash flow values (balance) for marking dates</t>
  </si>
  <si>
    <t>© 2017 - exceltemplate.net</t>
  </si>
  <si>
    <t>Notes :</t>
  </si>
  <si>
    <t>&gt; All models will have all shown worksheets unlocked</t>
  </si>
  <si>
    <t>&gt; Price is subject to change without prior notice</t>
  </si>
  <si>
    <t>USD 11.99 (get one model only)</t>
  </si>
  <si>
    <t>USD 17.99 (get two models)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</si>
</sst>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409]d\-mmm\-yy;@"/>
    <numFmt numFmtId="165" formatCode="0_);\(0\)"/>
    <numFmt numFmtId="166" formatCode="_(* #,##0_);_(* \(#,##0\);_(* &quot;-&quot;??_);_(@_)"/>
  </numFmts>
  <fonts count="13" x14ac:knownFonts="1">
    <font>
      <sz val="11"/>
      <color theme="1"/>
      <name val="Calibri"/>
      <family val="2"/>
      <scheme val="minor"/>
    </font>
    <font>
      <sz val="11"/>
      <color theme="1"/>
      <name val="Calibri"/>
      <family val="2"/>
      <scheme val="minor"/>
    </font>
    <font>
      <sz val="11"/>
      <name val="Calibri"/>
      <family val="2"/>
      <scheme val="minor"/>
    </font>
    <font>
      <b/>
      <sz val="11"/>
      <color theme="1"/>
      <name val="Calibri"/>
      <family val="2"/>
      <scheme val="minor"/>
    </font>
    <font>
      <b/>
      <sz val="16"/>
      <color theme="0"/>
      <name val="Calibri"/>
      <family val="2"/>
      <scheme val="minor"/>
    </font>
    <font>
      <b/>
      <sz val="11"/>
      <color theme="0"/>
      <name val="Calibri"/>
      <family val="2"/>
      <scheme val="minor"/>
    </font>
    <font>
      <sz val="10"/>
      <name val="Arial"/>
      <family val="2"/>
    </font>
    <font>
      <b/>
      <sz val="11"/>
      <color theme="9" tint="-0.499984740745262"/>
      <name val="Calibri"/>
      <family val="2"/>
      <scheme val="minor"/>
    </font>
    <font>
      <b/>
      <sz val="11"/>
      <name val="Calibri"/>
      <family val="2"/>
      <scheme val="minor"/>
    </font>
    <font>
      <b/>
      <sz val="20"/>
      <name val="Calibri"/>
      <family val="2"/>
      <scheme val="minor"/>
    </font>
    <font>
      <b/>
      <sz val="14"/>
      <color theme="0"/>
      <name val="Calibri"/>
      <family val="2"/>
      <scheme val="minor"/>
    </font>
    <font>
      <sz val="14"/>
      <color theme="0"/>
      <name val="Calibri"/>
      <family val="2"/>
      <scheme val="minor"/>
    </font>
    <font>
      <sz val="14"/>
      <name val="Calibri"/>
      <family val="2"/>
      <scheme val="minor"/>
    </font>
  </fonts>
  <fills count="13">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499984740745262"/>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9" tint="-0.499984740745262"/>
        <bgColor indexed="64"/>
      </patternFill>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6" fillId="0" borderId="0"/>
  </cellStyleXfs>
  <cellXfs count="121">
    <xf numFmtId="0" fontId="0" fillId="0" borderId="0" xfId="0"/>
    <xf numFmtId="44" fontId="2" fillId="3" borderId="1" xfId="2" applyFont="1" applyFill="1" applyBorder="1" applyProtection="1"/>
    <xf numFmtId="2" fontId="2" fillId="2" borderId="1" xfId="1" applyNumberFormat="1" applyFont="1" applyFill="1" applyBorder="1" applyAlignment="1" applyProtection="1">
      <alignment horizontal="center"/>
    </xf>
    <xf numFmtId="44" fontId="2" fillId="2" borderId="1" xfId="0" applyNumberFormat="1" applyFont="1" applyFill="1" applyBorder="1" applyProtection="1"/>
    <xf numFmtId="10" fontId="2" fillId="3" borderId="1" xfId="3" applyNumberFormat="1" applyFont="1" applyFill="1" applyBorder="1" applyProtection="1">
      <protection locked="0"/>
    </xf>
    <xf numFmtId="10" fontId="2" fillId="3" borderId="1" xfId="3" applyNumberFormat="1" applyFont="1" applyFill="1" applyBorder="1" applyAlignment="1" applyProtection="1">
      <alignment horizontal="right"/>
    </xf>
    <xf numFmtId="0" fontId="2" fillId="3" borderId="1" xfId="0" applyFont="1" applyFill="1" applyBorder="1" applyAlignment="1" applyProtection="1"/>
    <xf numFmtId="15" fontId="0" fillId="0" borderId="0" xfId="0" applyNumberFormat="1"/>
    <xf numFmtId="164" fontId="2" fillId="2" borderId="1" xfId="1" applyNumberFormat="1" applyFont="1" applyFill="1" applyBorder="1" applyAlignment="1" applyProtection="1">
      <alignment horizontal="center"/>
    </xf>
    <xf numFmtId="44" fontId="0" fillId="0" borderId="0" xfId="0" applyNumberFormat="1"/>
    <xf numFmtId="0" fontId="0" fillId="0" borderId="0" xfId="0" applyFont="1" applyAlignment="1">
      <alignment vertical="center"/>
    </xf>
    <xf numFmtId="164" fontId="0" fillId="0" borderId="0" xfId="0" applyNumberFormat="1"/>
    <xf numFmtId="0" fontId="0" fillId="0" borderId="1" xfId="0" applyBorder="1"/>
    <xf numFmtId="2" fontId="0" fillId="0" borderId="0" xfId="0" applyNumberFormat="1"/>
    <xf numFmtId="44" fontId="2" fillId="0" borderId="1" xfId="2" applyFont="1" applyFill="1" applyBorder="1" applyProtection="1"/>
    <xf numFmtId="43" fontId="0" fillId="0" borderId="0" xfId="1" applyFont="1"/>
    <xf numFmtId="43" fontId="0" fillId="0" borderId="0" xfId="0" applyNumberFormat="1"/>
    <xf numFmtId="0" fontId="4" fillId="5" borderId="5" xfId="0" applyFont="1" applyFill="1" applyBorder="1" applyAlignment="1">
      <alignment vertical="center"/>
    </xf>
    <xf numFmtId="0" fontId="0" fillId="4" borderId="0" xfId="0" applyFont="1" applyFill="1" applyAlignment="1">
      <alignment vertical="center"/>
    </xf>
    <xf numFmtId="0" fontId="0" fillId="0" borderId="0" xfId="0" applyAlignment="1">
      <alignment vertical="center"/>
    </xf>
    <xf numFmtId="0" fontId="0" fillId="4" borderId="0" xfId="0" applyFill="1" applyAlignment="1">
      <alignment vertical="center"/>
    </xf>
    <xf numFmtId="1" fontId="3" fillId="6" borderId="1" xfId="0" applyNumberFormat="1" applyFont="1" applyFill="1" applyBorder="1" applyAlignment="1">
      <alignment vertical="center"/>
    </xf>
    <xf numFmtId="166" fontId="3" fillId="10" borderId="1" xfId="0" applyNumberFormat="1" applyFont="1" applyFill="1" applyBorder="1" applyAlignment="1">
      <alignment vertical="center"/>
    </xf>
    <xf numFmtId="166" fontId="3" fillId="8" borderId="1" xfId="0" applyNumberFormat="1" applyFont="1" applyFill="1" applyBorder="1" applyAlignment="1">
      <alignment vertical="center"/>
    </xf>
    <xf numFmtId="164" fontId="3" fillId="6" borderId="1" xfId="0" applyNumberFormat="1" applyFont="1" applyFill="1" applyBorder="1" applyAlignment="1">
      <alignment vertical="center"/>
    </xf>
    <xf numFmtId="164" fontId="3" fillId="10" borderId="1" xfId="0" applyNumberFormat="1" applyFont="1" applyFill="1" applyBorder="1" applyAlignment="1">
      <alignment vertical="center"/>
    </xf>
    <xf numFmtId="164" fontId="3" fillId="8" borderId="1" xfId="0" applyNumberFormat="1" applyFont="1" applyFill="1" applyBorder="1" applyAlignment="1">
      <alignment vertical="center"/>
    </xf>
    <xf numFmtId="44" fontId="3" fillId="6" borderId="1" xfId="0" applyNumberFormat="1" applyFont="1" applyFill="1" applyBorder="1" applyAlignment="1">
      <alignment vertical="center"/>
    </xf>
    <xf numFmtId="44" fontId="3" fillId="10" borderId="1" xfId="0" applyNumberFormat="1" applyFont="1" applyFill="1" applyBorder="1" applyAlignment="1">
      <alignment vertical="center"/>
    </xf>
    <xf numFmtId="44" fontId="3" fillId="8" borderId="1" xfId="0" applyNumberFormat="1" applyFont="1" applyFill="1" applyBorder="1" applyAlignment="1">
      <alignment vertical="center"/>
    </xf>
    <xf numFmtId="15" fontId="0" fillId="4" borderId="0" xfId="0" applyNumberFormat="1" applyFill="1" applyAlignment="1">
      <alignment vertical="center"/>
    </xf>
    <xf numFmtId="165" fontId="0" fillId="4" borderId="1" xfId="0" applyNumberFormat="1" applyFill="1" applyBorder="1" applyAlignment="1">
      <alignment horizontal="center" vertical="center"/>
    </xf>
    <xf numFmtId="0" fontId="0" fillId="0" borderId="1" xfId="0" applyFill="1" applyBorder="1" applyAlignment="1">
      <alignment vertical="center"/>
    </xf>
    <xf numFmtId="44" fontId="2" fillId="0" borderId="1" xfId="2" applyFont="1" applyFill="1" applyBorder="1" applyAlignment="1" applyProtection="1">
      <alignment vertical="center"/>
    </xf>
    <xf numFmtId="10" fontId="2" fillId="0" borderId="1" xfId="3" applyNumberFormat="1" applyFont="1" applyFill="1" applyBorder="1" applyAlignment="1" applyProtection="1">
      <alignment vertical="center"/>
      <protection locked="0"/>
    </xf>
    <xf numFmtId="10" fontId="2" fillId="0" borderId="1" xfId="3" applyNumberFormat="1" applyFont="1" applyFill="1" applyBorder="1" applyAlignment="1" applyProtection="1">
      <alignment horizontal="right" vertical="center"/>
    </xf>
    <xf numFmtId="44" fontId="2" fillId="4" borderId="1" xfId="2" applyFont="1" applyFill="1" applyBorder="1" applyAlignment="1" applyProtection="1">
      <alignment vertical="center"/>
    </xf>
    <xf numFmtId="1" fontId="2" fillId="4" borderId="1" xfId="1" applyNumberFormat="1" applyFont="1" applyFill="1" applyBorder="1" applyAlignment="1" applyProtection="1">
      <alignment horizontal="center" vertical="center"/>
    </xf>
    <xf numFmtId="164" fontId="2" fillId="4" borderId="1" xfId="1" applyNumberFormat="1" applyFont="1" applyFill="1" applyBorder="1" applyAlignment="1" applyProtection="1">
      <alignment horizontal="center" vertical="center"/>
    </xf>
    <xf numFmtId="44" fontId="2" fillId="4" borderId="1" xfId="0" applyNumberFormat="1" applyFont="1" applyFill="1" applyBorder="1" applyAlignment="1" applyProtection="1">
      <alignment vertical="center"/>
    </xf>
    <xf numFmtId="44" fontId="2" fillId="9" borderId="1" xfId="0" applyNumberFormat="1" applyFont="1" applyFill="1" applyBorder="1" applyAlignment="1" applyProtection="1">
      <alignment vertical="center"/>
    </xf>
    <xf numFmtId="44" fontId="2" fillId="7" borderId="1" xfId="0" applyNumberFormat="1" applyFont="1" applyFill="1" applyBorder="1" applyAlignment="1" applyProtection="1">
      <alignment vertical="center"/>
    </xf>
    <xf numFmtId="0" fontId="0" fillId="4" borderId="1" xfId="0" applyFill="1" applyBorder="1" applyAlignment="1">
      <alignment vertical="center"/>
    </xf>
    <xf numFmtId="1" fontId="0" fillId="4" borderId="1" xfId="0" applyNumberFormat="1" applyFill="1" applyBorder="1" applyAlignment="1">
      <alignment vertical="center"/>
    </xf>
    <xf numFmtId="43" fontId="0" fillId="9" borderId="1" xfId="1" applyFont="1" applyFill="1" applyBorder="1" applyAlignment="1">
      <alignment vertical="center"/>
    </xf>
    <xf numFmtId="44" fontId="0" fillId="0" borderId="1" xfId="2" applyFont="1" applyFill="1" applyBorder="1" applyAlignment="1">
      <alignment vertical="center"/>
    </xf>
    <xf numFmtId="0" fontId="0" fillId="9" borderId="1" xfId="1" applyNumberFormat="1" applyFont="1" applyFill="1" applyBorder="1" applyAlignment="1">
      <alignment horizontal="center" vertical="center"/>
    </xf>
    <xf numFmtId="0" fontId="0" fillId="7" borderId="1" xfId="1" applyNumberFormat="1" applyFont="1" applyFill="1" applyBorder="1" applyAlignment="1">
      <alignment horizontal="center" vertical="center"/>
    </xf>
    <xf numFmtId="164" fontId="0" fillId="7" borderId="1" xfId="0" applyNumberFormat="1" applyFill="1" applyBorder="1" applyAlignment="1">
      <alignment horizontal="center" vertical="center"/>
    </xf>
    <xf numFmtId="164" fontId="0" fillId="9" borderId="1" xfId="0" applyNumberFormat="1" applyFill="1" applyBorder="1" applyAlignment="1">
      <alignment horizontal="center" vertical="center"/>
    </xf>
    <xf numFmtId="44" fontId="0" fillId="3" borderId="1" xfId="0" applyNumberFormat="1" applyFill="1" applyBorder="1" applyAlignment="1">
      <alignment vertical="center"/>
    </xf>
    <xf numFmtId="15" fontId="0" fillId="3" borderId="1" xfId="0" applyNumberFormat="1" applyFill="1" applyBorder="1" applyAlignment="1">
      <alignment vertical="center"/>
    </xf>
    <xf numFmtId="0" fontId="3" fillId="6" borderId="1" xfId="0" applyFont="1" applyFill="1" applyBorder="1" applyAlignment="1">
      <alignment horizontal="center" vertical="center"/>
    </xf>
    <xf numFmtId="0" fontId="3" fillId="10" borderId="1" xfId="0" applyFont="1" applyFill="1" applyBorder="1" applyAlignment="1">
      <alignment horizontal="center" vertical="center"/>
    </xf>
    <xf numFmtId="0" fontId="3" fillId="8" borderId="1" xfId="0" applyFont="1" applyFill="1" applyBorder="1" applyAlignment="1">
      <alignment horizontal="center" vertical="center"/>
    </xf>
    <xf numFmtId="0" fontId="3" fillId="4" borderId="8" xfId="0" applyFont="1" applyFill="1" applyBorder="1" applyAlignment="1">
      <alignment vertical="center"/>
    </xf>
    <xf numFmtId="0" fontId="0" fillId="4" borderId="8" xfId="0" applyFill="1" applyBorder="1" applyAlignment="1">
      <alignment vertical="center"/>
    </xf>
    <xf numFmtId="44" fontId="0" fillId="4" borderId="1" xfId="0" applyNumberFormat="1" applyFill="1" applyBorder="1" applyAlignment="1">
      <alignment vertical="center"/>
    </xf>
    <xf numFmtId="0" fontId="2" fillId="0" borderId="0" xfId="4" applyFont="1" applyAlignment="1">
      <alignment vertical="center"/>
    </xf>
    <xf numFmtId="0" fontId="7" fillId="0" borderId="0" xfId="4" applyFont="1" applyAlignment="1">
      <alignment vertical="center"/>
    </xf>
    <xf numFmtId="0" fontId="2" fillId="0" borderId="0" xfId="4" applyFont="1" applyBorder="1" applyAlignment="1">
      <alignment vertical="center"/>
    </xf>
    <xf numFmtId="0" fontId="2" fillId="0" borderId="0" xfId="4" applyFont="1" applyAlignment="1">
      <alignment vertical="top"/>
    </xf>
    <xf numFmtId="0" fontId="2" fillId="0" borderId="9" xfId="4" applyFont="1" applyBorder="1" applyAlignment="1">
      <alignment vertical="center"/>
    </xf>
    <xf numFmtId="0" fontId="2" fillId="0" borderId="8" xfId="4" applyFont="1" applyBorder="1" applyAlignment="1">
      <alignment vertical="center"/>
    </xf>
    <xf numFmtId="0" fontId="2" fillId="0" borderId="10" xfId="4" applyFont="1" applyBorder="1" applyAlignment="1">
      <alignment vertical="center"/>
    </xf>
    <xf numFmtId="0" fontId="2" fillId="0" borderId="11" xfId="4" applyFont="1" applyBorder="1" applyAlignment="1">
      <alignment vertical="center"/>
    </xf>
    <xf numFmtId="0" fontId="8" fillId="0" borderId="3" xfId="4" applyFont="1" applyBorder="1" applyAlignment="1">
      <alignment vertical="center"/>
    </xf>
    <xf numFmtId="0" fontId="2" fillId="0" borderId="3" xfId="4" applyFont="1" applyBorder="1" applyAlignment="1">
      <alignment vertical="center"/>
    </xf>
    <xf numFmtId="0" fontId="2" fillId="0" borderId="12" xfId="4" applyFont="1" applyBorder="1" applyAlignment="1">
      <alignment vertical="center"/>
    </xf>
    <xf numFmtId="0" fontId="2" fillId="0" borderId="13" xfId="4" applyFont="1" applyBorder="1" applyAlignment="1">
      <alignment vertical="center"/>
    </xf>
    <xf numFmtId="0" fontId="2" fillId="0" borderId="5" xfId="4" applyFont="1" applyBorder="1" applyAlignment="1">
      <alignment vertical="center"/>
    </xf>
    <xf numFmtId="0" fontId="2" fillId="0" borderId="14" xfId="4" applyFont="1" applyBorder="1" applyAlignment="1">
      <alignment vertical="center"/>
    </xf>
    <xf numFmtId="0" fontId="2" fillId="11" borderId="9" xfId="4" applyFont="1" applyFill="1" applyBorder="1" applyAlignment="1">
      <alignment vertical="center"/>
    </xf>
    <xf numFmtId="0" fontId="2" fillId="11" borderId="8" xfId="4" applyFont="1" applyFill="1" applyBorder="1" applyAlignment="1">
      <alignment vertical="center"/>
    </xf>
    <xf numFmtId="0" fontId="2" fillId="11" borderId="10" xfId="4" applyFont="1" applyFill="1" applyBorder="1" applyAlignment="1">
      <alignment vertical="center"/>
    </xf>
    <xf numFmtId="0" fontId="2" fillId="11" borderId="11" xfId="4" applyFont="1" applyFill="1" applyBorder="1" applyAlignment="1">
      <alignment vertical="center"/>
    </xf>
    <xf numFmtId="0" fontId="2" fillId="11" borderId="0" xfId="4" applyFont="1" applyFill="1" applyBorder="1" applyAlignment="1">
      <alignment vertical="center"/>
    </xf>
    <xf numFmtId="0" fontId="2" fillId="11" borderId="12" xfId="4" applyFont="1" applyFill="1" applyBorder="1" applyAlignment="1">
      <alignment vertical="center"/>
    </xf>
    <xf numFmtId="0" fontId="2" fillId="11" borderId="13" xfId="4" applyFont="1" applyFill="1" applyBorder="1" applyAlignment="1">
      <alignment vertical="center"/>
    </xf>
    <xf numFmtId="0" fontId="2" fillId="11" borderId="5" xfId="4" applyFont="1" applyFill="1" applyBorder="1" applyAlignment="1">
      <alignment vertical="center"/>
    </xf>
    <xf numFmtId="0" fontId="2" fillId="11" borderId="14" xfId="4" applyFont="1" applyFill="1" applyBorder="1" applyAlignment="1">
      <alignment vertical="center"/>
    </xf>
    <xf numFmtId="0" fontId="2" fillId="0" borderId="0" xfId="4" applyFont="1" applyBorder="1" applyAlignment="1">
      <alignment horizontal="left" vertical="top" wrapText="1"/>
    </xf>
    <xf numFmtId="0" fontId="2" fillId="0" borderId="0" xfId="4" applyFont="1" applyAlignment="1">
      <alignment horizontal="left" vertical="top" wrapText="1"/>
    </xf>
    <xf numFmtId="0" fontId="10" fillId="11" borderId="9" xfId="4" applyFont="1" applyFill="1" applyBorder="1" applyAlignment="1">
      <alignment vertical="center"/>
    </xf>
    <xf numFmtId="0" fontId="11" fillId="11" borderId="8" xfId="4" applyFont="1" applyFill="1" applyBorder="1" applyAlignment="1">
      <alignment vertical="center"/>
    </xf>
    <xf numFmtId="0" fontId="11" fillId="11" borderId="10" xfId="4" applyFont="1" applyFill="1" applyBorder="1" applyAlignment="1">
      <alignment vertical="center"/>
    </xf>
    <xf numFmtId="0" fontId="12" fillId="0" borderId="0" xfId="4" applyFont="1" applyAlignment="1">
      <alignment vertical="center"/>
    </xf>
    <xf numFmtId="0" fontId="5" fillId="11" borderId="11" xfId="4" applyFont="1" applyFill="1" applyBorder="1" applyAlignment="1">
      <alignment horizontal="center" vertical="center"/>
    </xf>
    <xf numFmtId="0" fontId="2" fillId="0" borderId="11" xfId="4" applyFont="1" applyBorder="1" applyAlignment="1">
      <alignment horizontal="right" vertical="center"/>
    </xf>
    <xf numFmtId="0" fontId="8" fillId="0" borderId="0" xfId="4" applyFont="1" applyAlignment="1">
      <alignment vertical="center"/>
    </xf>
    <xf numFmtId="0" fontId="3" fillId="10" borderId="1" xfId="0" applyFont="1" applyFill="1" applyBorder="1" applyAlignment="1">
      <alignment horizontal="center" vertical="center"/>
    </xf>
    <xf numFmtId="0" fontId="3" fillId="8" borderId="1"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0" borderId="9" xfId="4" applyFont="1" applyBorder="1" applyAlignment="1">
      <alignment horizontal="left" vertical="top" wrapText="1"/>
    </xf>
    <xf numFmtId="0" fontId="2" fillId="0" borderId="8" xfId="4" applyFont="1" applyBorder="1" applyAlignment="1">
      <alignment horizontal="left" vertical="top" wrapText="1"/>
    </xf>
    <xf numFmtId="0" fontId="2" fillId="0" borderId="10" xfId="4" applyFont="1" applyBorder="1" applyAlignment="1">
      <alignment horizontal="left" vertical="top" wrapText="1"/>
    </xf>
    <xf numFmtId="0" fontId="2" fillId="0" borderId="11" xfId="4" applyFont="1" applyBorder="1" applyAlignment="1">
      <alignment horizontal="left" vertical="top" wrapText="1"/>
    </xf>
    <xf numFmtId="0" fontId="2" fillId="0" borderId="0" xfId="4" applyFont="1" applyBorder="1" applyAlignment="1">
      <alignment horizontal="left" vertical="top" wrapText="1"/>
    </xf>
    <xf numFmtId="0" fontId="2" fillId="0" borderId="12" xfId="4" applyFont="1" applyBorder="1" applyAlignment="1">
      <alignment horizontal="left" vertical="top" wrapText="1"/>
    </xf>
    <xf numFmtId="0" fontId="2" fillId="0" borderId="13" xfId="4" applyFont="1" applyBorder="1" applyAlignment="1">
      <alignment horizontal="left" vertical="top" wrapText="1"/>
    </xf>
    <xf numFmtId="0" fontId="2" fillId="0" borderId="5" xfId="4" applyFont="1" applyBorder="1" applyAlignment="1">
      <alignment horizontal="left" vertical="top" wrapText="1"/>
    </xf>
    <xf numFmtId="0" fontId="2" fillId="0" borderId="14" xfId="4" applyFont="1" applyBorder="1" applyAlignment="1">
      <alignment horizontal="left" vertical="top" wrapText="1"/>
    </xf>
    <xf numFmtId="0" fontId="9" fillId="12" borderId="6" xfId="4" applyFont="1" applyFill="1" applyBorder="1" applyAlignment="1">
      <alignment horizontal="center" vertical="center"/>
    </xf>
    <xf numFmtId="0" fontId="9" fillId="12" borderId="15" xfId="4" applyFont="1" applyFill="1" applyBorder="1" applyAlignment="1">
      <alignment horizontal="center" vertical="center"/>
    </xf>
    <xf numFmtId="0" fontId="9" fillId="12" borderId="7" xfId="4" applyFont="1" applyFill="1" applyBorder="1" applyAlignment="1">
      <alignment horizontal="center" vertical="center"/>
    </xf>
    <xf numFmtId="0" fontId="4" fillId="11" borderId="9" xfId="4" applyFont="1" applyFill="1" applyBorder="1" applyAlignment="1">
      <alignment horizontal="center" vertical="center" wrapText="1"/>
    </xf>
    <xf numFmtId="0" fontId="4" fillId="11" borderId="10" xfId="4" applyFont="1" applyFill="1" applyBorder="1" applyAlignment="1">
      <alignment horizontal="center" vertical="center" wrapText="1"/>
    </xf>
    <xf numFmtId="0" fontId="4" fillId="11" borderId="11" xfId="4" applyFont="1" applyFill="1" applyBorder="1" applyAlignment="1">
      <alignment horizontal="center" vertical="center" wrapText="1"/>
    </xf>
    <xf numFmtId="0" fontId="4" fillId="11" borderId="12" xfId="4" applyFont="1" applyFill="1" applyBorder="1" applyAlignment="1">
      <alignment horizontal="center" vertical="center" wrapText="1"/>
    </xf>
    <xf numFmtId="0" fontId="4" fillId="11" borderId="13" xfId="4" applyFont="1" applyFill="1" applyBorder="1" applyAlignment="1">
      <alignment horizontal="center" vertical="center" wrapText="1"/>
    </xf>
    <xf numFmtId="0" fontId="4" fillId="11" borderId="14" xfId="4" applyFont="1" applyFill="1" applyBorder="1" applyAlignment="1">
      <alignment horizontal="center" vertical="center" wrapText="1"/>
    </xf>
    <xf numFmtId="0" fontId="9" fillId="12" borderId="9" xfId="4" applyFont="1" applyFill="1" applyBorder="1" applyAlignment="1">
      <alignment horizontal="center" vertical="center"/>
    </xf>
    <xf numFmtId="0" fontId="9" fillId="12" borderId="10" xfId="4" applyFont="1" applyFill="1" applyBorder="1" applyAlignment="1">
      <alignment horizontal="center" vertical="center"/>
    </xf>
    <xf numFmtId="0" fontId="9" fillId="12" borderId="11" xfId="4" applyFont="1" applyFill="1" applyBorder="1" applyAlignment="1">
      <alignment horizontal="center" vertical="center"/>
    </xf>
    <xf numFmtId="0" fontId="9" fillId="12" borderId="12" xfId="4" applyFont="1" applyFill="1" applyBorder="1" applyAlignment="1">
      <alignment horizontal="center" vertical="center"/>
    </xf>
    <xf numFmtId="0" fontId="9" fillId="12" borderId="13" xfId="4" applyFont="1" applyFill="1" applyBorder="1" applyAlignment="1">
      <alignment horizontal="center" vertical="center"/>
    </xf>
    <xf numFmtId="0" fontId="9" fillId="12" borderId="14" xfId="4" applyFont="1" applyFill="1" applyBorder="1" applyAlignment="1">
      <alignment horizontal="center" vertical="center"/>
    </xf>
  </cellXfs>
  <cellStyles count="5">
    <cellStyle name="Comma" xfId="1" builtinId="3"/>
    <cellStyle name="Currency" xfId="2" builtinId="4"/>
    <cellStyle name="Normal" xfId="0" builtinId="0"/>
    <cellStyle name="Normal 2" xfId="4"/>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externalLinks/externalLink1.xml" Type="http://schemas.openxmlformats.org/officeDocument/2006/relationships/externalLink"/>
<Relationship Id="rId5" Target="theme/theme1.xml" Type="http://schemas.openxmlformats.org/officeDocument/2006/relationships/theme"/>
<Relationship Id="rId6" Target="styles.xml" Type="http://schemas.openxmlformats.org/officeDocument/2006/relationships/styles"/>
<Relationship Id="rId7" Target="sharedStrings.xml" Type="http://schemas.openxmlformats.org/officeDocument/2006/relationships/sharedStrings"/>
<Relationship Id="rId8" Target="calcChain.xml" Type="http://schemas.openxmlformats.org/officeDocument/2006/relationships/calcChain"/>
</Relationships>

</file>

<file path=xl/drawings/_rels/drawing1.xml.rels><?xml version="1.0" encoding="UTF-8" standalone="no"?>
<Relationships xmlns="http://schemas.openxmlformats.org/package/2006/relationships">
<Relationship Id="rId1" Target="../media/image1.jpg" Type="http://schemas.openxmlformats.org/officeDocument/2006/relationships/image"/>
<Relationship Id="rId2" Target="../media/image2.jpg" Type="http://schemas.openxmlformats.org/officeDocument/2006/relationships/image"/>
<Relationship Id="rId3" Target="../media/image3.jpg" Type="http://schemas.openxmlformats.org/officeDocument/2006/relationships/image"/>
<Relationship Id="rId4" Target="../media/image4.jpg" Type="http://schemas.openxmlformats.org/officeDocument/2006/relationships/image"/>
<Relationship Id="rId5" Target="../media/image5.jpg" Type="http://schemas.openxmlformats.org/officeDocument/2006/relationships/image"/>
<Relationship Id="rId6" Target="../media/image6.jpg" Type="http://schemas.openxmlformats.org/officeDocument/2006/relationships/image"/>
<Relationship Id="rId7" Target="https://www.e-junkie.com/ecom/gb.php?c=cart&amp;ejc=2&amp;cl=192175&amp;i=1551577" TargetMode="External" Type="http://schemas.openxmlformats.org/officeDocument/2006/relationships/hyperlink"/>
<Relationship Id="rId8" Target="../media/image7.png" Type="http://schemas.openxmlformats.org/officeDocument/2006/relationships/image"/>
<Relationship Id="rId9" Target="https://www.e-junkie.com/ecom/gb.php?c=single&amp;cl=192175&amp;i=1551578" TargetMode="External" Type="http://schemas.openxmlformats.org/officeDocument/2006/relationships/hyperlink"/>
</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62</xdr:row>
      <xdr:rowOff>129960</xdr:rowOff>
    </xdr:from>
    <xdr:to>
      <xdr:col>13</xdr:col>
      <xdr:colOff>274266</xdr:colOff>
      <xdr:row>84</xdr:row>
      <xdr:rowOff>156599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0" y="12222900"/>
          <a:ext cx="7193226" cy="4049999"/>
        </a:xfrm>
        <a:prstGeom prst="rect">
          <a:avLst/>
        </a:prstGeom>
        <a:ln>
          <a:solidFill>
            <a:schemeClr val="tx1"/>
          </a:solidFill>
        </a:ln>
      </xdr:spPr>
    </xdr:pic>
    <xdr:clientData/>
  </xdr:twoCellAnchor>
  <xdr:twoCellAnchor editAs="oneCell">
    <xdr:from>
      <xdr:col>1</xdr:col>
      <xdr:colOff>190500</xdr:colOff>
      <xdr:row>28</xdr:row>
      <xdr:rowOff>89040</xdr:rowOff>
    </xdr:from>
    <xdr:to>
      <xdr:col>13</xdr:col>
      <xdr:colOff>274266</xdr:colOff>
      <xdr:row>50</xdr:row>
      <xdr:rowOff>152166</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72440" y="5964060"/>
          <a:ext cx="7193226" cy="4086486"/>
        </a:xfrm>
        <a:prstGeom prst="rect">
          <a:avLst/>
        </a:prstGeom>
        <a:ln>
          <a:solidFill>
            <a:schemeClr val="tx1"/>
          </a:solidFill>
        </a:ln>
      </xdr:spPr>
    </xdr:pic>
    <xdr:clientData/>
  </xdr:twoCellAnchor>
  <xdr:twoCellAnchor editAs="oneCell">
    <xdr:from>
      <xdr:col>1</xdr:col>
      <xdr:colOff>167640</xdr:colOff>
      <xdr:row>93</xdr:row>
      <xdr:rowOff>86641</xdr:rowOff>
    </xdr:from>
    <xdr:to>
      <xdr:col>13</xdr:col>
      <xdr:colOff>251406</xdr:colOff>
      <xdr:row>115</xdr:row>
      <xdr:rowOff>131683</xdr:rowOff>
    </xdr:to>
    <xdr:pic>
      <xdr:nvPicPr>
        <xdr:cNvPr id="4"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49580" y="17848861"/>
          <a:ext cx="7193226" cy="4068402"/>
        </a:xfrm>
        <a:prstGeom prst="rect">
          <a:avLst/>
        </a:prstGeom>
        <a:ln>
          <a:solidFill>
            <a:schemeClr val="tx1"/>
          </a:solidFill>
        </a:ln>
      </xdr:spPr>
    </xdr:pic>
    <xdr:clientData/>
  </xdr:twoCellAnchor>
  <xdr:twoCellAnchor editAs="oneCell">
    <xdr:from>
      <xdr:col>14</xdr:col>
      <xdr:colOff>137580</xdr:colOff>
      <xdr:row>62</xdr:row>
      <xdr:rowOff>129960</xdr:rowOff>
    </xdr:from>
    <xdr:to>
      <xdr:col>26</xdr:col>
      <xdr:colOff>372900</xdr:colOff>
      <xdr:row>84</xdr:row>
      <xdr:rowOff>156599</xdr:rowOff>
    </xdr:to>
    <xdr:pic>
      <xdr:nvPicPr>
        <xdr:cNvPr id="5" name="Picture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993800" y="12222900"/>
          <a:ext cx="7200000" cy="4049999"/>
        </a:xfrm>
        <a:prstGeom prst="rect">
          <a:avLst/>
        </a:prstGeom>
        <a:ln>
          <a:solidFill>
            <a:schemeClr val="tx1"/>
          </a:solidFill>
        </a:ln>
      </xdr:spPr>
    </xdr:pic>
    <xdr:clientData/>
  </xdr:twoCellAnchor>
  <xdr:twoCellAnchor editAs="oneCell">
    <xdr:from>
      <xdr:col>14</xdr:col>
      <xdr:colOff>142800</xdr:colOff>
      <xdr:row>28</xdr:row>
      <xdr:rowOff>89040</xdr:rowOff>
    </xdr:from>
    <xdr:to>
      <xdr:col>26</xdr:col>
      <xdr:colOff>378120</xdr:colOff>
      <xdr:row>57</xdr:row>
      <xdr:rowOff>75453</xdr:rowOff>
    </xdr:to>
    <xdr:pic>
      <xdr:nvPicPr>
        <xdr:cNvPr id="6" name="Picture 5"/>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7999020" y="5964060"/>
          <a:ext cx="7200000" cy="5289933"/>
        </a:xfrm>
        <a:prstGeom prst="rect">
          <a:avLst/>
        </a:prstGeom>
        <a:ln>
          <a:solidFill>
            <a:schemeClr val="tx1"/>
          </a:solidFill>
        </a:ln>
      </xdr:spPr>
    </xdr:pic>
    <xdr:clientData/>
  </xdr:twoCellAnchor>
  <xdr:twoCellAnchor editAs="oneCell">
    <xdr:from>
      <xdr:col>14</xdr:col>
      <xdr:colOff>168060</xdr:colOff>
      <xdr:row>93</xdr:row>
      <xdr:rowOff>91440</xdr:rowOff>
    </xdr:from>
    <xdr:to>
      <xdr:col>26</xdr:col>
      <xdr:colOff>403380</xdr:colOff>
      <xdr:row>115</xdr:row>
      <xdr:rowOff>118081</xdr:rowOff>
    </xdr:to>
    <xdr:pic>
      <xdr:nvPicPr>
        <xdr:cNvPr id="7" name="Picture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024280" y="17853660"/>
          <a:ext cx="7200000" cy="4050001"/>
        </a:xfrm>
        <a:prstGeom prst="rect">
          <a:avLst/>
        </a:prstGeom>
        <a:ln>
          <a:solidFill>
            <a:schemeClr val="tx1"/>
          </a:solidFill>
        </a:ln>
      </xdr:spPr>
    </xdr:pic>
    <xdr:clientData/>
  </xdr:twoCellAnchor>
  <xdr:twoCellAnchor editAs="oneCell">
    <xdr:from>
      <xdr:col>5</xdr:col>
      <xdr:colOff>141393</xdr:colOff>
      <xdr:row>5</xdr:row>
      <xdr:rowOff>128626</xdr:rowOff>
    </xdr:from>
    <xdr:to>
      <xdr:col>7</xdr:col>
      <xdr:colOff>581660</xdr:colOff>
      <xdr:row>8</xdr:row>
      <xdr:rowOff>152874</xdr:rowOff>
    </xdr:to>
    <xdr:pic>
      <xdr:nvPicPr>
        <xdr:cNvPr id="8" name="Picture 7">
          <a:hlinkClick xmlns:r="http://schemas.openxmlformats.org/officeDocument/2006/relationships" r:id="rId7"/>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2945553" y="1203046"/>
          <a:ext cx="1316567" cy="710048"/>
        </a:xfrm>
        <a:prstGeom prst="rect">
          <a:avLst/>
        </a:prstGeom>
      </xdr:spPr>
    </xdr:pic>
    <xdr:clientData/>
  </xdr:twoCellAnchor>
  <xdr:twoCellAnchor editAs="oneCell">
    <xdr:from>
      <xdr:col>13</xdr:col>
      <xdr:colOff>25400</xdr:colOff>
      <xdr:row>5</xdr:row>
      <xdr:rowOff>128626</xdr:rowOff>
    </xdr:from>
    <xdr:to>
      <xdr:col>16</xdr:col>
      <xdr:colOff>8468</xdr:colOff>
      <xdr:row>8</xdr:row>
      <xdr:rowOff>152874</xdr:rowOff>
    </xdr:to>
    <xdr:pic>
      <xdr:nvPicPr>
        <xdr:cNvPr id="9" name="Picture 8">
          <a:hlinkClick xmlns:r="http://schemas.openxmlformats.org/officeDocument/2006/relationships" r:id="rId9"/>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7416800" y="1203046"/>
          <a:ext cx="1316568" cy="710048"/>
        </a:xfrm>
        <a:prstGeom prst="rect">
          <a:avLst/>
        </a:prstGeom>
      </xdr:spPr>
    </xdr:pic>
    <xdr:clientData/>
  </xdr:twoCellAnchor>
</xdr:wsDr>
</file>

<file path=xl/externalLinks/_rels/externalLink1.xml.rels><?xml version="1.0" encoding="UTF-8" standalone="no"?>
<Relationships xmlns="http://schemas.openxmlformats.org/package/2006/relationships">
<Relationship Id="rId1" Target="/Agam%20Files/Excelo/Final%202/Bill%20Payment%20Organizer%20V1.3.xlsx"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sheetName val="Weekly"/>
      <sheetName val="Bill Payment and Holidays"/>
      <sheetName val="More Payment Planner"/>
    </sheetNames>
    <sheetDataSet>
      <sheetData sheetId="0"/>
      <sheetData sheetId="1"/>
      <sheetData sheetId="2">
        <row r="3">
          <cell r="O3">
            <v>43101</v>
          </cell>
        </row>
        <row r="4">
          <cell r="O4">
            <v>43102</v>
          </cell>
        </row>
        <row r="5">
          <cell r="O5">
            <v>43103</v>
          </cell>
        </row>
        <row r="6">
          <cell r="O6">
            <v>43104</v>
          </cell>
        </row>
        <row r="7">
          <cell r="O7">
            <v>43105</v>
          </cell>
        </row>
        <row r="8">
          <cell r="K8">
            <v>43101</v>
          </cell>
          <cell r="O8">
            <v>43106</v>
          </cell>
        </row>
        <row r="9">
          <cell r="K9">
            <v>43115</v>
          </cell>
          <cell r="O9">
            <v>43107</v>
          </cell>
        </row>
        <row r="10">
          <cell r="K10">
            <v>43150</v>
          </cell>
          <cell r="O10">
            <v>43108</v>
          </cell>
        </row>
        <row r="11">
          <cell r="K11">
            <v>43248</v>
          </cell>
          <cell r="O11">
            <v>43109</v>
          </cell>
        </row>
        <row r="12">
          <cell r="K12">
            <v>43285</v>
          </cell>
          <cell r="O12">
            <v>43110</v>
          </cell>
        </row>
        <row r="13">
          <cell r="K13">
            <v>43346</v>
          </cell>
          <cell r="O13">
            <v>43111</v>
          </cell>
        </row>
        <row r="14">
          <cell r="K14">
            <v>43415</v>
          </cell>
          <cell r="O14">
            <v>43112</v>
          </cell>
        </row>
        <row r="15">
          <cell r="K15">
            <v>43381</v>
          </cell>
          <cell r="O15">
            <v>43113</v>
          </cell>
        </row>
        <row r="16">
          <cell r="K16">
            <v>43426</v>
          </cell>
          <cell r="O16">
            <v>43114</v>
          </cell>
        </row>
        <row r="17">
          <cell r="K17">
            <v>43459</v>
          </cell>
          <cell r="O17">
            <v>43115</v>
          </cell>
        </row>
        <row r="18">
          <cell r="O18">
            <v>43116</v>
          </cell>
        </row>
        <row r="19">
          <cell r="O19">
            <v>43117</v>
          </cell>
        </row>
        <row r="20">
          <cell r="O20">
            <v>43118</v>
          </cell>
        </row>
        <row r="21">
          <cell r="O21">
            <v>43119</v>
          </cell>
        </row>
        <row r="22">
          <cell r="O22">
            <v>43120</v>
          </cell>
        </row>
        <row r="23">
          <cell r="O23">
            <v>43121</v>
          </cell>
        </row>
        <row r="24">
          <cell r="O24">
            <v>43122</v>
          </cell>
        </row>
        <row r="25">
          <cell r="O25">
            <v>43123</v>
          </cell>
        </row>
        <row r="26">
          <cell r="O26">
            <v>43124</v>
          </cell>
        </row>
        <row r="27">
          <cell r="O27">
            <v>43125</v>
          </cell>
        </row>
        <row r="28">
          <cell r="O28">
            <v>43126</v>
          </cell>
        </row>
        <row r="29">
          <cell r="O29">
            <v>43127</v>
          </cell>
        </row>
        <row r="30">
          <cell r="O30">
            <v>43128</v>
          </cell>
        </row>
        <row r="31">
          <cell r="O31">
            <v>43129</v>
          </cell>
        </row>
        <row r="32">
          <cell r="O32">
            <v>43130</v>
          </cell>
        </row>
        <row r="33">
          <cell r="O33">
            <v>43131</v>
          </cell>
        </row>
        <row r="34">
          <cell r="O34">
            <v>43132</v>
          </cell>
        </row>
        <row r="35">
          <cell r="O35">
            <v>43133</v>
          </cell>
        </row>
        <row r="36">
          <cell r="O36">
            <v>43134</v>
          </cell>
        </row>
        <row r="37">
          <cell r="O37">
            <v>43135</v>
          </cell>
        </row>
        <row r="38">
          <cell r="O38">
            <v>43136</v>
          </cell>
        </row>
        <row r="39">
          <cell r="O39">
            <v>43137</v>
          </cell>
        </row>
        <row r="40">
          <cell r="O40">
            <v>43138</v>
          </cell>
        </row>
        <row r="41">
          <cell r="O41">
            <v>43139</v>
          </cell>
        </row>
        <row r="42">
          <cell r="O42">
            <v>43140</v>
          </cell>
        </row>
        <row r="43">
          <cell r="O43">
            <v>43141</v>
          </cell>
        </row>
        <row r="44">
          <cell r="O44">
            <v>43142</v>
          </cell>
        </row>
        <row r="45">
          <cell r="O45">
            <v>43143</v>
          </cell>
        </row>
        <row r="46">
          <cell r="O46">
            <v>43144</v>
          </cell>
        </row>
        <row r="47">
          <cell r="O47">
            <v>43145</v>
          </cell>
        </row>
        <row r="48">
          <cell r="O48">
            <v>43146</v>
          </cell>
        </row>
        <row r="49">
          <cell r="O49">
            <v>43147</v>
          </cell>
        </row>
        <row r="50">
          <cell r="O50">
            <v>43148</v>
          </cell>
        </row>
        <row r="51">
          <cell r="O51">
            <v>43149</v>
          </cell>
        </row>
        <row r="52">
          <cell r="O52">
            <v>43150</v>
          </cell>
        </row>
        <row r="53">
          <cell r="O53">
            <v>43151</v>
          </cell>
        </row>
        <row r="54">
          <cell r="O54">
            <v>43152</v>
          </cell>
        </row>
        <row r="55">
          <cell r="O55">
            <v>43153</v>
          </cell>
        </row>
        <row r="56">
          <cell r="O56">
            <v>43154</v>
          </cell>
        </row>
        <row r="57">
          <cell r="O57">
            <v>43155</v>
          </cell>
        </row>
        <row r="58">
          <cell r="O58">
            <v>43156</v>
          </cell>
        </row>
        <row r="59">
          <cell r="O59">
            <v>43157</v>
          </cell>
        </row>
        <row r="60">
          <cell r="O60">
            <v>43158</v>
          </cell>
        </row>
        <row r="61">
          <cell r="O61">
            <v>43159</v>
          </cell>
        </row>
        <row r="62">
          <cell r="O62">
            <v>43160</v>
          </cell>
        </row>
        <row r="63">
          <cell r="O63">
            <v>43161</v>
          </cell>
        </row>
        <row r="64">
          <cell r="O64">
            <v>43162</v>
          </cell>
        </row>
        <row r="65">
          <cell r="O65">
            <v>43163</v>
          </cell>
        </row>
        <row r="66">
          <cell r="O66">
            <v>43164</v>
          </cell>
        </row>
        <row r="67">
          <cell r="O67">
            <v>43165</v>
          </cell>
        </row>
        <row r="68">
          <cell r="O68">
            <v>43166</v>
          </cell>
        </row>
        <row r="69">
          <cell r="O69">
            <v>43167</v>
          </cell>
        </row>
        <row r="70">
          <cell r="O70">
            <v>43168</v>
          </cell>
        </row>
        <row r="71">
          <cell r="O71">
            <v>43169</v>
          </cell>
        </row>
        <row r="72">
          <cell r="O72">
            <v>43170</v>
          </cell>
        </row>
        <row r="73">
          <cell r="O73">
            <v>43171</v>
          </cell>
        </row>
        <row r="74">
          <cell r="O74">
            <v>43172</v>
          </cell>
        </row>
        <row r="75">
          <cell r="O75">
            <v>43173</v>
          </cell>
        </row>
        <row r="76">
          <cell r="O76">
            <v>43174</v>
          </cell>
        </row>
        <row r="77">
          <cell r="O77">
            <v>43175</v>
          </cell>
        </row>
        <row r="78">
          <cell r="O78">
            <v>43176</v>
          </cell>
        </row>
        <row r="79">
          <cell r="O79">
            <v>43177</v>
          </cell>
        </row>
        <row r="80">
          <cell r="O80">
            <v>43178</v>
          </cell>
        </row>
        <row r="81">
          <cell r="O81">
            <v>43179</v>
          </cell>
        </row>
        <row r="82">
          <cell r="O82">
            <v>43180</v>
          </cell>
        </row>
        <row r="83">
          <cell r="O83">
            <v>43181</v>
          </cell>
        </row>
        <row r="84">
          <cell r="O84">
            <v>43182</v>
          </cell>
        </row>
        <row r="85">
          <cell r="O85">
            <v>43183</v>
          </cell>
        </row>
        <row r="86">
          <cell r="O86">
            <v>43184</v>
          </cell>
        </row>
        <row r="87">
          <cell r="O87">
            <v>43185</v>
          </cell>
        </row>
        <row r="88">
          <cell r="O88">
            <v>43186</v>
          </cell>
        </row>
        <row r="89">
          <cell r="O89">
            <v>43187</v>
          </cell>
        </row>
        <row r="90">
          <cell r="O90">
            <v>43188</v>
          </cell>
        </row>
        <row r="91">
          <cell r="O91">
            <v>43189</v>
          </cell>
        </row>
        <row r="92">
          <cell r="O92">
            <v>43190</v>
          </cell>
        </row>
        <row r="93">
          <cell r="O93">
            <v>43191</v>
          </cell>
        </row>
        <row r="94">
          <cell r="O94">
            <v>43192</v>
          </cell>
        </row>
        <row r="95">
          <cell r="O95">
            <v>43193</v>
          </cell>
        </row>
        <row r="96">
          <cell r="O96">
            <v>43194</v>
          </cell>
        </row>
        <row r="97">
          <cell r="O97">
            <v>43195</v>
          </cell>
        </row>
        <row r="98">
          <cell r="O98">
            <v>43196</v>
          </cell>
        </row>
        <row r="99">
          <cell r="O99">
            <v>43197</v>
          </cell>
        </row>
        <row r="100">
          <cell r="O100">
            <v>43198</v>
          </cell>
        </row>
        <row r="101">
          <cell r="O101">
            <v>43199</v>
          </cell>
        </row>
        <row r="102">
          <cell r="O102">
            <v>43200</v>
          </cell>
        </row>
        <row r="103">
          <cell r="O103">
            <v>43201</v>
          </cell>
        </row>
        <row r="104">
          <cell r="O104">
            <v>43202</v>
          </cell>
        </row>
        <row r="105">
          <cell r="O105">
            <v>43203</v>
          </cell>
        </row>
        <row r="106">
          <cell r="O106">
            <v>43204</v>
          </cell>
        </row>
        <row r="107">
          <cell r="O107">
            <v>43205</v>
          </cell>
        </row>
        <row r="108">
          <cell r="O108">
            <v>43206</v>
          </cell>
        </row>
        <row r="109">
          <cell r="O109">
            <v>43207</v>
          </cell>
        </row>
        <row r="110">
          <cell r="O110">
            <v>43208</v>
          </cell>
        </row>
        <row r="111">
          <cell r="O111">
            <v>43209</v>
          </cell>
        </row>
        <row r="112">
          <cell r="O112">
            <v>43210</v>
          </cell>
        </row>
        <row r="113">
          <cell r="O113">
            <v>43211</v>
          </cell>
        </row>
        <row r="114">
          <cell r="O114">
            <v>43212</v>
          </cell>
        </row>
        <row r="115">
          <cell r="O115">
            <v>43213</v>
          </cell>
        </row>
        <row r="116">
          <cell r="O116">
            <v>43214</v>
          </cell>
        </row>
        <row r="117">
          <cell r="O117">
            <v>43215</v>
          </cell>
        </row>
        <row r="118">
          <cell r="O118">
            <v>43216</v>
          </cell>
        </row>
        <row r="119">
          <cell r="O119">
            <v>43217</v>
          </cell>
        </row>
        <row r="120">
          <cell r="O120">
            <v>43218</v>
          </cell>
        </row>
        <row r="121">
          <cell r="O121">
            <v>43219</v>
          </cell>
        </row>
        <row r="122">
          <cell r="O122">
            <v>43220</v>
          </cell>
        </row>
        <row r="123">
          <cell r="O123">
            <v>43221</v>
          </cell>
        </row>
        <row r="124">
          <cell r="O124">
            <v>43222</v>
          </cell>
        </row>
        <row r="125">
          <cell r="O125">
            <v>43223</v>
          </cell>
        </row>
        <row r="126">
          <cell r="O126">
            <v>43224</v>
          </cell>
        </row>
        <row r="127">
          <cell r="O127">
            <v>43225</v>
          </cell>
        </row>
        <row r="128">
          <cell r="O128">
            <v>43226</v>
          </cell>
        </row>
        <row r="129">
          <cell r="O129">
            <v>43227</v>
          </cell>
        </row>
        <row r="130">
          <cell r="O130">
            <v>43228</v>
          </cell>
        </row>
        <row r="131">
          <cell r="O131">
            <v>43229</v>
          </cell>
        </row>
        <row r="132">
          <cell r="O132">
            <v>43230</v>
          </cell>
        </row>
        <row r="133">
          <cell r="O133">
            <v>43231</v>
          </cell>
        </row>
        <row r="134">
          <cell r="O134">
            <v>43232</v>
          </cell>
        </row>
        <row r="135">
          <cell r="O135">
            <v>43233</v>
          </cell>
        </row>
        <row r="136">
          <cell r="O136">
            <v>43234</v>
          </cell>
        </row>
        <row r="137">
          <cell r="O137">
            <v>43235</v>
          </cell>
        </row>
        <row r="138">
          <cell r="O138">
            <v>43236</v>
          </cell>
        </row>
        <row r="139">
          <cell r="O139">
            <v>43237</v>
          </cell>
        </row>
        <row r="140">
          <cell r="O140">
            <v>43238</v>
          </cell>
        </row>
        <row r="141">
          <cell r="O141">
            <v>43239</v>
          </cell>
        </row>
        <row r="142">
          <cell r="O142">
            <v>43240</v>
          </cell>
        </row>
        <row r="143">
          <cell r="O143">
            <v>43241</v>
          </cell>
        </row>
        <row r="144">
          <cell r="O144">
            <v>43242</v>
          </cell>
        </row>
        <row r="145">
          <cell r="O145">
            <v>43243</v>
          </cell>
        </row>
        <row r="146">
          <cell r="O146">
            <v>43244</v>
          </cell>
        </row>
        <row r="147">
          <cell r="O147">
            <v>43245</v>
          </cell>
        </row>
        <row r="148">
          <cell r="O148">
            <v>43246</v>
          </cell>
        </row>
        <row r="149">
          <cell r="O149">
            <v>43247</v>
          </cell>
        </row>
        <row r="150">
          <cell r="O150">
            <v>43248</v>
          </cell>
        </row>
        <row r="151">
          <cell r="O151">
            <v>43249</v>
          </cell>
        </row>
        <row r="152">
          <cell r="O152">
            <v>43250</v>
          </cell>
        </row>
        <row r="153">
          <cell r="O153">
            <v>43251</v>
          </cell>
        </row>
        <row r="154">
          <cell r="O154">
            <v>43252</v>
          </cell>
        </row>
        <row r="155">
          <cell r="O155">
            <v>43253</v>
          </cell>
        </row>
        <row r="156">
          <cell r="O156">
            <v>43254</v>
          </cell>
        </row>
        <row r="157">
          <cell r="O157">
            <v>43255</v>
          </cell>
        </row>
        <row r="158">
          <cell r="O158">
            <v>43256</v>
          </cell>
        </row>
        <row r="159">
          <cell r="O159">
            <v>43257</v>
          </cell>
        </row>
        <row r="160">
          <cell r="O160">
            <v>43258</v>
          </cell>
        </row>
        <row r="161">
          <cell r="O161">
            <v>43259</v>
          </cell>
        </row>
        <row r="162">
          <cell r="O162">
            <v>43260</v>
          </cell>
        </row>
        <row r="163">
          <cell r="O163">
            <v>43261</v>
          </cell>
        </row>
        <row r="164">
          <cell r="O164">
            <v>43262</v>
          </cell>
        </row>
        <row r="165">
          <cell r="O165">
            <v>43263</v>
          </cell>
        </row>
        <row r="166">
          <cell r="O166">
            <v>43264</v>
          </cell>
        </row>
        <row r="167">
          <cell r="O167">
            <v>43265</v>
          </cell>
        </row>
        <row r="168">
          <cell r="O168">
            <v>43266</v>
          </cell>
        </row>
        <row r="169">
          <cell r="O169">
            <v>43267</v>
          </cell>
        </row>
        <row r="170">
          <cell r="O170">
            <v>43268</v>
          </cell>
        </row>
        <row r="171">
          <cell r="O171">
            <v>43269</v>
          </cell>
        </row>
        <row r="172">
          <cell r="O172">
            <v>43270</v>
          </cell>
        </row>
        <row r="173">
          <cell r="O173">
            <v>43271</v>
          </cell>
        </row>
        <row r="174">
          <cell r="O174">
            <v>43272</v>
          </cell>
        </row>
        <row r="175">
          <cell r="O175">
            <v>43273</v>
          </cell>
        </row>
        <row r="176">
          <cell r="O176">
            <v>43274</v>
          </cell>
        </row>
        <row r="177">
          <cell r="O177">
            <v>43275</v>
          </cell>
        </row>
        <row r="178">
          <cell r="O178">
            <v>43276</v>
          </cell>
        </row>
        <row r="179">
          <cell r="O179">
            <v>43277</v>
          </cell>
        </row>
        <row r="180">
          <cell r="O180">
            <v>43278</v>
          </cell>
        </row>
        <row r="181">
          <cell r="O181">
            <v>43279</v>
          </cell>
        </row>
        <row r="182">
          <cell r="O182">
            <v>43280</v>
          </cell>
        </row>
        <row r="183">
          <cell r="O183">
            <v>43281</v>
          </cell>
        </row>
        <row r="184">
          <cell r="O184">
            <v>43282</v>
          </cell>
        </row>
        <row r="185">
          <cell r="O185">
            <v>43283</v>
          </cell>
        </row>
        <row r="186">
          <cell r="O186">
            <v>43284</v>
          </cell>
        </row>
        <row r="187">
          <cell r="O187">
            <v>43285</v>
          </cell>
        </row>
        <row r="188">
          <cell r="O188">
            <v>43286</v>
          </cell>
        </row>
        <row r="189">
          <cell r="O189">
            <v>43287</v>
          </cell>
        </row>
        <row r="190">
          <cell r="O190">
            <v>43288</v>
          </cell>
        </row>
        <row r="191">
          <cell r="O191">
            <v>43289</v>
          </cell>
        </row>
        <row r="192">
          <cell r="O192">
            <v>43290</v>
          </cell>
        </row>
        <row r="193">
          <cell r="O193">
            <v>43291</v>
          </cell>
        </row>
        <row r="194">
          <cell r="O194">
            <v>43292</v>
          </cell>
        </row>
        <row r="195">
          <cell r="O195">
            <v>43293</v>
          </cell>
        </row>
        <row r="196">
          <cell r="O196">
            <v>43294</v>
          </cell>
        </row>
        <row r="197">
          <cell r="O197">
            <v>43295</v>
          </cell>
        </row>
        <row r="198">
          <cell r="O198">
            <v>43296</v>
          </cell>
        </row>
        <row r="199">
          <cell r="O199">
            <v>43297</v>
          </cell>
        </row>
        <row r="200">
          <cell r="O200">
            <v>43298</v>
          </cell>
        </row>
        <row r="201">
          <cell r="O201">
            <v>43299</v>
          </cell>
        </row>
        <row r="202">
          <cell r="O202">
            <v>43300</v>
          </cell>
        </row>
        <row r="203">
          <cell r="O203">
            <v>43301</v>
          </cell>
        </row>
        <row r="204">
          <cell r="O204">
            <v>43302</v>
          </cell>
        </row>
        <row r="205">
          <cell r="O205">
            <v>43303</v>
          </cell>
        </row>
        <row r="206">
          <cell r="O206">
            <v>43304</v>
          </cell>
        </row>
        <row r="207">
          <cell r="O207">
            <v>43305</v>
          </cell>
        </row>
        <row r="208">
          <cell r="O208">
            <v>43306</v>
          </cell>
        </row>
        <row r="209">
          <cell r="O209">
            <v>43307</v>
          </cell>
        </row>
        <row r="210">
          <cell r="O210">
            <v>43308</v>
          </cell>
        </row>
        <row r="211">
          <cell r="O211">
            <v>43309</v>
          </cell>
        </row>
        <row r="212">
          <cell r="O212">
            <v>43310</v>
          </cell>
        </row>
        <row r="213">
          <cell r="O213">
            <v>43311</v>
          </cell>
        </row>
        <row r="214">
          <cell r="O214">
            <v>43312</v>
          </cell>
        </row>
        <row r="215">
          <cell r="O215">
            <v>43313</v>
          </cell>
        </row>
        <row r="216">
          <cell r="O216">
            <v>43314</v>
          </cell>
        </row>
        <row r="217">
          <cell r="O217">
            <v>43315</v>
          </cell>
        </row>
        <row r="218">
          <cell r="O218">
            <v>43316</v>
          </cell>
        </row>
        <row r="219">
          <cell r="O219">
            <v>43317</v>
          </cell>
        </row>
        <row r="220">
          <cell r="O220">
            <v>43318</v>
          </cell>
        </row>
        <row r="221">
          <cell r="O221">
            <v>43319</v>
          </cell>
        </row>
        <row r="222">
          <cell r="O222">
            <v>43320</v>
          </cell>
        </row>
        <row r="223">
          <cell r="O223">
            <v>43321</v>
          </cell>
        </row>
        <row r="224">
          <cell r="O224">
            <v>43322</v>
          </cell>
        </row>
        <row r="225">
          <cell r="O225">
            <v>43323</v>
          </cell>
        </row>
        <row r="226">
          <cell r="O226">
            <v>43324</v>
          </cell>
        </row>
        <row r="227">
          <cell r="O227">
            <v>43325</v>
          </cell>
        </row>
        <row r="228">
          <cell r="O228">
            <v>43326</v>
          </cell>
        </row>
        <row r="229">
          <cell r="O229">
            <v>43327</v>
          </cell>
        </row>
        <row r="230">
          <cell r="O230">
            <v>43328</v>
          </cell>
        </row>
        <row r="231">
          <cell r="O231">
            <v>43329</v>
          </cell>
        </row>
        <row r="232">
          <cell r="O232">
            <v>43330</v>
          </cell>
        </row>
        <row r="233">
          <cell r="O233">
            <v>43331</v>
          </cell>
        </row>
        <row r="234">
          <cell r="O234">
            <v>43332</v>
          </cell>
        </row>
        <row r="235">
          <cell r="O235">
            <v>43333</v>
          </cell>
        </row>
        <row r="236">
          <cell r="O236">
            <v>43334</v>
          </cell>
        </row>
        <row r="237">
          <cell r="O237">
            <v>43335</v>
          </cell>
        </row>
        <row r="238">
          <cell r="O238">
            <v>43336</v>
          </cell>
        </row>
        <row r="239">
          <cell r="O239">
            <v>43337</v>
          </cell>
        </row>
        <row r="240">
          <cell r="O240">
            <v>43338</v>
          </cell>
        </row>
        <row r="241">
          <cell r="O241">
            <v>43339</v>
          </cell>
        </row>
        <row r="242">
          <cell r="O242">
            <v>43340</v>
          </cell>
        </row>
        <row r="243">
          <cell r="O243">
            <v>43341</v>
          </cell>
        </row>
        <row r="244">
          <cell r="O244">
            <v>43342</v>
          </cell>
        </row>
        <row r="245">
          <cell r="O245">
            <v>43343</v>
          </cell>
        </row>
        <row r="246">
          <cell r="O246">
            <v>43344</v>
          </cell>
        </row>
        <row r="247">
          <cell r="O247">
            <v>43345</v>
          </cell>
        </row>
        <row r="248">
          <cell r="O248">
            <v>43346</v>
          </cell>
        </row>
        <row r="249">
          <cell r="O249">
            <v>43347</v>
          </cell>
        </row>
        <row r="250">
          <cell r="O250">
            <v>43348</v>
          </cell>
        </row>
        <row r="251">
          <cell r="O251">
            <v>43349</v>
          </cell>
        </row>
        <row r="252">
          <cell r="O252">
            <v>43350</v>
          </cell>
        </row>
        <row r="253">
          <cell r="O253">
            <v>43351</v>
          </cell>
        </row>
        <row r="254">
          <cell r="O254">
            <v>43352</v>
          </cell>
        </row>
        <row r="255">
          <cell r="O255">
            <v>43353</v>
          </cell>
        </row>
        <row r="256">
          <cell r="O256">
            <v>43354</v>
          </cell>
        </row>
        <row r="257">
          <cell r="O257">
            <v>43355</v>
          </cell>
        </row>
        <row r="258">
          <cell r="O258">
            <v>43356</v>
          </cell>
        </row>
        <row r="259">
          <cell r="O259">
            <v>43357</v>
          </cell>
        </row>
        <row r="260">
          <cell r="O260">
            <v>43358</v>
          </cell>
        </row>
        <row r="261">
          <cell r="O261">
            <v>43359</v>
          </cell>
        </row>
        <row r="262">
          <cell r="O262">
            <v>43360</v>
          </cell>
        </row>
        <row r="263">
          <cell r="O263">
            <v>43361</v>
          </cell>
        </row>
        <row r="264">
          <cell r="O264">
            <v>43362</v>
          </cell>
        </row>
        <row r="265">
          <cell r="O265">
            <v>43363</v>
          </cell>
        </row>
        <row r="266">
          <cell r="O266">
            <v>43364</v>
          </cell>
        </row>
        <row r="267">
          <cell r="O267">
            <v>43365</v>
          </cell>
        </row>
        <row r="268">
          <cell r="O268">
            <v>43366</v>
          </cell>
        </row>
        <row r="269">
          <cell r="O269">
            <v>43367</v>
          </cell>
        </row>
        <row r="270">
          <cell r="O270">
            <v>43368</v>
          </cell>
        </row>
        <row r="271">
          <cell r="O271">
            <v>43369</v>
          </cell>
        </row>
        <row r="272">
          <cell r="O272">
            <v>43370</v>
          </cell>
        </row>
        <row r="273">
          <cell r="O273">
            <v>43371</v>
          </cell>
        </row>
        <row r="274">
          <cell r="O274">
            <v>43372</v>
          </cell>
        </row>
        <row r="275">
          <cell r="O275">
            <v>43373</v>
          </cell>
        </row>
        <row r="276">
          <cell r="O276">
            <v>43374</v>
          </cell>
        </row>
        <row r="277">
          <cell r="O277">
            <v>43375</v>
          </cell>
        </row>
        <row r="278">
          <cell r="O278">
            <v>43376</v>
          </cell>
        </row>
        <row r="279">
          <cell r="O279">
            <v>43377</v>
          </cell>
        </row>
        <row r="280">
          <cell r="O280">
            <v>43378</v>
          </cell>
        </row>
        <row r="281">
          <cell r="O281">
            <v>43379</v>
          </cell>
        </row>
        <row r="282">
          <cell r="O282">
            <v>43380</v>
          </cell>
        </row>
        <row r="283">
          <cell r="O283">
            <v>43381</v>
          </cell>
        </row>
        <row r="284">
          <cell r="O284">
            <v>43382</v>
          </cell>
        </row>
        <row r="285">
          <cell r="O285">
            <v>43383</v>
          </cell>
        </row>
        <row r="286">
          <cell r="O286">
            <v>43384</v>
          </cell>
        </row>
        <row r="287">
          <cell r="O287">
            <v>43385</v>
          </cell>
        </row>
        <row r="288">
          <cell r="O288">
            <v>43386</v>
          </cell>
        </row>
        <row r="289">
          <cell r="O289">
            <v>43387</v>
          </cell>
        </row>
        <row r="290">
          <cell r="O290">
            <v>43388</v>
          </cell>
        </row>
        <row r="291">
          <cell r="O291">
            <v>43389</v>
          </cell>
        </row>
        <row r="292">
          <cell r="O292">
            <v>43390</v>
          </cell>
        </row>
        <row r="293">
          <cell r="O293">
            <v>43391</v>
          </cell>
        </row>
        <row r="294">
          <cell r="O294">
            <v>43392</v>
          </cell>
        </row>
        <row r="295">
          <cell r="O295">
            <v>43393</v>
          </cell>
        </row>
        <row r="296">
          <cell r="O296">
            <v>43394</v>
          </cell>
        </row>
        <row r="297">
          <cell r="O297">
            <v>43395</v>
          </cell>
        </row>
        <row r="298">
          <cell r="O298">
            <v>43396</v>
          </cell>
        </row>
        <row r="299">
          <cell r="O299">
            <v>43397</v>
          </cell>
        </row>
        <row r="300">
          <cell r="O300">
            <v>43398</v>
          </cell>
        </row>
        <row r="301">
          <cell r="O301">
            <v>43399</v>
          </cell>
        </row>
        <row r="302">
          <cell r="O302">
            <v>43400</v>
          </cell>
        </row>
        <row r="303">
          <cell r="O303">
            <v>43401</v>
          </cell>
        </row>
        <row r="304">
          <cell r="O304">
            <v>43402</v>
          </cell>
        </row>
        <row r="305">
          <cell r="O305">
            <v>43403</v>
          </cell>
        </row>
        <row r="306">
          <cell r="O306">
            <v>43404</v>
          </cell>
        </row>
        <row r="307">
          <cell r="O307">
            <v>43405</v>
          </cell>
        </row>
        <row r="308">
          <cell r="O308">
            <v>43406</v>
          </cell>
        </row>
        <row r="309">
          <cell r="O309">
            <v>43407</v>
          </cell>
        </row>
        <row r="310">
          <cell r="O310">
            <v>43408</v>
          </cell>
        </row>
        <row r="311">
          <cell r="O311">
            <v>43409</v>
          </cell>
        </row>
        <row r="312">
          <cell r="O312">
            <v>43410</v>
          </cell>
        </row>
        <row r="313">
          <cell r="O313">
            <v>43411</v>
          </cell>
        </row>
        <row r="314">
          <cell r="O314">
            <v>43412</v>
          </cell>
        </row>
        <row r="315">
          <cell r="O315">
            <v>43413</v>
          </cell>
        </row>
        <row r="316">
          <cell r="O316">
            <v>43414</v>
          </cell>
        </row>
        <row r="317">
          <cell r="O317">
            <v>43415</v>
          </cell>
        </row>
        <row r="318">
          <cell r="O318">
            <v>43416</v>
          </cell>
        </row>
        <row r="319">
          <cell r="O319">
            <v>43417</v>
          </cell>
        </row>
        <row r="320">
          <cell r="O320">
            <v>43418</v>
          </cell>
        </row>
        <row r="321">
          <cell r="O321">
            <v>43419</v>
          </cell>
        </row>
        <row r="322">
          <cell r="O322">
            <v>43420</v>
          </cell>
        </row>
        <row r="323">
          <cell r="O323">
            <v>43421</v>
          </cell>
        </row>
        <row r="324">
          <cell r="O324">
            <v>43422</v>
          </cell>
        </row>
        <row r="325">
          <cell r="O325">
            <v>43423</v>
          </cell>
        </row>
        <row r="326">
          <cell r="O326">
            <v>43424</v>
          </cell>
        </row>
        <row r="327">
          <cell r="O327">
            <v>43425</v>
          </cell>
        </row>
        <row r="328">
          <cell r="O328">
            <v>43426</v>
          </cell>
        </row>
        <row r="329">
          <cell r="O329">
            <v>43427</v>
          </cell>
        </row>
        <row r="330">
          <cell r="O330">
            <v>43428</v>
          </cell>
        </row>
        <row r="331">
          <cell r="O331">
            <v>43429</v>
          </cell>
        </row>
        <row r="332">
          <cell r="O332">
            <v>43430</v>
          </cell>
        </row>
        <row r="333">
          <cell r="O333">
            <v>43431</v>
          </cell>
        </row>
        <row r="334">
          <cell r="O334">
            <v>43432</v>
          </cell>
        </row>
        <row r="335">
          <cell r="O335">
            <v>43433</v>
          </cell>
        </row>
        <row r="336">
          <cell r="O336">
            <v>43434</v>
          </cell>
        </row>
        <row r="337">
          <cell r="O337">
            <v>43435</v>
          </cell>
        </row>
        <row r="338">
          <cell r="O338">
            <v>43436</v>
          </cell>
        </row>
        <row r="339">
          <cell r="O339">
            <v>43437</v>
          </cell>
        </row>
        <row r="340">
          <cell r="O340">
            <v>43438</v>
          </cell>
        </row>
        <row r="341">
          <cell r="O341">
            <v>43439</v>
          </cell>
        </row>
        <row r="342">
          <cell r="O342">
            <v>43440</v>
          </cell>
        </row>
        <row r="343">
          <cell r="O343">
            <v>43441</v>
          </cell>
        </row>
        <row r="344">
          <cell r="O344">
            <v>43442</v>
          </cell>
        </row>
        <row r="345">
          <cell r="O345">
            <v>43443</v>
          </cell>
        </row>
        <row r="346">
          <cell r="O346">
            <v>43444</v>
          </cell>
        </row>
        <row r="347">
          <cell r="O347">
            <v>43445</v>
          </cell>
        </row>
        <row r="348">
          <cell r="O348">
            <v>43446</v>
          </cell>
        </row>
        <row r="349">
          <cell r="O349">
            <v>43447</v>
          </cell>
        </row>
        <row r="350">
          <cell r="O350">
            <v>43448</v>
          </cell>
        </row>
        <row r="351">
          <cell r="O351">
            <v>43449</v>
          </cell>
        </row>
        <row r="352">
          <cell r="O352">
            <v>43450</v>
          </cell>
        </row>
        <row r="353">
          <cell r="O353">
            <v>43451</v>
          </cell>
        </row>
        <row r="354">
          <cell r="O354">
            <v>43452</v>
          </cell>
        </row>
        <row r="355">
          <cell r="O355">
            <v>43453</v>
          </cell>
        </row>
        <row r="356">
          <cell r="O356">
            <v>43454</v>
          </cell>
        </row>
        <row r="357">
          <cell r="O357">
            <v>43455</v>
          </cell>
        </row>
        <row r="358">
          <cell r="O358">
            <v>43456</v>
          </cell>
        </row>
        <row r="359">
          <cell r="O359">
            <v>43457</v>
          </cell>
        </row>
        <row r="360">
          <cell r="O360">
            <v>43458</v>
          </cell>
        </row>
        <row r="361">
          <cell r="O361">
            <v>43459</v>
          </cell>
        </row>
        <row r="362">
          <cell r="O362">
            <v>43460</v>
          </cell>
        </row>
        <row r="363">
          <cell r="O363">
            <v>43461</v>
          </cell>
        </row>
        <row r="364">
          <cell r="O364">
            <v>43462</v>
          </cell>
        </row>
        <row r="365">
          <cell r="O365">
            <v>43463</v>
          </cell>
        </row>
        <row r="366">
          <cell r="O366">
            <v>43464</v>
          </cell>
        </row>
        <row r="367">
          <cell r="O367">
            <v>43465</v>
          </cell>
        </row>
        <row r="368">
          <cell r="O368" t="str">
            <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drawing1.xml" Type="http://schemas.openxmlformats.org/officeDocument/2006/relationships/drawing"/>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24"/>
  <sheetViews>
    <sheetView showGridLines="0" tabSelected="1" workbookViewId="0">
      <selection activeCell="H14" sqref="H14"/>
    </sheetView>
  </sheetViews>
  <sheetFormatPr defaultColWidth="0" defaultRowHeight="14.4" zeroHeight="1" x14ac:dyDescent="0.3"/>
  <cols>
    <col min="1" max="2" width="5.5546875" style="19" bestFit="1" customWidth="1"/>
    <col min="3" max="3" width="21.21875" style="19" customWidth="1"/>
    <col min="4" max="19" width="11.77734375" style="19" customWidth="1"/>
    <col min="20" max="20" width="8.88671875" style="19" customWidth="1"/>
    <col min="21" max="16384" width="8.88671875" style="19" hidden="1"/>
  </cols>
  <sheetData>
    <row r="1" spans="1:20" ht="21" x14ac:dyDescent="0.3">
      <c r="A1" s="17" t="s">
        <v>38</v>
      </c>
      <c r="B1" s="17"/>
      <c r="C1" s="17"/>
      <c r="D1" s="17"/>
      <c r="E1" s="17"/>
      <c r="F1" s="17"/>
      <c r="G1" s="17"/>
      <c r="H1" s="17"/>
      <c r="I1" s="17"/>
      <c r="J1" s="17"/>
      <c r="K1" s="17"/>
      <c r="L1" s="17"/>
      <c r="M1" s="17"/>
      <c r="N1" s="17"/>
      <c r="O1" s="17"/>
      <c r="P1" s="17"/>
      <c r="Q1" s="17"/>
      <c r="R1" s="17"/>
      <c r="S1" s="17"/>
      <c r="T1" s="17"/>
    </row>
    <row r="2" spans="1:20" x14ac:dyDescent="0.3">
      <c r="A2" s="20"/>
      <c r="B2" s="20"/>
      <c r="C2" s="20"/>
      <c r="D2" s="20"/>
      <c r="E2" s="20"/>
      <c r="F2" s="20"/>
      <c r="G2" s="20"/>
      <c r="H2" s="20"/>
      <c r="I2" s="20"/>
      <c r="J2" s="20"/>
      <c r="K2" s="20"/>
      <c r="L2" s="20"/>
      <c r="M2" s="20"/>
      <c r="N2" s="20"/>
      <c r="O2" s="20"/>
      <c r="P2" s="20"/>
      <c r="Q2" s="20"/>
      <c r="R2" s="20"/>
      <c r="S2" s="20"/>
      <c r="T2" s="20"/>
    </row>
    <row r="3" spans="1:20" x14ac:dyDescent="0.3">
      <c r="A3" s="20"/>
      <c r="B3" s="20"/>
      <c r="C3" s="20"/>
      <c r="D3" s="20"/>
      <c r="E3" s="20"/>
      <c r="F3" s="20"/>
      <c r="G3" s="20"/>
      <c r="H3" s="55" t="s">
        <v>44</v>
      </c>
      <c r="I3" s="56"/>
      <c r="J3" s="56"/>
      <c r="K3" s="20"/>
      <c r="L3" s="55" t="s">
        <v>42</v>
      </c>
      <c r="M3" s="55"/>
      <c r="N3" s="55"/>
      <c r="O3" s="20"/>
      <c r="P3" s="55" t="s">
        <v>46</v>
      </c>
      <c r="Q3" s="55"/>
      <c r="R3" s="55"/>
      <c r="S3" s="20"/>
      <c r="T3" s="20"/>
    </row>
    <row r="4" spans="1:20" x14ac:dyDescent="0.3">
      <c r="A4" s="20"/>
      <c r="B4" s="20"/>
      <c r="C4" s="20" t="s">
        <v>39</v>
      </c>
      <c r="D4" s="20"/>
      <c r="E4" s="20"/>
      <c r="F4" s="57">
        <f>SUM(H10:H14)</f>
        <v>307.25</v>
      </c>
      <c r="G4" s="20"/>
      <c r="H4" s="20" t="s">
        <v>43</v>
      </c>
      <c r="I4" s="20"/>
      <c r="J4" s="21">
        <f>MAX(I10:I18)</f>
        <v>120</v>
      </c>
      <c r="K4" s="20"/>
      <c r="L4" s="20" t="s">
        <v>43</v>
      </c>
      <c r="M4" s="20"/>
      <c r="N4" s="22">
        <f>MAX(M10:M18)</f>
        <v>52</v>
      </c>
      <c r="O4" s="20"/>
      <c r="P4" s="20" t="s">
        <v>43</v>
      </c>
      <c r="Q4" s="20"/>
      <c r="R4" s="23">
        <f>MAX(Q10:Q18)</f>
        <v>46</v>
      </c>
      <c r="S4" s="20"/>
      <c r="T4" s="20"/>
    </row>
    <row r="5" spans="1:20" x14ac:dyDescent="0.3">
      <c r="A5" s="20"/>
      <c r="B5" s="20"/>
      <c r="C5" s="20" t="s">
        <v>40</v>
      </c>
      <c r="D5" s="20"/>
      <c r="E5" s="20"/>
      <c r="F5" s="50">
        <v>300</v>
      </c>
      <c r="G5" s="20"/>
      <c r="H5" s="20" t="s">
        <v>17</v>
      </c>
      <c r="I5" s="20"/>
      <c r="J5" s="24">
        <f>MAX(J10:J18)</f>
        <v>46327</v>
      </c>
      <c r="K5" s="20"/>
      <c r="L5" s="20" t="s">
        <v>17</v>
      </c>
      <c r="M5" s="20"/>
      <c r="N5" s="25">
        <f>MAX(N10:N18)</f>
        <v>44256</v>
      </c>
      <c r="O5" s="20"/>
      <c r="P5" s="20" t="s">
        <v>17</v>
      </c>
      <c r="Q5" s="20"/>
      <c r="R5" s="26">
        <f>MAX(R10:R18)</f>
        <v>44075</v>
      </c>
      <c r="S5" s="20"/>
      <c r="T5" s="20"/>
    </row>
    <row r="6" spans="1:20" x14ac:dyDescent="0.3">
      <c r="A6" s="20"/>
      <c r="B6" s="20"/>
      <c r="C6" s="20" t="s">
        <v>41</v>
      </c>
      <c r="D6" s="20"/>
      <c r="E6" s="20"/>
      <c r="F6" s="51">
        <v>42675</v>
      </c>
      <c r="G6" s="20"/>
      <c r="H6" s="20" t="s">
        <v>45</v>
      </c>
      <c r="I6" s="20"/>
      <c r="J6" s="27">
        <f>SUM(K10:K18)</f>
        <v>14119</v>
      </c>
      <c r="K6" s="20"/>
      <c r="L6" s="20" t="s">
        <v>45</v>
      </c>
      <c r="M6" s="20"/>
      <c r="N6" s="28">
        <f>SUM(O10:O18)</f>
        <v>6971.75</v>
      </c>
      <c r="O6" s="20"/>
      <c r="P6" s="20" t="s">
        <v>45</v>
      </c>
      <c r="Q6" s="20"/>
      <c r="R6" s="29">
        <f>SUM(S10:S18)</f>
        <v>5832.25</v>
      </c>
      <c r="S6" s="20"/>
      <c r="T6" s="20"/>
    </row>
    <row r="7" spans="1:20" x14ac:dyDescent="0.3">
      <c r="A7" s="20"/>
      <c r="B7" s="20"/>
      <c r="C7" s="20"/>
      <c r="D7" s="30"/>
      <c r="E7" s="20"/>
      <c r="F7" s="20"/>
      <c r="G7" s="20"/>
      <c r="H7" s="20"/>
      <c r="I7" s="20"/>
      <c r="J7" s="20"/>
      <c r="K7" s="20"/>
      <c r="L7" s="20"/>
      <c r="M7" s="20"/>
      <c r="N7" s="20"/>
      <c r="O7" s="20"/>
      <c r="P7" s="20"/>
      <c r="Q7" s="20"/>
      <c r="R7" s="20"/>
      <c r="S7" s="20"/>
      <c r="T7" s="20"/>
    </row>
    <row r="8" spans="1:20" s="10" customFormat="1" x14ac:dyDescent="0.3">
      <c r="A8" s="92" t="s">
        <v>15</v>
      </c>
      <c r="B8" s="92" t="s">
        <v>16</v>
      </c>
      <c r="C8" s="92" t="s">
        <v>32</v>
      </c>
      <c r="D8" s="92" t="s">
        <v>7</v>
      </c>
      <c r="E8" s="92" t="s">
        <v>24</v>
      </c>
      <c r="F8" s="94" t="s">
        <v>1</v>
      </c>
      <c r="G8" s="95"/>
      <c r="H8" s="95"/>
      <c r="I8" s="95"/>
      <c r="J8" s="95"/>
      <c r="K8" s="96"/>
      <c r="L8" s="90" t="s">
        <v>30</v>
      </c>
      <c r="M8" s="90"/>
      <c r="N8" s="90"/>
      <c r="O8" s="90"/>
      <c r="P8" s="91" t="s">
        <v>31</v>
      </c>
      <c r="Q8" s="91"/>
      <c r="R8" s="91"/>
      <c r="S8" s="91"/>
      <c r="T8" s="18"/>
    </row>
    <row r="9" spans="1:20" x14ac:dyDescent="0.3">
      <c r="A9" s="93"/>
      <c r="B9" s="93"/>
      <c r="C9" s="93"/>
      <c r="D9" s="93"/>
      <c r="E9" s="93"/>
      <c r="F9" s="52" t="s">
        <v>33</v>
      </c>
      <c r="G9" s="52" t="s">
        <v>34</v>
      </c>
      <c r="H9" s="52" t="s">
        <v>35</v>
      </c>
      <c r="I9" s="52" t="s">
        <v>37</v>
      </c>
      <c r="J9" s="52" t="s">
        <v>14</v>
      </c>
      <c r="K9" s="52" t="s">
        <v>0</v>
      </c>
      <c r="L9" s="53" t="s">
        <v>36</v>
      </c>
      <c r="M9" s="53" t="s">
        <v>37</v>
      </c>
      <c r="N9" s="53" t="s">
        <v>14</v>
      </c>
      <c r="O9" s="53" t="s">
        <v>0</v>
      </c>
      <c r="P9" s="54" t="s">
        <v>36</v>
      </c>
      <c r="Q9" s="54" t="s">
        <v>37</v>
      </c>
      <c r="R9" s="54" t="s">
        <v>14</v>
      </c>
      <c r="S9" s="54" t="s">
        <v>0</v>
      </c>
      <c r="T9" s="20"/>
    </row>
    <row r="10" spans="1:20" x14ac:dyDescent="0.3">
      <c r="A10" s="31">
        <f>IFERROR(RANK(E10,$E$10:$E$18)+COUNTIF($E$10:E10,E10)-1,"")</f>
        <v>3</v>
      </c>
      <c r="B10" s="31">
        <f>IFERROR(RANK(D10,$D$10:$D$18,1)+COUNTIF($D$10:D10,D10)-1,"")</f>
        <v>3</v>
      </c>
      <c r="C10" s="32" t="s">
        <v>2</v>
      </c>
      <c r="D10" s="33">
        <v>3200</v>
      </c>
      <c r="E10" s="34">
        <v>0.18</v>
      </c>
      <c r="F10" s="35">
        <v>2.2499999999999999E-2</v>
      </c>
      <c r="G10" s="33">
        <v>60</v>
      </c>
      <c r="H10" s="36">
        <f>F10*D10</f>
        <v>72</v>
      </c>
      <c r="I10" s="37">
        <f>ROUNDUP(IF(H10=0,"",NPER(E10/12,H10,-D10)),0)</f>
        <v>74</v>
      </c>
      <c r="J10" s="38">
        <f>DATE(YEAR($F$6),I10+MONTH($F$6),DAY($F$6))</f>
        <v>44927</v>
      </c>
      <c r="K10" s="39">
        <f>IF(H10=0,"",I10*H10-D10)</f>
        <v>2128</v>
      </c>
      <c r="L10" s="49">
        <f>VLOOKUP($B10,Dummy!$A$5:$S$14,12,FALSE)</f>
        <v>42948</v>
      </c>
      <c r="M10" s="46">
        <f>VLOOKUP($B10,Dummy!$A$5:$S$14,15,FALSE)</f>
        <v>20</v>
      </c>
      <c r="N10" s="49">
        <f>VLOOKUP($B10,Dummy!$A$5:$S$14,16,FALSE)</f>
        <v>43282</v>
      </c>
      <c r="O10" s="40">
        <f>VLOOKUP($B10,Dummy!$A$5:$S$14,19,FALSE)</f>
        <v>748</v>
      </c>
      <c r="P10" s="48">
        <f>VLOOKUP($A10,Dummy!$A$16:$S$25,12,FALSE)</f>
        <v>43374</v>
      </c>
      <c r="Q10" s="47">
        <f>VLOOKUP($A10,Dummy!$A$16:$S$25,15,FALSE)</f>
        <v>33</v>
      </c>
      <c r="R10" s="48">
        <f>VLOOKUP($A10,Dummy!$A$16:$S$25,16,FALSE)</f>
        <v>43678</v>
      </c>
      <c r="S10" s="41">
        <f>VLOOKUP($A10,Dummy!$A$16:$S$25,19,FALSE)</f>
        <v>1456</v>
      </c>
      <c r="T10" s="20"/>
    </row>
    <row r="11" spans="1:20" x14ac:dyDescent="0.3">
      <c r="A11" s="31">
        <f>IFERROR(RANK(E11,$E$10:$E$18)+COUNTIF($E$10:E11,E11)-1,"")</f>
        <v>4</v>
      </c>
      <c r="B11" s="31">
        <f>IFERROR(RANK(D11,$D$10:$D$18,1)+COUNTIF($D$10:D11,D11)-1,"")</f>
        <v>4</v>
      </c>
      <c r="C11" s="32" t="s">
        <v>3</v>
      </c>
      <c r="D11" s="33">
        <v>4000</v>
      </c>
      <c r="E11" s="34">
        <v>0.18</v>
      </c>
      <c r="F11" s="35">
        <v>0.02</v>
      </c>
      <c r="G11" s="33">
        <v>60</v>
      </c>
      <c r="H11" s="36">
        <f>F11*D11</f>
        <v>80</v>
      </c>
      <c r="I11" s="37">
        <f t="shared" ref="I11:I14" si="0">ROUNDUP(IF(H11=0,"",NPER(E11/12,H11,-D11)),0)</f>
        <v>94</v>
      </c>
      <c r="J11" s="38">
        <f>DATE(YEAR($F$6),I11+MONTH($F$6),DAY($F$6))</f>
        <v>45536</v>
      </c>
      <c r="K11" s="39">
        <f t="shared" ref="K11:K14" si="1">IF(H11=0,"",I11*H11-D11)</f>
        <v>3520</v>
      </c>
      <c r="L11" s="49">
        <f>VLOOKUP($B11,Dummy!$A$5:$S$14,12,FALSE)</f>
        <v>43282</v>
      </c>
      <c r="M11" s="46">
        <f>VLOOKUP($B11,Dummy!$A$5:$S$14,15,FALSE)</f>
        <v>34</v>
      </c>
      <c r="N11" s="49">
        <f>VLOOKUP($B11,Dummy!$A$5:$S$14,16,FALSE)</f>
        <v>43709</v>
      </c>
      <c r="O11" s="40">
        <f>VLOOKUP($B11,Dummy!$A$5:$S$14,19,FALSE)</f>
        <v>1800</v>
      </c>
      <c r="P11" s="48">
        <f>VLOOKUP($A11,Dummy!$A$16:$S$25,12,FALSE)</f>
        <v>43678</v>
      </c>
      <c r="Q11" s="47">
        <f>VLOOKUP($A11,Dummy!$A$16:$S$25,15,FALSE)</f>
        <v>45</v>
      </c>
      <c r="R11" s="48">
        <f>VLOOKUP($A11,Dummy!$A$16:$S$25,16,FALSE)</f>
        <v>44044</v>
      </c>
      <c r="S11" s="41">
        <f>VLOOKUP($A11,Dummy!$A$16:$S$25,19,FALSE)</f>
        <v>2240</v>
      </c>
      <c r="T11" s="20"/>
    </row>
    <row r="12" spans="1:20" x14ac:dyDescent="0.3">
      <c r="A12" s="31">
        <f>IFERROR(RANK(E12,$E$10:$E$18)+COUNTIF($E$10:E12,E12)-1,"")</f>
        <v>5</v>
      </c>
      <c r="B12" s="31">
        <f>IFERROR(RANK(D12,$D$10:$D$18,1)+COUNTIF($D$10:D12,D12)-1,"")</f>
        <v>2</v>
      </c>
      <c r="C12" s="32" t="s">
        <v>4</v>
      </c>
      <c r="D12" s="33">
        <v>1500</v>
      </c>
      <c r="E12" s="34">
        <v>0.17</v>
      </c>
      <c r="F12" s="35">
        <v>2.75E-2</v>
      </c>
      <c r="G12" s="33">
        <v>60</v>
      </c>
      <c r="H12" s="36">
        <f t="shared" ref="H12:H14" si="2">F12*D12</f>
        <v>41.25</v>
      </c>
      <c r="I12" s="37">
        <f t="shared" si="0"/>
        <v>52</v>
      </c>
      <c r="J12" s="38">
        <f>DATE(YEAR($F$6),I12+MONTH($F$6),DAY($F$6))</f>
        <v>44256</v>
      </c>
      <c r="K12" s="39">
        <f t="shared" si="1"/>
        <v>645</v>
      </c>
      <c r="L12" s="49">
        <f>VLOOKUP($B12,Dummy!$A$5:$S$14,12,FALSE)</f>
        <v>42767</v>
      </c>
      <c r="M12" s="46">
        <f>VLOOKUP($B12,Dummy!$A$5:$S$14,15,FALSE)</f>
        <v>9</v>
      </c>
      <c r="N12" s="49">
        <f>VLOOKUP($B12,Dummy!$A$5:$S$14,16,FALSE)</f>
        <v>42948</v>
      </c>
      <c r="O12" s="40">
        <f>VLOOKUP($B12,Dummy!$A$5:$S$14,19,FALSE)</f>
        <v>423.75</v>
      </c>
      <c r="P12" s="48">
        <f>VLOOKUP($A12,Dummy!$A$16:$S$25,12,FALSE)</f>
        <v>44044</v>
      </c>
      <c r="Q12" s="47">
        <f>VLOOKUP($A12,Dummy!$A$16:$S$25,15,FALSE)</f>
        <v>46</v>
      </c>
      <c r="R12" s="48">
        <f>VLOOKUP($A12,Dummy!$A$16:$S$25,16,FALSE)</f>
        <v>44075</v>
      </c>
      <c r="S12" s="41">
        <f>VLOOKUP($A12,Dummy!$A$16:$S$25,19,FALSE)</f>
        <v>656.25</v>
      </c>
      <c r="T12" s="20"/>
    </row>
    <row r="13" spans="1:20" x14ac:dyDescent="0.3">
      <c r="A13" s="31">
        <f>IFERROR(RANK(E13,$E$10:$E$18)+COUNTIF($E$10:E13,E13)-1,"")</f>
        <v>2</v>
      </c>
      <c r="B13" s="31">
        <f>IFERROR(RANK(D13,$D$10:$D$18,1)+COUNTIF($D$10:D13,D13)-1,"")</f>
        <v>1</v>
      </c>
      <c r="C13" s="32" t="s">
        <v>5</v>
      </c>
      <c r="D13" s="33">
        <v>700</v>
      </c>
      <c r="E13" s="34">
        <v>0.2</v>
      </c>
      <c r="F13" s="35">
        <v>0.02</v>
      </c>
      <c r="G13" s="33">
        <v>60</v>
      </c>
      <c r="H13" s="36">
        <f t="shared" si="2"/>
        <v>14</v>
      </c>
      <c r="I13" s="37">
        <f t="shared" si="0"/>
        <v>109</v>
      </c>
      <c r="J13" s="38">
        <f>DATE(YEAR($F$6),I13+MONTH($F$6),DAY($F$6))</f>
        <v>45992</v>
      </c>
      <c r="K13" s="39">
        <f t="shared" si="1"/>
        <v>826</v>
      </c>
      <c r="L13" s="49">
        <f>VLOOKUP($B13,Dummy!$A$5:$S$14,12,FALSE)</f>
        <v>42675</v>
      </c>
      <c r="M13" s="46">
        <f>VLOOKUP($B13,Dummy!$A$5:$S$14,15,FALSE)</f>
        <v>3</v>
      </c>
      <c r="N13" s="49">
        <f>VLOOKUP($B13,Dummy!$A$5:$S$14,16,FALSE)</f>
        <v>42767</v>
      </c>
      <c r="O13" s="40">
        <f>VLOOKUP($B13,Dummy!$A$5:$S$14,19,FALSE)</f>
        <v>200</v>
      </c>
      <c r="P13" s="48">
        <f>VLOOKUP($A13,Dummy!$A$16:$S$25,12,FALSE)</f>
        <v>43282</v>
      </c>
      <c r="Q13" s="47">
        <f>VLOOKUP($A13,Dummy!$A$16:$S$25,15,FALSE)</f>
        <v>23</v>
      </c>
      <c r="R13" s="48">
        <f>VLOOKUP($A13,Dummy!$A$16:$S$25,16,FALSE)</f>
        <v>43374</v>
      </c>
      <c r="S13" s="41">
        <f>VLOOKUP($A13,Dummy!$A$16:$S$25,19,FALSE)</f>
        <v>480</v>
      </c>
      <c r="T13" s="20"/>
    </row>
    <row r="14" spans="1:20" x14ac:dyDescent="0.3">
      <c r="A14" s="31">
        <f>IFERROR(RANK(E14,$E$10:$E$18)+COUNTIF($E$10:E14,E14)-1,"")</f>
        <v>1</v>
      </c>
      <c r="B14" s="31">
        <f>IFERROR(RANK(D14,$D$10:$D$18,1)+COUNTIF($D$10:D14,D14)-1,"")</f>
        <v>5</v>
      </c>
      <c r="C14" s="32" t="s">
        <v>6</v>
      </c>
      <c r="D14" s="33">
        <v>5000</v>
      </c>
      <c r="E14" s="34">
        <v>0.21</v>
      </c>
      <c r="F14" s="35">
        <v>0.02</v>
      </c>
      <c r="G14" s="33">
        <v>60</v>
      </c>
      <c r="H14" s="36">
        <f t="shared" si="2"/>
        <v>100</v>
      </c>
      <c r="I14" s="37">
        <f t="shared" si="0"/>
        <v>120</v>
      </c>
      <c r="J14" s="38">
        <f>DATE(YEAR($F$6),I14+MONTH($F$6),DAY($F$6))</f>
        <v>46327</v>
      </c>
      <c r="K14" s="39">
        <f t="shared" si="1"/>
        <v>7000</v>
      </c>
      <c r="L14" s="49">
        <f>VLOOKUP($B14,Dummy!$A$5:$S$14,12,FALSE)</f>
        <v>43709</v>
      </c>
      <c r="M14" s="46">
        <f>VLOOKUP($B14,Dummy!$A$5:$S$14,15,FALSE)</f>
        <v>52</v>
      </c>
      <c r="N14" s="49">
        <f>VLOOKUP($B14,Dummy!$A$5:$S$14,16,FALSE)</f>
        <v>44256</v>
      </c>
      <c r="O14" s="40">
        <f>VLOOKUP($B14,Dummy!$A$5:$S$14,19,FALSE)</f>
        <v>3800</v>
      </c>
      <c r="P14" s="48">
        <f>VLOOKUP($A14,Dummy!$A$16:$S$25,12,FALSE)</f>
        <v>42675</v>
      </c>
      <c r="Q14" s="47">
        <f>VLOOKUP($A14,Dummy!$A$16:$S$25,15,FALSE)</f>
        <v>20</v>
      </c>
      <c r="R14" s="48">
        <f>VLOOKUP($A14,Dummy!$A$16:$S$25,16,FALSE)</f>
        <v>43282</v>
      </c>
      <c r="S14" s="41">
        <f>VLOOKUP($A14,Dummy!$A$16:$S$25,19,FALSE)</f>
        <v>1000</v>
      </c>
      <c r="T14" s="20"/>
    </row>
    <row r="15" spans="1:20" x14ac:dyDescent="0.3">
      <c r="A15" s="31" t="str">
        <f>IFERROR(RANK(E15,$E$10:$E$18)+COUNTIF($E$10:E15,E15)-1,"")</f>
        <v/>
      </c>
      <c r="B15" s="31" t="str">
        <f>IFERROR(RANK(D15,$D$10:$D$18,1)+COUNTIF($D$10:D15,D15)-1,"")</f>
        <v/>
      </c>
      <c r="C15" s="32" t="s">
        <v>8</v>
      </c>
      <c r="D15" s="32"/>
      <c r="E15" s="32"/>
      <c r="F15" s="32"/>
      <c r="G15" s="45"/>
      <c r="H15" s="42"/>
      <c r="I15" s="43"/>
      <c r="J15" s="42"/>
      <c r="K15" s="42"/>
      <c r="L15" s="49"/>
      <c r="M15" s="46"/>
      <c r="N15" s="49"/>
      <c r="O15" s="44"/>
      <c r="P15" s="48"/>
      <c r="Q15" s="47"/>
      <c r="R15" s="48"/>
      <c r="S15" s="41"/>
      <c r="T15" s="20"/>
    </row>
    <row r="16" spans="1:20" x14ac:dyDescent="0.3">
      <c r="A16" s="31" t="str">
        <f>IFERROR(RANK(E16,$E$10:$E$18)+COUNTIF($E$10:E16,E16)-1,"")</f>
        <v/>
      </c>
      <c r="B16" s="31" t="str">
        <f>IFERROR(RANK(D16,$D$10:$D$18,1)+COUNTIF($D$10:D16,D16)-1,"")</f>
        <v/>
      </c>
      <c r="C16" s="32" t="s">
        <v>8</v>
      </c>
      <c r="D16" s="32"/>
      <c r="E16" s="32"/>
      <c r="F16" s="32"/>
      <c r="G16" s="45"/>
      <c r="H16" s="42"/>
      <c r="I16" s="43"/>
      <c r="J16" s="42"/>
      <c r="K16" s="42"/>
      <c r="L16" s="49"/>
      <c r="M16" s="46"/>
      <c r="N16" s="49"/>
      <c r="O16" s="44"/>
      <c r="P16" s="48"/>
      <c r="Q16" s="47"/>
      <c r="R16" s="48"/>
      <c r="S16" s="41"/>
      <c r="T16" s="20"/>
    </row>
    <row r="17" spans="1:20" x14ac:dyDescent="0.3">
      <c r="A17" s="31" t="str">
        <f>IFERROR(RANK(E17,$E$10:$E$18)+COUNTIF($E$10:E17,E17)-1,"")</f>
        <v/>
      </c>
      <c r="B17" s="31" t="str">
        <f>IFERROR(RANK(D17,$D$10:$D$18,1)+COUNTIF($D$10:D17,D17)-1,"")</f>
        <v/>
      </c>
      <c r="C17" s="32" t="s">
        <v>8</v>
      </c>
      <c r="D17" s="32"/>
      <c r="E17" s="32"/>
      <c r="F17" s="32"/>
      <c r="G17" s="45"/>
      <c r="H17" s="42"/>
      <c r="I17" s="43"/>
      <c r="J17" s="42"/>
      <c r="K17" s="42"/>
      <c r="L17" s="49"/>
      <c r="M17" s="46"/>
      <c r="N17" s="49"/>
      <c r="O17" s="44"/>
      <c r="P17" s="48"/>
      <c r="Q17" s="47"/>
      <c r="R17" s="48"/>
      <c r="S17" s="41"/>
      <c r="T17" s="20"/>
    </row>
    <row r="18" spans="1:20" x14ac:dyDescent="0.3">
      <c r="A18" s="31" t="str">
        <f>IFERROR(RANK(E18,$E$10:$E$18)+COUNTIF($E$10:E18,E18)-1,"")</f>
        <v/>
      </c>
      <c r="B18" s="31" t="str">
        <f>IFERROR(RANK(D18,$D$10:$D$18,1)+COUNTIF($D$10:D18,D18)-1,"")</f>
        <v/>
      </c>
      <c r="C18" s="32" t="s">
        <v>8</v>
      </c>
      <c r="D18" s="32"/>
      <c r="E18" s="32"/>
      <c r="F18" s="32"/>
      <c r="G18" s="45"/>
      <c r="H18" s="42"/>
      <c r="I18" s="43"/>
      <c r="J18" s="42"/>
      <c r="K18" s="42"/>
      <c r="L18" s="49"/>
      <c r="M18" s="46"/>
      <c r="N18" s="49"/>
      <c r="O18" s="44"/>
      <c r="P18" s="48"/>
      <c r="Q18" s="47"/>
      <c r="R18" s="48"/>
      <c r="S18" s="41"/>
      <c r="T18" s="20"/>
    </row>
    <row r="19" spans="1:20" x14ac:dyDescent="0.3">
      <c r="A19" s="20"/>
      <c r="B19" s="20"/>
      <c r="C19" s="20"/>
      <c r="D19" s="20"/>
      <c r="E19" s="20"/>
      <c r="F19" s="20"/>
      <c r="G19" s="20"/>
      <c r="H19" s="20"/>
      <c r="I19" s="20"/>
      <c r="J19" s="20"/>
      <c r="K19" s="20"/>
      <c r="L19" s="20"/>
      <c r="M19" s="20"/>
      <c r="N19" s="20"/>
      <c r="O19" s="20"/>
      <c r="P19" s="20"/>
      <c r="Q19" s="20"/>
      <c r="R19" s="20"/>
      <c r="S19" s="20"/>
      <c r="T19" s="20"/>
    </row>
    <row r="20" spans="1:20" x14ac:dyDescent="0.3">
      <c r="A20" s="20" t="s">
        <v>48</v>
      </c>
      <c r="B20" s="20"/>
      <c r="C20" s="20"/>
      <c r="D20" s="20"/>
      <c r="E20" s="20"/>
      <c r="F20" s="20"/>
      <c r="G20" s="20"/>
      <c r="H20" s="20"/>
      <c r="I20" s="20"/>
      <c r="J20" s="20"/>
      <c r="K20" s="20"/>
      <c r="L20" s="20"/>
      <c r="M20" s="20"/>
      <c r="N20" s="20"/>
      <c r="O20" s="20"/>
      <c r="P20" s="20"/>
      <c r="Q20" s="20"/>
      <c r="R20" s="20"/>
      <c r="S20" s="20"/>
      <c r="T20" s="20"/>
    </row>
    <row r="21" spans="1:20" x14ac:dyDescent="0.3">
      <c r="A21" s="20"/>
      <c r="B21" s="20"/>
      <c r="C21" s="20"/>
      <c r="D21" s="20"/>
      <c r="E21" s="20"/>
      <c r="F21" s="20"/>
      <c r="G21" s="20"/>
      <c r="H21" s="20"/>
      <c r="I21" s="20"/>
      <c r="J21" s="20"/>
      <c r="K21" s="20"/>
      <c r="L21" s="20"/>
      <c r="M21" s="20"/>
      <c r="N21" s="20"/>
      <c r="O21" s="20"/>
      <c r="P21" s="20"/>
      <c r="Q21" s="20"/>
      <c r="R21" s="20"/>
      <c r="S21" s="20"/>
      <c r="T21" s="20"/>
    </row>
    <row r="22" spans="1:20" x14ac:dyDescent="0.3">
      <c r="A22" s="20"/>
      <c r="B22" s="20"/>
      <c r="C22" s="20"/>
      <c r="D22" s="20"/>
      <c r="E22" s="20"/>
      <c r="F22" s="20"/>
      <c r="G22" s="20"/>
      <c r="H22" s="20"/>
      <c r="I22" s="20"/>
      <c r="J22" s="20"/>
      <c r="K22" s="20"/>
      <c r="L22" s="20"/>
      <c r="M22" s="20"/>
      <c r="N22" s="20"/>
      <c r="O22" s="20"/>
      <c r="P22" s="20"/>
      <c r="Q22" s="20"/>
      <c r="R22" s="20"/>
      <c r="S22" s="20"/>
      <c r="T22" s="20"/>
    </row>
    <row r="23" spans="1:20" x14ac:dyDescent="0.3">
      <c r="A23" s="20"/>
      <c r="B23" s="20"/>
      <c r="C23" s="20"/>
      <c r="D23" s="20"/>
      <c r="E23" s="20"/>
      <c r="F23" s="20"/>
      <c r="G23" s="20"/>
      <c r="H23" s="20"/>
      <c r="I23" s="20"/>
      <c r="J23" s="20"/>
      <c r="K23" s="20"/>
      <c r="L23" s="20"/>
      <c r="M23" s="20"/>
      <c r="N23" s="20"/>
      <c r="O23" s="20"/>
      <c r="P23" s="20"/>
      <c r="Q23" s="20"/>
      <c r="R23" s="20"/>
      <c r="S23" s="20"/>
      <c r="T23" s="20"/>
    </row>
    <row r="24" spans="1:20" x14ac:dyDescent="0.3">
      <c r="A24" s="20"/>
      <c r="B24" s="20"/>
      <c r="C24" s="20"/>
      <c r="D24" s="20"/>
      <c r="E24" s="20"/>
      <c r="F24" s="20"/>
      <c r="G24" s="20"/>
      <c r="H24" s="20"/>
      <c r="I24" s="20"/>
      <c r="J24" s="20"/>
      <c r="K24" s="20"/>
      <c r="L24" s="20"/>
      <c r="M24" s="20"/>
      <c r="N24" s="20"/>
      <c r="O24" s="20"/>
      <c r="P24" s="20"/>
      <c r="Q24" s="20"/>
      <c r="R24" s="20"/>
      <c r="S24" s="20"/>
      <c r="T24" s="20"/>
    </row>
  </sheetData>
  <mergeCells count="8">
    <mergeCell ref="L8:O8"/>
    <mergeCell ref="P8:S8"/>
    <mergeCell ref="A8:A9"/>
    <mergeCell ref="B8:B9"/>
    <mergeCell ref="C8:C9"/>
    <mergeCell ref="D8:D9"/>
    <mergeCell ref="E8:E9"/>
    <mergeCell ref="F8:K8"/>
  </mergeCells>
  <pageMargins left="0.7" right="0.7" top="0.75" bottom="0.75" header="0.3" footer="0.3"/>
  <pageSetup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9"/>
  <sheetViews>
    <sheetView showGridLines="0" zoomScale="90" zoomScaleNormal="90" workbookViewId="0">
      <selection activeCell="I4" sqref="I4"/>
    </sheetView>
  </sheetViews>
  <sheetFormatPr defaultColWidth="0" defaultRowHeight="14.4" customHeight="1" zeroHeight="1" x14ac:dyDescent="0.3"/>
  <cols>
    <col min="1" max="1" width="4.109375" style="58" customWidth="1"/>
    <col min="2" max="2" width="3.77734375" style="58" customWidth="1"/>
    <col min="3" max="3" width="9.33203125" style="58" customWidth="1"/>
    <col min="4" max="4" width="8.88671875" style="58" customWidth="1"/>
    <col min="5" max="5" width="14.77734375" style="58" customWidth="1"/>
    <col min="6" max="6" width="3.88671875" style="58" customWidth="1"/>
    <col min="7" max="7" width="8.88671875" style="58" customWidth="1"/>
    <col min="8" max="8" width="9.6640625" style="58" customWidth="1"/>
    <col min="9" max="13" width="8.88671875" style="58" customWidth="1"/>
    <col min="14" max="14" width="6.77734375" style="58" customWidth="1"/>
    <col min="15" max="15" width="3.77734375" style="58" customWidth="1"/>
    <col min="16" max="28" width="8.88671875" style="58" customWidth="1"/>
    <col min="29" max="16384" width="8.88671875" style="58" hidden="1"/>
  </cols>
  <sheetData>
    <row r="1" spans="1:27" ht="15" customHeight="1" x14ac:dyDescent="0.3"/>
    <row r="2" spans="1:27" ht="15" customHeight="1" x14ac:dyDescent="0.3">
      <c r="B2" s="58" t="s">
        <v>49</v>
      </c>
    </row>
    <row r="3" spans="1:27" ht="15" customHeight="1" x14ac:dyDescent="0.3">
      <c r="B3" s="59" t="s">
        <v>50</v>
      </c>
    </row>
    <row r="4" spans="1:27" ht="15" customHeight="1" x14ac:dyDescent="0.3">
      <c r="B4" s="58" t="s">
        <v>51</v>
      </c>
      <c r="Y4" s="60"/>
      <c r="Z4" s="60"/>
      <c r="AA4" s="60"/>
    </row>
    <row r="5" spans="1:27" ht="24.6" customHeight="1" x14ac:dyDescent="0.3">
      <c r="B5" s="61" t="s">
        <v>52</v>
      </c>
      <c r="Y5" s="60"/>
      <c r="Z5" s="60"/>
      <c r="AA5" s="60"/>
    </row>
    <row r="6" spans="1:27" x14ac:dyDescent="0.3">
      <c r="B6" s="62"/>
      <c r="C6" s="63"/>
      <c r="D6" s="63"/>
      <c r="E6" s="63"/>
      <c r="F6" s="63"/>
      <c r="G6" s="63"/>
      <c r="H6" s="63"/>
      <c r="I6" s="62"/>
      <c r="J6" s="63"/>
      <c r="K6" s="63"/>
      <c r="L6" s="63"/>
      <c r="M6" s="63"/>
      <c r="N6" s="63"/>
      <c r="O6" s="63"/>
      <c r="P6" s="64"/>
      <c r="Q6" s="62"/>
      <c r="R6" s="63"/>
      <c r="S6" s="63"/>
      <c r="T6" s="63"/>
      <c r="U6" s="63"/>
      <c r="V6" s="63"/>
      <c r="W6" s="63"/>
      <c r="X6" s="63"/>
      <c r="Y6" s="63"/>
      <c r="Z6" s="63"/>
      <c r="AA6" s="64"/>
    </row>
    <row r="7" spans="1:27" s="60" customFormat="1" ht="19.95" customHeight="1" x14ac:dyDescent="0.3">
      <c r="B7" s="65"/>
      <c r="C7" s="66" t="s">
        <v>94</v>
      </c>
      <c r="D7" s="67"/>
      <c r="E7" s="67"/>
      <c r="I7" s="65"/>
      <c r="J7" s="66" t="s">
        <v>95</v>
      </c>
      <c r="K7" s="67"/>
      <c r="L7" s="67"/>
      <c r="M7" s="67"/>
      <c r="P7" s="68"/>
      <c r="Q7" s="65"/>
      <c r="R7" s="60" t="s">
        <v>91</v>
      </c>
      <c r="AA7" s="68"/>
    </row>
    <row r="8" spans="1:27" s="60" customFormat="1" ht="19.95" customHeight="1" x14ac:dyDescent="0.3">
      <c r="B8" s="65"/>
      <c r="C8" s="60" t="s">
        <v>53</v>
      </c>
      <c r="I8" s="65"/>
      <c r="J8" s="60" t="s">
        <v>53</v>
      </c>
      <c r="P8" s="68"/>
      <c r="Q8" s="65"/>
      <c r="R8" s="60" t="s">
        <v>92</v>
      </c>
      <c r="AA8" s="68"/>
    </row>
    <row r="9" spans="1:27" ht="19.95" customHeight="1" x14ac:dyDescent="0.3">
      <c r="A9" s="60"/>
      <c r="B9" s="69"/>
      <c r="C9" s="70"/>
      <c r="D9" s="70"/>
      <c r="E9" s="70"/>
      <c r="F9" s="70"/>
      <c r="G9" s="70"/>
      <c r="H9" s="70"/>
      <c r="I9" s="69"/>
      <c r="J9" s="70" t="s">
        <v>54</v>
      </c>
      <c r="K9" s="70"/>
      <c r="L9" s="70"/>
      <c r="M9" s="70"/>
      <c r="N9" s="70"/>
      <c r="O9" s="70"/>
      <c r="P9" s="71"/>
      <c r="Q9" s="69"/>
      <c r="R9" s="70" t="s">
        <v>93</v>
      </c>
      <c r="S9" s="70"/>
      <c r="T9" s="70"/>
      <c r="U9" s="70"/>
      <c r="V9" s="70"/>
      <c r="W9" s="70"/>
      <c r="X9" s="70"/>
      <c r="Y9" s="70"/>
      <c r="Z9" s="70"/>
      <c r="AA9" s="71"/>
    </row>
    <row r="10" spans="1:27" ht="19.95" customHeight="1" x14ac:dyDescent="0.3">
      <c r="A10" s="60"/>
      <c r="B10" s="60"/>
      <c r="C10" s="60"/>
      <c r="D10" s="60"/>
      <c r="E10" s="60"/>
      <c r="F10" s="60"/>
      <c r="G10" s="60"/>
      <c r="H10" s="60"/>
      <c r="I10" s="60"/>
      <c r="J10" s="60"/>
      <c r="K10" s="60"/>
      <c r="L10" s="60"/>
      <c r="M10" s="60"/>
      <c r="N10" s="60"/>
      <c r="O10" s="60"/>
      <c r="P10" s="60"/>
      <c r="Q10" s="60"/>
      <c r="R10" s="60"/>
    </row>
    <row r="11" spans="1:27" ht="19.95" customHeight="1" x14ac:dyDescent="0.3">
      <c r="A11" s="60"/>
      <c r="B11" s="109" t="s">
        <v>55</v>
      </c>
      <c r="C11" s="110"/>
      <c r="D11" s="106">
        <v>1</v>
      </c>
      <c r="E11" s="98" t="s">
        <v>56</v>
      </c>
      <c r="F11" s="98"/>
      <c r="G11" s="98"/>
      <c r="H11" s="99"/>
      <c r="I11" s="106">
        <v>2</v>
      </c>
      <c r="J11" s="97" t="s">
        <v>57</v>
      </c>
      <c r="K11" s="98"/>
      <c r="L11" s="98"/>
      <c r="M11" s="99"/>
      <c r="N11" s="115">
        <v>3</v>
      </c>
      <c r="O11" s="116"/>
      <c r="P11" s="97" t="s">
        <v>58</v>
      </c>
      <c r="Q11" s="98"/>
      <c r="R11" s="98"/>
      <c r="S11" s="99"/>
      <c r="T11" s="106">
        <v>4</v>
      </c>
      <c r="U11" s="97" t="s">
        <v>59</v>
      </c>
      <c r="V11" s="98"/>
      <c r="W11" s="98"/>
      <c r="X11" s="99"/>
      <c r="Y11" s="72"/>
      <c r="Z11" s="73"/>
      <c r="AA11" s="74"/>
    </row>
    <row r="12" spans="1:27" ht="19.95" customHeight="1" x14ac:dyDescent="0.3">
      <c r="A12" s="60"/>
      <c r="B12" s="111"/>
      <c r="C12" s="112"/>
      <c r="D12" s="107"/>
      <c r="E12" s="101"/>
      <c r="F12" s="101"/>
      <c r="G12" s="101"/>
      <c r="H12" s="102"/>
      <c r="I12" s="107"/>
      <c r="J12" s="100"/>
      <c r="K12" s="101"/>
      <c r="L12" s="101"/>
      <c r="M12" s="102"/>
      <c r="N12" s="117"/>
      <c r="O12" s="118"/>
      <c r="P12" s="100"/>
      <c r="Q12" s="101"/>
      <c r="R12" s="101"/>
      <c r="S12" s="102"/>
      <c r="T12" s="107"/>
      <c r="U12" s="100"/>
      <c r="V12" s="101"/>
      <c r="W12" s="101"/>
      <c r="X12" s="102"/>
      <c r="Y12" s="75"/>
      <c r="Z12" s="76"/>
      <c r="AA12" s="77"/>
    </row>
    <row r="13" spans="1:27" ht="19.95" customHeight="1" x14ac:dyDescent="0.3">
      <c r="A13" s="60"/>
      <c r="B13" s="113"/>
      <c r="C13" s="114"/>
      <c r="D13" s="108"/>
      <c r="E13" s="104"/>
      <c r="F13" s="104"/>
      <c r="G13" s="104"/>
      <c r="H13" s="105"/>
      <c r="I13" s="108"/>
      <c r="J13" s="103"/>
      <c r="K13" s="104"/>
      <c r="L13" s="104"/>
      <c r="M13" s="105"/>
      <c r="N13" s="119"/>
      <c r="O13" s="120"/>
      <c r="P13" s="103"/>
      <c r="Q13" s="104"/>
      <c r="R13" s="104"/>
      <c r="S13" s="105"/>
      <c r="T13" s="108"/>
      <c r="U13" s="103"/>
      <c r="V13" s="104"/>
      <c r="W13" s="104"/>
      <c r="X13" s="105"/>
      <c r="Y13" s="78"/>
      <c r="Z13" s="79"/>
      <c r="AA13" s="80"/>
    </row>
    <row r="14" spans="1:27" ht="19.95" customHeight="1" x14ac:dyDescent="0.3">
      <c r="A14" s="60"/>
      <c r="B14" s="60"/>
      <c r="C14" s="60"/>
      <c r="D14" s="60"/>
      <c r="E14" s="81"/>
      <c r="F14" s="81"/>
      <c r="G14" s="81"/>
      <c r="H14" s="81"/>
      <c r="I14" s="60"/>
      <c r="J14" s="81"/>
      <c r="K14" s="81"/>
      <c r="L14" s="81"/>
      <c r="M14" s="81"/>
      <c r="N14" s="60"/>
      <c r="O14" s="60"/>
      <c r="P14" s="81"/>
      <c r="Q14" s="81"/>
      <c r="R14" s="81"/>
      <c r="S14" s="81"/>
      <c r="U14" s="82"/>
      <c r="V14" s="82"/>
      <c r="W14" s="82"/>
      <c r="X14" s="82"/>
    </row>
    <row r="15" spans="1:27" x14ac:dyDescent="0.3">
      <c r="B15" s="89" t="s">
        <v>60</v>
      </c>
    </row>
    <row r="16" spans="1:27" x14ac:dyDescent="0.3"/>
    <row r="17" spans="2:27" s="86" customFormat="1" ht="18" x14ac:dyDescent="0.3">
      <c r="B17" s="83" t="s">
        <v>53</v>
      </c>
      <c r="C17" s="84"/>
      <c r="D17" s="84"/>
      <c r="E17" s="84"/>
      <c r="F17" s="84"/>
      <c r="G17" s="84"/>
      <c r="H17" s="84"/>
      <c r="I17" s="84"/>
      <c r="J17" s="84"/>
      <c r="K17" s="84"/>
      <c r="L17" s="84"/>
      <c r="M17" s="84"/>
      <c r="N17" s="85"/>
      <c r="O17" s="83" t="s">
        <v>54</v>
      </c>
      <c r="P17" s="84"/>
      <c r="Q17" s="84"/>
      <c r="R17" s="84"/>
      <c r="S17" s="84"/>
      <c r="T17" s="84"/>
      <c r="U17" s="84"/>
      <c r="V17" s="84"/>
      <c r="W17" s="84"/>
      <c r="X17" s="84"/>
      <c r="Y17" s="84"/>
      <c r="Z17" s="84"/>
      <c r="AA17" s="85"/>
    </row>
    <row r="18" spans="2:27" x14ac:dyDescent="0.3">
      <c r="B18" s="87">
        <v>1</v>
      </c>
      <c r="C18" s="60" t="s">
        <v>61</v>
      </c>
      <c r="D18" s="60"/>
      <c r="E18" s="60"/>
      <c r="F18" s="60"/>
      <c r="G18" s="60"/>
      <c r="H18" s="60"/>
      <c r="I18" s="60"/>
      <c r="J18" s="60"/>
      <c r="K18" s="60"/>
      <c r="L18" s="60"/>
      <c r="M18" s="60"/>
      <c r="N18" s="68"/>
      <c r="O18" s="87">
        <v>1</v>
      </c>
      <c r="P18" s="60" t="s">
        <v>61</v>
      </c>
      <c r="Q18" s="60"/>
      <c r="R18" s="60"/>
      <c r="S18" s="60"/>
      <c r="T18" s="60"/>
      <c r="U18" s="60"/>
      <c r="V18" s="60"/>
      <c r="W18" s="60"/>
      <c r="X18" s="60"/>
      <c r="Y18" s="60"/>
      <c r="Z18" s="60"/>
      <c r="AA18" s="68"/>
    </row>
    <row r="19" spans="2:27" x14ac:dyDescent="0.3">
      <c r="B19" s="88" t="s">
        <v>62</v>
      </c>
      <c r="C19" s="60" t="s">
        <v>63</v>
      </c>
      <c r="D19" s="60"/>
      <c r="E19" s="60"/>
      <c r="F19" s="60"/>
      <c r="G19" s="60"/>
      <c r="H19" s="60"/>
      <c r="I19" s="60"/>
      <c r="J19" s="60"/>
      <c r="K19" s="60"/>
      <c r="L19" s="60"/>
      <c r="M19" s="60"/>
      <c r="N19" s="68"/>
      <c r="O19" s="88" t="s">
        <v>62</v>
      </c>
      <c r="P19" s="60" t="s">
        <v>63</v>
      </c>
      <c r="Q19" s="60"/>
      <c r="R19" s="60"/>
      <c r="S19" s="60"/>
      <c r="T19" s="60"/>
      <c r="U19" s="60"/>
      <c r="V19" s="60"/>
      <c r="W19" s="60"/>
      <c r="X19" s="60"/>
      <c r="Y19" s="60"/>
      <c r="Z19" s="60"/>
      <c r="AA19" s="68"/>
    </row>
    <row r="20" spans="2:27" x14ac:dyDescent="0.3">
      <c r="B20" s="88" t="s">
        <v>62</v>
      </c>
      <c r="C20" s="60" t="s">
        <v>64</v>
      </c>
      <c r="D20" s="60"/>
      <c r="E20" s="60"/>
      <c r="F20" s="60"/>
      <c r="G20" s="60"/>
      <c r="H20" s="60"/>
      <c r="I20" s="60"/>
      <c r="J20" s="60"/>
      <c r="K20" s="60"/>
      <c r="L20" s="60"/>
      <c r="M20" s="60"/>
      <c r="N20" s="68"/>
      <c r="O20" s="88" t="s">
        <v>62</v>
      </c>
      <c r="P20" s="60" t="s">
        <v>64</v>
      </c>
      <c r="Q20" s="60"/>
      <c r="R20" s="60"/>
      <c r="S20" s="60"/>
      <c r="T20" s="60"/>
      <c r="U20" s="60"/>
      <c r="V20" s="60"/>
      <c r="W20" s="60"/>
      <c r="X20" s="60"/>
      <c r="Y20" s="60"/>
      <c r="Z20" s="60"/>
      <c r="AA20" s="68"/>
    </row>
    <row r="21" spans="2:27" x14ac:dyDescent="0.3">
      <c r="B21" s="88" t="s">
        <v>62</v>
      </c>
      <c r="C21" s="60" t="s">
        <v>65</v>
      </c>
      <c r="D21" s="60"/>
      <c r="E21" s="60"/>
      <c r="F21" s="60"/>
      <c r="G21" s="60"/>
      <c r="H21" s="60"/>
      <c r="I21" s="60"/>
      <c r="J21" s="60"/>
      <c r="K21" s="60"/>
      <c r="L21" s="60"/>
      <c r="M21" s="60"/>
      <c r="N21" s="68"/>
      <c r="O21" s="88" t="s">
        <v>62</v>
      </c>
      <c r="P21" s="60" t="s">
        <v>66</v>
      </c>
      <c r="Q21" s="60"/>
      <c r="R21" s="60"/>
      <c r="S21" s="60"/>
      <c r="T21" s="60"/>
      <c r="U21" s="60"/>
      <c r="V21" s="60"/>
      <c r="W21" s="60"/>
      <c r="X21" s="60"/>
      <c r="Y21" s="60"/>
      <c r="Z21" s="60"/>
      <c r="AA21" s="68"/>
    </row>
    <row r="22" spans="2:27" x14ac:dyDescent="0.3">
      <c r="B22" s="88" t="s">
        <v>62</v>
      </c>
      <c r="C22" s="60" t="s">
        <v>67</v>
      </c>
      <c r="D22" s="60"/>
      <c r="E22" s="60"/>
      <c r="F22" s="60"/>
      <c r="G22" s="60"/>
      <c r="H22" s="60"/>
      <c r="I22" s="60"/>
      <c r="J22" s="60"/>
      <c r="K22" s="60"/>
      <c r="L22" s="60"/>
      <c r="M22" s="60"/>
      <c r="N22" s="68"/>
      <c r="O22" s="88" t="s">
        <v>62</v>
      </c>
      <c r="P22" s="60" t="s">
        <v>68</v>
      </c>
      <c r="Q22" s="60"/>
      <c r="R22" s="60"/>
      <c r="S22" s="60"/>
      <c r="T22" s="60"/>
      <c r="U22" s="60"/>
      <c r="V22" s="60"/>
      <c r="W22" s="60"/>
      <c r="X22" s="60"/>
      <c r="Y22" s="60"/>
      <c r="Z22" s="60"/>
      <c r="AA22" s="68"/>
    </row>
    <row r="23" spans="2:27" x14ac:dyDescent="0.3">
      <c r="B23" s="88" t="s">
        <v>62</v>
      </c>
      <c r="C23" s="60" t="s">
        <v>69</v>
      </c>
      <c r="D23" s="60"/>
      <c r="E23" s="60"/>
      <c r="F23" s="60"/>
      <c r="G23" s="60"/>
      <c r="H23" s="60"/>
      <c r="I23" s="60"/>
      <c r="J23" s="60"/>
      <c r="K23" s="60"/>
      <c r="L23" s="60"/>
      <c r="M23" s="60"/>
      <c r="N23" s="68"/>
      <c r="O23" s="88" t="s">
        <v>62</v>
      </c>
      <c r="P23" s="60" t="s">
        <v>70</v>
      </c>
      <c r="Q23" s="60"/>
      <c r="R23" s="60"/>
      <c r="S23" s="60"/>
      <c r="T23" s="60"/>
      <c r="U23" s="60"/>
      <c r="V23" s="60"/>
      <c r="W23" s="60"/>
      <c r="X23" s="60"/>
      <c r="Y23" s="60"/>
      <c r="Z23" s="60"/>
      <c r="AA23" s="68"/>
    </row>
    <row r="24" spans="2:27" x14ac:dyDescent="0.3">
      <c r="B24" s="88" t="s">
        <v>62</v>
      </c>
      <c r="C24" s="60" t="s">
        <v>71</v>
      </c>
      <c r="D24" s="60"/>
      <c r="E24" s="60"/>
      <c r="F24" s="60"/>
      <c r="G24" s="60"/>
      <c r="H24" s="60"/>
      <c r="I24" s="60"/>
      <c r="J24" s="60"/>
      <c r="K24" s="60"/>
      <c r="L24" s="60"/>
      <c r="M24" s="60"/>
      <c r="N24" s="68"/>
      <c r="O24" s="88" t="s">
        <v>62</v>
      </c>
      <c r="P24" s="60" t="s">
        <v>72</v>
      </c>
      <c r="Q24" s="60"/>
      <c r="R24" s="60"/>
      <c r="S24" s="60"/>
      <c r="T24" s="60"/>
      <c r="U24" s="60"/>
      <c r="V24" s="60"/>
      <c r="W24" s="60"/>
      <c r="X24" s="60"/>
      <c r="Y24" s="60"/>
      <c r="Z24" s="60"/>
      <c r="AA24" s="68"/>
    </row>
    <row r="25" spans="2:27" x14ac:dyDescent="0.3">
      <c r="B25" s="88" t="s">
        <v>62</v>
      </c>
      <c r="C25" s="60" t="s">
        <v>73</v>
      </c>
      <c r="D25" s="60"/>
      <c r="E25" s="60"/>
      <c r="F25" s="60"/>
      <c r="G25" s="60"/>
      <c r="H25" s="60"/>
      <c r="I25" s="60"/>
      <c r="J25" s="60"/>
      <c r="K25" s="60"/>
      <c r="L25" s="60"/>
      <c r="M25" s="60"/>
      <c r="N25" s="68"/>
      <c r="O25" s="88" t="s">
        <v>62</v>
      </c>
      <c r="P25" s="60" t="s">
        <v>74</v>
      </c>
      <c r="Q25" s="60"/>
      <c r="R25" s="60"/>
      <c r="S25" s="60"/>
      <c r="T25" s="60"/>
      <c r="U25" s="60"/>
      <c r="V25" s="60"/>
      <c r="W25" s="60"/>
      <c r="X25" s="60"/>
      <c r="Y25" s="60"/>
      <c r="Z25" s="60"/>
      <c r="AA25" s="68"/>
    </row>
    <row r="26" spans="2:27" x14ac:dyDescent="0.3">
      <c r="B26" s="65"/>
      <c r="C26" s="60"/>
      <c r="D26" s="60"/>
      <c r="E26" s="60"/>
      <c r="F26" s="60"/>
      <c r="G26" s="60"/>
      <c r="H26" s="60"/>
      <c r="I26" s="60"/>
      <c r="J26" s="60"/>
      <c r="K26" s="60"/>
      <c r="L26" s="60"/>
      <c r="M26" s="60"/>
      <c r="N26" s="68"/>
      <c r="O26" s="88" t="s">
        <v>62</v>
      </c>
      <c r="P26" s="60" t="s">
        <v>75</v>
      </c>
      <c r="Q26" s="60"/>
      <c r="R26" s="60"/>
      <c r="S26" s="60"/>
      <c r="T26" s="60"/>
      <c r="U26" s="60"/>
      <c r="V26" s="60"/>
      <c r="W26" s="60"/>
      <c r="X26" s="60"/>
      <c r="Y26" s="60"/>
      <c r="Z26" s="60"/>
      <c r="AA26" s="68"/>
    </row>
    <row r="27" spans="2:27" x14ac:dyDescent="0.3">
      <c r="B27" s="65"/>
      <c r="C27" s="60"/>
      <c r="D27" s="60"/>
      <c r="E27" s="60"/>
      <c r="F27" s="60"/>
      <c r="G27" s="60"/>
      <c r="H27" s="60"/>
      <c r="I27" s="60"/>
      <c r="J27" s="60"/>
      <c r="K27" s="60"/>
      <c r="L27" s="60"/>
      <c r="M27" s="60"/>
      <c r="N27" s="68"/>
      <c r="O27" s="88" t="s">
        <v>62</v>
      </c>
      <c r="P27" s="60" t="s">
        <v>76</v>
      </c>
      <c r="Q27" s="60"/>
      <c r="R27" s="60"/>
      <c r="S27" s="60"/>
      <c r="T27" s="60"/>
      <c r="U27" s="60"/>
      <c r="V27" s="60"/>
      <c r="W27" s="60"/>
      <c r="X27" s="60"/>
      <c r="Y27" s="60"/>
      <c r="Z27" s="60"/>
      <c r="AA27" s="68"/>
    </row>
    <row r="28" spans="2:27" x14ac:dyDescent="0.3">
      <c r="B28" s="65"/>
      <c r="C28" s="60"/>
      <c r="D28" s="60"/>
      <c r="E28" s="60"/>
      <c r="F28" s="60"/>
      <c r="G28" s="60"/>
      <c r="H28" s="60"/>
      <c r="I28" s="60"/>
      <c r="J28" s="60"/>
      <c r="K28" s="60"/>
      <c r="L28" s="60"/>
      <c r="M28" s="60"/>
      <c r="N28" s="68"/>
      <c r="O28" s="88" t="s">
        <v>62</v>
      </c>
      <c r="P28" s="60" t="s">
        <v>77</v>
      </c>
      <c r="Q28" s="60"/>
      <c r="R28" s="60"/>
      <c r="S28" s="60"/>
      <c r="T28" s="60"/>
      <c r="U28" s="60"/>
      <c r="V28" s="60"/>
      <c r="W28" s="60"/>
      <c r="X28" s="60"/>
      <c r="Y28" s="60"/>
      <c r="Z28" s="60"/>
      <c r="AA28" s="68"/>
    </row>
    <row r="29" spans="2:27" x14ac:dyDescent="0.3">
      <c r="B29" s="65"/>
      <c r="C29" s="60"/>
      <c r="D29" s="60"/>
      <c r="E29" s="60"/>
      <c r="F29" s="60"/>
      <c r="G29" s="60"/>
      <c r="H29" s="60"/>
      <c r="I29" s="60"/>
      <c r="J29" s="60"/>
      <c r="K29" s="60"/>
      <c r="L29" s="60"/>
      <c r="M29" s="60"/>
      <c r="N29" s="68"/>
      <c r="O29" s="65"/>
      <c r="P29" s="60"/>
      <c r="Q29" s="60"/>
      <c r="R29" s="60"/>
      <c r="S29" s="60"/>
      <c r="T29" s="60"/>
      <c r="U29" s="60"/>
      <c r="V29" s="60"/>
      <c r="W29" s="60"/>
      <c r="X29" s="60"/>
      <c r="Y29" s="60"/>
      <c r="Z29" s="60"/>
      <c r="AA29" s="68"/>
    </row>
    <row r="30" spans="2:27" x14ac:dyDescent="0.3">
      <c r="B30" s="65"/>
      <c r="C30" s="60"/>
      <c r="D30" s="60"/>
      <c r="E30" s="60"/>
      <c r="F30" s="60"/>
      <c r="G30" s="60"/>
      <c r="H30" s="60"/>
      <c r="I30" s="60"/>
      <c r="J30" s="60"/>
      <c r="K30" s="60"/>
      <c r="L30" s="60"/>
      <c r="M30" s="60"/>
      <c r="N30" s="68"/>
      <c r="O30" s="65"/>
      <c r="P30" s="60"/>
      <c r="Q30" s="60"/>
      <c r="R30" s="60"/>
      <c r="S30" s="60"/>
      <c r="T30" s="60"/>
      <c r="U30" s="60"/>
      <c r="V30" s="60"/>
      <c r="W30" s="60"/>
      <c r="X30" s="60"/>
      <c r="Y30" s="60"/>
      <c r="Z30" s="60"/>
      <c r="AA30" s="68"/>
    </row>
    <row r="31" spans="2:27" x14ac:dyDescent="0.3">
      <c r="B31" s="65"/>
      <c r="C31" s="60"/>
      <c r="D31" s="60"/>
      <c r="E31" s="60"/>
      <c r="F31" s="60"/>
      <c r="G31" s="60"/>
      <c r="H31" s="60"/>
      <c r="I31" s="60"/>
      <c r="J31" s="60"/>
      <c r="K31" s="60"/>
      <c r="L31" s="60"/>
      <c r="M31" s="60"/>
      <c r="N31" s="68"/>
      <c r="O31" s="65"/>
      <c r="P31" s="60"/>
      <c r="Q31" s="60"/>
      <c r="R31" s="60"/>
      <c r="S31" s="60"/>
      <c r="T31" s="60"/>
      <c r="U31" s="60"/>
      <c r="V31" s="60"/>
      <c r="W31" s="60"/>
      <c r="X31" s="60"/>
      <c r="Y31" s="60"/>
      <c r="Z31" s="60"/>
      <c r="AA31" s="68"/>
    </row>
    <row r="32" spans="2:27" x14ac:dyDescent="0.3">
      <c r="B32" s="65"/>
      <c r="C32" s="60"/>
      <c r="D32" s="60"/>
      <c r="E32" s="60"/>
      <c r="F32" s="60"/>
      <c r="G32" s="60"/>
      <c r="H32" s="60"/>
      <c r="I32" s="60"/>
      <c r="J32" s="60"/>
      <c r="K32" s="60"/>
      <c r="L32" s="60"/>
      <c r="M32" s="60"/>
      <c r="N32" s="68"/>
      <c r="O32" s="65"/>
      <c r="P32" s="60"/>
      <c r="Q32" s="60"/>
      <c r="R32" s="60"/>
      <c r="S32" s="60"/>
      <c r="T32" s="60"/>
      <c r="U32" s="60"/>
      <c r="V32" s="60"/>
      <c r="W32" s="60"/>
      <c r="X32" s="60"/>
      <c r="Y32" s="60"/>
      <c r="Z32" s="60"/>
      <c r="AA32" s="68"/>
    </row>
    <row r="33" spans="2:27" x14ac:dyDescent="0.3">
      <c r="B33" s="65"/>
      <c r="C33" s="60"/>
      <c r="D33" s="60"/>
      <c r="E33" s="60"/>
      <c r="F33" s="60"/>
      <c r="G33" s="60"/>
      <c r="H33" s="60"/>
      <c r="I33" s="60"/>
      <c r="J33" s="60"/>
      <c r="K33" s="60"/>
      <c r="L33" s="60"/>
      <c r="M33" s="60"/>
      <c r="N33" s="68"/>
      <c r="O33" s="65"/>
      <c r="P33" s="60"/>
      <c r="Q33" s="60"/>
      <c r="R33" s="60"/>
      <c r="S33" s="60"/>
      <c r="T33" s="60"/>
      <c r="U33" s="60"/>
      <c r="V33" s="60"/>
      <c r="W33" s="60"/>
      <c r="X33" s="60"/>
      <c r="Y33" s="60"/>
      <c r="Z33" s="60"/>
      <c r="AA33" s="68"/>
    </row>
    <row r="34" spans="2:27" ht="14.4" customHeight="1" x14ac:dyDescent="0.3">
      <c r="B34" s="65"/>
      <c r="C34" s="60"/>
      <c r="D34" s="60"/>
      <c r="E34" s="60"/>
      <c r="F34" s="60"/>
      <c r="G34" s="60"/>
      <c r="H34" s="60"/>
      <c r="I34" s="60"/>
      <c r="J34" s="60"/>
      <c r="K34" s="60"/>
      <c r="L34" s="60"/>
      <c r="M34" s="60"/>
      <c r="N34" s="68"/>
      <c r="O34" s="65"/>
      <c r="P34" s="60"/>
      <c r="Q34" s="60"/>
      <c r="R34" s="60"/>
      <c r="S34" s="60"/>
      <c r="T34" s="60"/>
      <c r="U34" s="60"/>
      <c r="V34" s="60"/>
      <c r="W34" s="60"/>
      <c r="X34" s="60"/>
      <c r="Y34" s="60"/>
      <c r="Z34" s="60"/>
      <c r="AA34" s="68"/>
    </row>
    <row r="35" spans="2:27" x14ac:dyDescent="0.3">
      <c r="B35" s="65"/>
      <c r="C35" s="60"/>
      <c r="D35" s="60"/>
      <c r="E35" s="60"/>
      <c r="F35" s="60"/>
      <c r="G35" s="60"/>
      <c r="H35" s="60"/>
      <c r="I35" s="60"/>
      <c r="J35" s="60"/>
      <c r="K35" s="60"/>
      <c r="L35" s="60"/>
      <c r="M35" s="60"/>
      <c r="N35" s="68"/>
      <c r="O35" s="65"/>
      <c r="P35" s="60"/>
      <c r="Q35" s="60"/>
      <c r="R35" s="60"/>
      <c r="S35" s="60"/>
      <c r="T35" s="60"/>
      <c r="U35" s="60"/>
      <c r="V35" s="60"/>
      <c r="W35" s="60"/>
      <c r="X35" s="60"/>
      <c r="Y35" s="60"/>
      <c r="Z35" s="60"/>
      <c r="AA35" s="68"/>
    </row>
    <row r="36" spans="2:27" x14ac:dyDescent="0.3">
      <c r="B36" s="65"/>
      <c r="C36" s="60"/>
      <c r="D36" s="60"/>
      <c r="E36" s="60"/>
      <c r="F36" s="60"/>
      <c r="G36" s="60"/>
      <c r="H36" s="60"/>
      <c r="I36" s="60"/>
      <c r="J36" s="60"/>
      <c r="K36" s="60"/>
      <c r="L36" s="60"/>
      <c r="M36" s="60"/>
      <c r="N36" s="68"/>
      <c r="O36" s="65"/>
      <c r="P36" s="60"/>
      <c r="Q36" s="60"/>
      <c r="R36" s="60"/>
      <c r="S36" s="60"/>
      <c r="T36" s="60"/>
      <c r="U36" s="60"/>
      <c r="V36" s="60"/>
      <c r="W36" s="60"/>
      <c r="X36" s="60"/>
      <c r="Y36" s="60"/>
      <c r="Z36" s="60"/>
      <c r="AA36" s="68"/>
    </row>
    <row r="37" spans="2:27" x14ac:dyDescent="0.3">
      <c r="B37" s="65"/>
      <c r="C37" s="60"/>
      <c r="D37" s="60"/>
      <c r="E37" s="60"/>
      <c r="F37" s="60"/>
      <c r="G37" s="60"/>
      <c r="H37" s="60"/>
      <c r="I37" s="60"/>
      <c r="J37" s="60"/>
      <c r="K37" s="60"/>
      <c r="L37" s="60"/>
      <c r="M37" s="60"/>
      <c r="N37" s="68"/>
      <c r="O37" s="65"/>
      <c r="P37" s="60"/>
      <c r="Q37" s="60"/>
      <c r="R37" s="60"/>
      <c r="S37" s="60"/>
      <c r="T37" s="60"/>
      <c r="U37" s="60"/>
      <c r="V37" s="60"/>
      <c r="W37" s="60"/>
      <c r="X37" s="60"/>
      <c r="Y37" s="60"/>
      <c r="Z37" s="60"/>
      <c r="AA37" s="68"/>
    </row>
    <row r="38" spans="2:27" x14ac:dyDescent="0.3">
      <c r="B38" s="65"/>
      <c r="C38" s="60"/>
      <c r="D38" s="60"/>
      <c r="E38" s="60"/>
      <c r="F38" s="60"/>
      <c r="G38" s="60"/>
      <c r="H38" s="60"/>
      <c r="I38" s="60"/>
      <c r="J38" s="60"/>
      <c r="K38" s="60"/>
      <c r="L38" s="60"/>
      <c r="M38" s="60"/>
      <c r="N38" s="68"/>
      <c r="O38" s="65"/>
      <c r="P38" s="60"/>
      <c r="Q38" s="60"/>
      <c r="R38" s="60"/>
      <c r="S38" s="60"/>
      <c r="T38" s="60"/>
      <c r="U38" s="60"/>
      <c r="V38" s="60"/>
      <c r="W38" s="60"/>
      <c r="X38" s="60"/>
      <c r="Y38" s="60"/>
      <c r="Z38" s="60"/>
      <c r="AA38" s="68"/>
    </row>
    <row r="39" spans="2:27" x14ac:dyDescent="0.3">
      <c r="B39" s="65"/>
      <c r="C39" s="60"/>
      <c r="D39" s="60"/>
      <c r="E39" s="60"/>
      <c r="F39" s="60"/>
      <c r="G39" s="60"/>
      <c r="H39" s="60"/>
      <c r="I39" s="60"/>
      <c r="J39" s="60"/>
      <c r="K39" s="60"/>
      <c r="L39" s="60"/>
      <c r="M39" s="60"/>
      <c r="N39" s="68"/>
      <c r="O39" s="65"/>
      <c r="P39" s="60"/>
      <c r="Q39" s="60"/>
      <c r="R39" s="60"/>
      <c r="S39" s="60"/>
      <c r="T39" s="60"/>
      <c r="U39" s="60"/>
      <c r="V39" s="60"/>
      <c r="W39" s="60"/>
      <c r="X39" s="60"/>
      <c r="Y39" s="60"/>
      <c r="Z39" s="60"/>
      <c r="AA39" s="68"/>
    </row>
    <row r="40" spans="2:27" x14ac:dyDescent="0.3">
      <c r="B40" s="65"/>
      <c r="C40" s="60"/>
      <c r="D40" s="60"/>
      <c r="E40" s="60"/>
      <c r="F40" s="60"/>
      <c r="G40" s="60"/>
      <c r="H40" s="60"/>
      <c r="I40" s="60"/>
      <c r="J40" s="60"/>
      <c r="K40" s="60"/>
      <c r="L40" s="60"/>
      <c r="M40" s="60"/>
      <c r="N40" s="68"/>
      <c r="O40" s="65"/>
      <c r="P40" s="60"/>
      <c r="Q40" s="60"/>
      <c r="R40" s="60"/>
      <c r="S40" s="60"/>
      <c r="T40" s="60"/>
      <c r="U40" s="60"/>
      <c r="V40" s="60"/>
      <c r="W40" s="60"/>
      <c r="X40" s="60"/>
      <c r="Y40" s="60"/>
      <c r="Z40" s="60"/>
      <c r="AA40" s="68"/>
    </row>
    <row r="41" spans="2:27" x14ac:dyDescent="0.3">
      <c r="B41" s="65"/>
      <c r="C41" s="60"/>
      <c r="D41" s="60"/>
      <c r="E41" s="60"/>
      <c r="F41" s="60"/>
      <c r="G41" s="60"/>
      <c r="H41" s="60"/>
      <c r="I41" s="60"/>
      <c r="J41" s="60"/>
      <c r="K41" s="60"/>
      <c r="L41" s="60"/>
      <c r="M41" s="60"/>
      <c r="N41" s="68"/>
      <c r="O41" s="65"/>
      <c r="P41" s="60"/>
      <c r="Q41" s="60"/>
      <c r="R41" s="60"/>
      <c r="S41" s="60"/>
      <c r="T41" s="60"/>
      <c r="U41" s="60"/>
      <c r="V41" s="60"/>
      <c r="W41" s="60"/>
      <c r="X41" s="60"/>
      <c r="Y41" s="60"/>
      <c r="Z41" s="60"/>
      <c r="AA41" s="68"/>
    </row>
    <row r="42" spans="2:27" x14ac:dyDescent="0.3">
      <c r="B42" s="65"/>
      <c r="C42" s="60"/>
      <c r="D42" s="60"/>
      <c r="E42" s="60"/>
      <c r="F42" s="60"/>
      <c r="G42" s="60"/>
      <c r="H42" s="60"/>
      <c r="I42" s="60"/>
      <c r="J42" s="60"/>
      <c r="K42" s="60"/>
      <c r="L42" s="60"/>
      <c r="M42" s="60"/>
      <c r="N42" s="68"/>
      <c r="O42" s="65"/>
      <c r="P42" s="60"/>
      <c r="Q42" s="60"/>
      <c r="R42" s="60"/>
      <c r="S42" s="60"/>
      <c r="T42" s="60"/>
      <c r="U42" s="60"/>
      <c r="V42" s="60"/>
      <c r="W42" s="60"/>
      <c r="X42" s="60"/>
      <c r="Y42" s="60"/>
      <c r="Z42" s="60"/>
      <c r="AA42" s="68"/>
    </row>
    <row r="43" spans="2:27" x14ac:dyDescent="0.3">
      <c r="B43" s="65"/>
      <c r="C43" s="60"/>
      <c r="D43" s="60"/>
      <c r="E43" s="60"/>
      <c r="F43" s="60"/>
      <c r="G43" s="60"/>
      <c r="H43" s="60"/>
      <c r="I43" s="60"/>
      <c r="J43" s="60"/>
      <c r="K43" s="60"/>
      <c r="L43" s="60"/>
      <c r="M43" s="60"/>
      <c r="N43" s="68"/>
      <c r="O43" s="65"/>
      <c r="P43" s="60"/>
      <c r="Q43" s="60"/>
      <c r="R43" s="60"/>
      <c r="S43" s="60"/>
      <c r="T43" s="60"/>
      <c r="U43" s="60"/>
      <c r="V43" s="60"/>
      <c r="W43" s="60"/>
      <c r="X43" s="60"/>
      <c r="Y43" s="60"/>
      <c r="Z43" s="60"/>
      <c r="AA43" s="68"/>
    </row>
    <row r="44" spans="2:27" x14ac:dyDescent="0.3">
      <c r="B44" s="65"/>
      <c r="C44" s="60"/>
      <c r="D44" s="60"/>
      <c r="E44" s="60"/>
      <c r="F44" s="60"/>
      <c r="G44" s="60"/>
      <c r="H44" s="60"/>
      <c r="I44" s="60"/>
      <c r="J44" s="60"/>
      <c r="K44" s="60"/>
      <c r="L44" s="60"/>
      <c r="M44" s="60"/>
      <c r="N44" s="68"/>
      <c r="O44" s="65"/>
      <c r="P44" s="60"/>
      <c r="Q44" s="60"/>
      <c r="R44" s="60"/>
      <c r="S44" s="60"/>
      <c r="T44" s="60"/>
      <c r="U44" s="60"/>
      <c r="V44" s="60"/>
      <c r="W44" s="60"/>
      <c r="X44" s="60"/>
      <c r="Y44" s="60"/>
      <c r="Z44" s="60"/>
      <c r="AA44" s="68"/>
    </row>
    <row r="45" spans="2:27" x14ac:dyDescent="0.3">
      <c r="B45" s="65"/>
      <c r="C45" s="60"/>
      <c r="D45" s="60"/>
      <c r="E45" s="60"/>
      <c r="F45" s="60"/>
      <c r="G45" s="60"/>
      <c r="H45" s="60"/>
      <c r="I45" s="60"/>
      <c r="J45" s="60"/>
      <c r="K45" s="60"/>
      <c r="L45" s="60"/>
      <c r="M45" s="60"/>
      <c r="N45" s="68"/>
      <c r="O45" s="65"/>
      <c r="P45" s="60"/>
      <c r="Q45" s="60"/>
      <c r="R45" s="60"/>
      <c r="S45" s="60"/>
      <c r="T45" s="60"/>
      <c r="U45" s="60"/>
      <c r="V45" s="60"/>
      <c r="W45" s="60"/>
      <c r="X45" s="60"/>
      <c r="Y45" s="60"/>
      <c r="Z45" s="60"/>
      <c r="AA45" s="68"/>
    </row>
    <row r="46" spans="2:27" x14ac:dyDescent="0.3">
      <c r="B46" s="65"/>
      <c r="C46" s="60"/>
      <c r="D46" s="60"/>
      <c r="E46" s="60"/>
      <c r="F46" s="60"/>
      <c r="G46" s="60"/>
      <c r="H46" s="60"/>
      <c r="I46" s="60"/>
      <c r="J46" s="60"/>
      <c r="K46" s="60"/>
      <c r="L46" s="60"/>
      <c r="M46" s="60"/>
      <c r="N46" s="68"/>
      <c r="O46" s="65"/>
      <c r="P46" s="60"/>
      <c r="Q46" s="60"/>
      <c r="R46" s="60"/>
      <c r="S46" s="60"/>
      <c r="T46" s="60"/>
      <c r="U46" s="60"/>
      <c r="V46" s="60"/>
      <c r="W46" s="60"/>
      <c r="X46" s="60"/>
      <c r="Y46" s="60"/>
      <c r="Z46" s="60"/>
      <c r="AA46" s="68"/>
    </row>
    <row r="47" spans="2:27" x14ac:dyDescent="0.3">
      <c r="B47" s="65"/>
      <c r="C47" s="60"/>
      <c r="D47" s="60"/>
      <c r="E47" s="60"/>
      <c r="F47" s="60"/>
      <c r="G47" s="60"/>
      <c r="H47" s="60"/>
      <c r="I47" s="60"/>
      <c r="J47" s="60"/>
      <c r="K47" s="60"/>
      <c r="L47" s="60"/>
      <c r="M47" s="60"/>
      <c r="N47" s="68"/>
      <c r="O47" s="65"/>
      <c r="P47" s="60"/>
      <c r="Q47" s="60"/>
      <c r="R47" s="60"/>
      <c r="S47" s="60"/>
      <c r="T47" s="60"/>
      <c r="U47" s="60"/>
      <c r="V47" s="60"/>
      <c r="W47" s="60"/>
      <c r="X47" s="60"/>
      <c r="Y47" s="60"/>
      <c r="Z47" s="60"/>
      <c r="AA47" s="68"/>
    </row>
    <row r="48" spans="2:27" x14ac:dyDescent="0.3">
      <c r="B48" s="65"/>
      <c r="C48" s="60"/>
      <c r="D48" s="60"/>
      <c r="E48" s="60"/>
      <c r="F48" s="60"/>
      <c r="G48" s="60"/>
      <c r="H48" s="60"/>
      <c r="I48" s="60"/>
      <c r="J48" s="60"/>
      <c r="K48" s="60"/>
      <c r="L48" s="60"/>
      <c r="M48" s="60"/>
      <c r="N48" s="68"/>
      <c r="O48" s="65"/>
      <c r="P48" s="60"/>
      <c r="Q48" s="60"/>
      <c r="R48" s="60"/>
      <c r="S48" s="60"/>
      <c r="T48" s="60"/>
      <c r="U48" s="60"/>
      <c r="V48" s="60"/>
      <c r="W48" s="60"/>
      <c r="X48" s="60"/>
      <c r="Y48" s="60"/>
      <c r="Z48" s="60"/>
      <c r="AA48" s="68"/>
    </row>
    <row r="49" spans="2:27" x14ac:dyDescent="0.3">
      <c r="B49" s="65"/>
      <c r="C49" s="60"/>
      <c r="D49" s="60"/>
      <c r="E49" s="60"/>
      <c r="F49" s="60"/>
      <c r="G49" s="60"/>
      <c r="H49" s="60"/>
      <c r="I49" s="60"/>
      <c r="J49" s="60"/>
      <c r="K49" s="60"/>
      <c r="L49" s="60"/>
      <c r="M49" s="60"/>
      <c r="N49" s="68"/>
      <c r="O49" s="65"/>
      <c r="P49" s="60"/>
      <c r="Q49" s="60"/>
      <c r="R49" s="60"/>
      <c r="S49" s="60"/>
      <c r="T49" s="60"/>
      <c r="U49" s="60"/>
      <c r="V49" s="60"/>
      <c r="W49" s="60"/>
      <c r="X49" s="60"/>
      <c r="Y49" s="60"/>
      <c r="Z49" s="60"/>
      <c r="AA49" s="68"/>
    </row>
    <row r="50" spans="2:27" x14ac:dyDescent="0.3">
      <c r="B50" s="65"/>
      <c r="C50" s="60"/>
      <c r="D50" s="60"/>
      <c r="E50" s="60"/>
      <c r="F50" s="60"/>
      <c r="G50" s="60"/>
      <c r="H50" s="60"/>
      <c r="I50" s="60"/>
      <c r="J50" s="60"/>
      <c r="K50" s="60"/>
      <c r="L50" s="60"/>
      <c r="M50" s="60"/>
      <c r="N50" s="68"/>
      <c r="O50" s="65"/>
      <c r="P50" s="60"/>
      <c r="Q50" s="60"/>
      <c r="R50" s="60"/>
      <c r="S50" s="60"/>
      <c r="T50" s="60"/>
      <c r="U50" s="60"/>
      <c r="V50" s="60"/>
      <c r="W50" s="60"/>
      <c r="X50" s="60"/>
      <c r="Y50" s="60"/>
      <c r="Z50" s="60"/>
      <c r="AA50" s="68"/>
    </row>
    <row r="51" spans="2:27" x14ac:dyDescent="0.3">
      <c r="B51" s="65"/>
      <c r="C51" s="60"/>
      <c r="D51" s="60"/>
      <c r="E51" s="60"/>
      <c r="F51" s="60"/>
      <c r="G51" s="60"/>
      <c r="H51" s="60"/>
      <c r="I51" s="60"/>
      <c r="J51" s="60"/>
      <c r="K51" s="60"/>
      <c r="L51" s="60"/>
      <c r="M51" s="60"/>
      <c r="N51" s="68"/>
      <c r="O51" s="65"/>
      <c r="P51" s="60"/>
      <c r="Q51" s="60"/>
      <c r="R51" s="60"/>
      <c r="S51" s="60"/>
      <c r="T51" s="60"/>
      <c r="U51" s="60"/>
      <c r="V51" s="60"/>
      <c r="W51" s="60"/>
      <c r="X51" s="60"/>
      <c r="Y51" s="60"/>
      <c r="Z51" s="60"/>
      <c r="AA51" s="68"/>
    </row>
    <row r="52" spans="2:27" x14ac:dyDescent="0.3">
      <c r="B52" s="65"/>
      <c r="C52" s="60"/>
      <c r="D52" s="60"/>
      <c r="E52" s="60"/>
      <c r="F52" s="60"/>
      <c r="G52" s="60"/>
      <c r="H52" s="60"/>
      <c r="I52" s="60"/>
      <c r="J52" s="60"/>
      <c r="K52" s="60"/>
      <c r="L52" s="60"/>
      <c r="M52" s="60"/>
      <c r="N52" s="68"/>
      <c r="O52" s="65"/>
      <c r="P52" s="60"/>
      <c r="Q52" s="60"/>
      <c r="R52" s="60"/>
      <c r="S52" s="60"/>
      <c r="T52" s="60"/>
      <c r="U52" s="60"/>
      <c r="V52" s="60"/>
      <c r="W52" s="60"/>
      <c r="X52" s="60"/>
      <c r="Y52" s="60"/>
      <c r="Z52" s="60"/>
      <c r="AA52" s="68"/>
    </row>
    <row r="53" spans="2:27" x14ac:dyDescent="0.3">
      <c r="B53" s="65"/>
      <c r="C53" s="60"/>
      <c r="D53" s="60"/>
      <c r="E53" s="60"/>
      <c r="F53" s="60"/>
      <c r="G53" s="60"/>
      <c r="H53" s="60"/>
      <c r="I53" s="60"/>
      <c r="J53" s="60"/>
      <c r="K53" s="60"/>
      <c r="L53" s="60"/>
      <c r="M53" s="60"/>
      <c r="N53" s="68"/>
      <c r="O53" s="65"/>
      <c r="P53" s="60"/>
      <c r="Q53" s="60"/>
      <c r="R53" s="60"/>
      <c r="S53" s="60"/>
      <c r="T53" s="60"/>
      <c r="U53" s="60"/>
      <c r="V53" s="60"/>
      <c r="W53" s="60"/>
      <c r="X53" s="60"/>
      <c r="Y53" s="60"/>
      <c r="Z53" s="60"/>
      <c r="AA53" s="68"/>
    </row>
    <row r="54" spans="2:27" x14ac:dyDescent="0.3">
      <c r="B54" s="65"/>
      <c r="C54" s="60"/>
      <c r="D54" s="60"/>
      <c r="E54" s="60"/>
      <c r="F54" s="60"/>
      <c r="G54" s="60"/>
      <c r="H54" s="60"/>
      <c r="I54" s="60"/>
      <c r="J54" s="60"/>
      <c r="K54" s="60"/>
      <c r="L54" s="60"/>
      <c r="M54" s="60"/>
      <c r="N54" s="68"/>
      <c r="O54" s="65"/>
      <c r="P54" s="60"/>
      <c r="Q54" s="60"/>
      <c r="R54" s="60"/>
      <c r="S54" s="60"/>
      <c r="T54" s="60"/>
      <c r="U54" s="60"/>
      <c r="V54" s="60"/>
      <c r="W54" s="60"/>
      <c r="X54" s="60"/>
      <c r="Y54" s="60"/>
      <c r="Z54" s="60"/>
      <c r="AA54" s="68"/>
    </row>
    <row r="55" spans="2:27" x14ac:dyDescent="0.3">
      <c r="B55" s="65"/>
      <c r="C55" s="60"/>
      <c r="D55" s="60"/>
      <c r="E55" s="60"/>
      <c r="F55" s="60"/>
      <c r="G55" s="60"/>
      <c r="H55" s="60"/>
      <c r="I55" s="60"/>
      <c r="J55" s="60"/>
      <c r="K55" s="60"/>
      <c r="L55" s="60"/>
      <c r="M55" s="60"/>
      <c r="N55" s="68"/>
      <c r="O55" s="65"/>
      <c r="P55" s="60"/>
      <c r="Q55" s="60"/>
      <c r="R55" s="60"/>
      <c r="S55" s="60"/>
      <c r="T55" s="60"/>
      <c r="U55" s="60"/>
      <c r="V55" s="60"/>
      <c r="W55" s="60"/>
      <c r="X55" s="60"/>
      <c r="Y55" s="60"/>
      <c r="Z55" s="60"/>
      <c r="AA55" s="68"/>
    </row>
    <row r="56" spans="2:27" x14ac:dyDescent="0.3">
      <c r="B56" s="65"/>
      <c r="C56" s="60"/>
      <c r="D56" s="60"/>
      <c r="E56" s="60"/>
      <c r="F56" s="60"/>
      <c r="G56" s="60"/>
      <c r="H56" s="60"/>
      <c r="I56" s="60"/>
      <c r="J56" s="60"/>
      <c r="K56" s="60"/>
      <c r="L56" s="60"/>
      <c r="M56" s="60"/>
      <c r="N56" s="68"/>
      <c r="O56" s="65"/>
      <c r="P56" s="60"/>
      <c r="Q56" s="60"/>
      <c r="R56" s="60"/>
      <c r="S56" s="60"/>
      <c r="T56" s="60"/>
      <c r="U56" s="60"/>
      <c r="V56" s="60"/>
      <c r="W56" s="60"/>
      <c r="X56" s="60"/>
      <c r="Y56" s="60"/>
      <c r="Z56" s="60"/>
      <c r="AA56" s="68"/>
    </row>
    <row r="57" spans="2:27" x14ac:dyDescent="0.3">
      <c r="B57" s="65"/>
      <c r="C57" s="60"/>
      <c r="D57" s="60"/>
      <c r="E57" s="60"/>
      <c r="F57" s="60"/>
      <c r="G57" s="60"/>
      <c r="H57" s="60"/>
      <c r="I57" s="60"/>
      <c r="J57" s="60"/>
      <c r="K57" s="60"/>
      <c r="L57" s="60"/>
      <c r="M57" s="60"/>
      <c r="N57" s="68"/>
      <c r="O57" s="65"/>
      <c r="P57" s="60"/>
      <c r="Q57" s="60"/>
      <c r="R57" s="60"/>
      <c r="S57" s="60"/>
      <c r="T57" s="60"/>
      <c r="U57" s="60"/>
      <c r="V57" s="60"/>
      <c r="W57" s="60"/>
      <c r="X57" s="60"/>
      <c r="Y57" s="60"/>
      <c r="Z57" s="60"/>
      <c r="AA57" s="68"/>
    </row>
    <row r="58" spans="2:27" x14ac:dyDescent="0.3">
      <c r="B58" s="69"/>
      <c r="C58" s="70"/>
      <c r="D58" s="70"/>
      <c r="E58" s="70"/>
      <c r="F58" s="70"/>
      <c r="G58" s="70"/>
      <c r="H58" s="70"/>
      <c r="I58" s="70"/>
      <c r="J58" s="70"/>
      <c r="K58" s="70"/>
      <c r="L58" s="70"/>
      <c r="M58" s="70"/>
      <c r="N58" s="71"/>
      <c r="O58" s="69"/>
      <c r="P58" s="70"/>
      <c r="Q58" s="70"/>
      <c r="R58" s="70"/>
      <c r="S58" s="70"/>
      <c r="T58" s="70"/>
      <c r="U58" s="70"/>
      <c r="V58" s="70"/>
      <c r="W58" s="70"/>
      <c r="X58" s="70"/>
      <c r="Y58" s="70"/>
      <c r="Z58" s="70"/>
      <c r="AA58" s="71"/>
    </row>
    <row r="59" spans="2:27" x14ac:dyDescent="0.3">
      <c r="B59" s="87">
        <v>2</v>
      </c>
      <c r="C59" s="63" t="s">
        <v>78</v>
      </c>
      <c r="D59" s="63"/>
      <c r="E59" s="63"/>
      <c r="F59" s="63"/>
      <c r="G59" s="63"/>
      <c r="H59" s="63"/>
      <c r="I59" s="63"/>
      <c r="J59" s="63"/>
      <c r="K59" s="63"/>
      <c r="L59" s="63"/>
      <c r="M59" s="63"/>
      <c r="N59" s="64"/>
      <c r="O59" s="87">
        <v>2</v>
      </c>
      <c r="P59" s="63" t="s">
        <v>79</v>
      </c>
      <c r="Q59" s="63"/>
      <c r="R59" s="63"/>
      <c r="S59" s="63"/>
      <c r="T59" s="63"/>
      <c r="U59" s="63"/>
      <c r="V59" s="63"/>
      <c r="W59" s="63"/>
      <c r="X59" s="63"/>
      <c r="Y59" s="63"/>
      <c r="Z59" s="63"/>
      <c r="AA59" s="64"/>
    </row>
    <row r="60" spans="2:27" x14ac:dyDescent="0.3">
      <c r="B60" s="88" t="s">
        <v>62</v>
      </c>
      <c r="C60" s="60" t="s">
        <v>80</v>
      </c>
      <c r="D60" s="60"/>
      <c r="E60" s="60"/>
      <c r="F60" s="60"/>
      <c r="G60" s="60"/>
      <c r="H60" s="60"/>
      <c r="I60" s="60"/>
      <c r="J60" s="60"/>
      <c r="K60" s="60"/>
      <c r="L60" s="60"/>
      <c r="M60" s="60"/>
      <c r="N60" s="68"/>
      <c r="O60" s="88" t="s">
        <v>62</v>
      </c>
      <c r="P60" s="60" t="s">
        <v>81</v>
      </c>
      <c r="Q60" s="60"/>
      <c r="R60" s="60"/>
      <c r="S60" s="60"/>
      <c r="T60" s="60"/>
      <c r="U60" s="60"/>
      <c r="V60" s="60"/>
      <c r="W60" s="60"/>
      <c r="X60" s="60"/>
      <c r="Y60" s="60"/>
      <c r="Z60" s="60"/>
      <c r="AA60" s="68"/>
    </row>
    <row r="61" spans="2:27" x14ac:dyDescent="0.3">
      <c r="B61" s="88" t="s">
        <v>62</v>
      </c>
      <c r="C61" s="60" t="s">
        <v>82</v>
      </c>
      <c r="D61" s="60"/>
      <c r="E61" s="60"/>
      <c r="F61" s="60"/>
      <c r="G61" s="60"/>
      <c r="H61" s="60"/>
      <c r="I61" s="60"/>
      <c r="J61" s="60"/>
      <c r="K61" s="60"/>
      <c r="L61" s="60"/>
      <c r="M61" s="60"/>
      <c r="N61" s="68"/>
      <c r="O61" s="88" t="s">
        <v>62</v>
      </c>
      <c r="P61" s="60" t="s">
        <v>83</v>
      </c>
      <c r="Q61" s="60"/>
      <c r="R61" s="60"/>
      <c r="S61" s="60"/>
      <c r="T61" s="60"/>
      <c r="U61" s="60"/>
      <c r="V61" s="60"/>
      <c r="W61" s="60"/>
      <c r="X61" s="60"/>
      <c r="Y61" s="60"/>
      <c r="Z61" s="60"/>
      <c r="AA61" s="68"/>
    </row>
    <row r="62" spans="2:27" x14ac:dyDescent="0.3">
      <c r="B62" s="88" t="s">
        <v>62</v>
      </c>
      <c r="C62" s="60" t="s">
        <v>84</v>
      </c>
      <c r="D62" s="60"/>
      <c r="E62" s="60"/>
      <c r="F62" s="60"/>
      <c r="G62" s="60"/>
      <c r="H62" s="60"/>
      <c r="I62" s="60"/>
      <c r="J62" s="60"/>
      <c r="K62" s="60"/>
      <c r="L62" s="60"/>
      <c r="M62" s="60"/>
      <c r="N62" s="68"/>
      <c r="O62" s="88" t="s">
        <v>62</v>
      </c>
      <c r="P62" s="60" t="s">
        <v>85</v>
      </c>
      <c r="Q62" s="60"/>
      <c r="R62" s="60"/>
      <c r="S62" s="60"/>
      <c r="T62" s="60"/>
      <c r="U62" s="60"/>
      <c r="V62" s="60"/>
      <c r="W62" s="60"/>
      <c r="X62" s="60"/>
      <c r="Y62" s="60"/>
      <c r="Z62" s="60"/>
      <c r="AA62" s="68"/>
    </row>
    <row r="63" spans="2:27" x14ac:dyDescent="0.3">
      <c r="B63" s="65"/>
      <c r="C63" s="60"/>
      <c r="D63" s="60"/>
      <c r="E63" s="60"/>
      <c r="F63" s="60"/>
      <c r="G63" s="60"/>
      <c r="H63" s="60"/>
      <c r="I63" s="60"/>
      <c r="J63" s="60"/>
      <c r="K63" s="60"/>
      <c r="L63" s="60"/>
      <c r="M63" s="60"/>
      <c r="N63" s="68"/>
      <c r="O63" s="65"/>
      <c r="P63" s="60"/>
      <c r="Q63" s="60"/>
      <c r="R63" s="60"/>
      <c r="S63" s="60"/>
      <c r="T63" s="60"/>
      <c r="U63" s="60"/>
      <c r="V63" s="60"/>
      <c r="W63" s="60"/>
      <c r="X63" s="60"/>
      <c r="Y63" s="60"/>
      <c r="Z63" s="60"/>
      <c r="AA63" s="68"/>
    </row>
    <row r="64" spans="2:27" x14ac:dyDescent="0.3">
      <c r="B64" s="65"/>
      <c r="C64" s="60"/>
      <c r="D64" s="60"/>
      <c r="E64" s="60"/>
      <c r="F64" s="60"/>
      <c r="G64" s="60"/>
      <c r="H64" s="60"/>
      <c r="I64" s="60"/>
      <c r="J64" s="60"/>
      <c r="K64" s="60"/>
      <c r="L64" s="60"/>
      <c r="M64" s="60"/>
      <c r="N64" s="68"/>
      <c r="O64" s="65"/>
      <c r="P64" s="60"/>
      <c r="Q64" s="60"/>
      <c r="R64" s="60"/>
      <c r="S64" s="60"/>
      <c r="T64" s="60"/>
      <c r="U64" s="60"/>
      <c r="V64" s="60"/>
      <c r="W64" s="60"/>
      <c r="X64" s="60"/>
      <c r="Y64" s="60"/>
      <c r="Z64" s="60"/>
      <c r="AA64" s="68"/>
    </row>
    <row r="65" spans="2:27" x14ac:dyDescent="0.3">
      <c r="B65" s="65"/>
      <c r="C65" s="60"/>
      <c r="D65" s="60"/>
      <c r="E65" s="60"/>
      <c r="F65" s="60"/>
      <c r="G65" s="60"/>
      <c r="H65" s="60"/>
      <c r="I65" s="60"/>
      <c r="J65" s="60"/>
      <c r="K65" s="60"/>
      <c r="L65" s="60"/>
      <c r="M65" s="60"/>
      <c r="N65" s="68"/>
      <c r="O65" s="65"/>
      <c r="P65" s="60"/>
      <c r="Q65" s="60"/>
      <c r="R65" s="60"/>
      <c r="S65" s="60"/>
      <c r="T65" s="60"/>
      <c r="U65" s="60"/>
      <c r="V65" s="60"/>
      <c r="W65" s="60"/>
      <c r="X65" s="60"/>
      <c r="Y65" s="60"/>
      <c r="Z65" s="60"/>
      <c r="AA65" s="68"/>
    </row>
    <row r="66" spans="2:27" x14ac:dyDescent="0.3">
      <c r="B66" s="65"/>
      <c r="C66" s="60"/>
      <c r="D66" s="60"/>
      <c r="E66" s="60"/>
      <c r="F66" s="60"/>
      <c r="G66" s="60"/>
      <c r="H66" s="60"/>
      <c r="I66" s="60"/>
      <c r="J66" s="60"/>
      <c r="K66" s="60"/>
      <c r="L66" s="60"/>
      <c r="M66" s="60"/>
      <c r="N66" s="68"/>
      <c r="O66" s="65"/>
      <c r="P66" s="60"/>
      <c r="Q66" s="60"/>
      <c r="R66" s="60"/>
      <c r="S66" s="60"/>
      <c r="T66" s="60"/>
      <c r="U66" s="60"/>
      <c r="V66" s="60"/>
      <c r="W66" s="60"/>
      <c r="X66" s="60"/>
      <c r="Y66" s="60"/>
      <c r="Z66" s="60"/>
      <c r="AA66" s="68"/>
    </row>
    <row r="67" spans="2:27" x14ac:dyDescent="0.3">
      <c r="B67" s="65"/>
      <c r="C67" s="60"/>
      <c r="D67" s="60"/>
      <c r="E67" s="60"/>
      <c r="F67" s="60"/>
      <c r="G67" s="60"/>
      <c r="H67" s="60"/>
      <c r="I67" s="60"/>
      <c r="J67" s="60"/>
      <c r="K67" s="60"/>
      <c r="L67" s="60"/>
      <c r="M67" s="60"/>
      <c r="N67" s="68"/>
      <c r="O67" s="65"/>
      <c r="P67" s="60"/>
      <c r="Q67" s="60"/>
      <c r="R67" s="60"/>
      <c r="S67" s="60"/>
      <c r="T67" s="60"/>
      <c r="U67" s="60"/>
      <c r="V67" s="60"/>
      <c r="W67" s="60"/>
      <c r="X67" s="60"/>
      <c r="Y67" s="60"/>
      <c r="Z67" s="60"/>
      <c r="AA67" s="68"/>
    </row>
    <row r="68" spans="2:27" x14ac:dyDescent="0.3">
      <c r="B68" s="65"/>
      <c r="C68" s="60"/>
      <c r="D68" s="60"/>
      <c r="E68" s="60"/>
      <c r="F68" s="60"/>
      <c r="G68" s="60"/>
      <c r="H68" s="60"/>
      <c r="I68" s="60"/>
      <c r="J68" s="60"/>
      <c r="K68" s="60"/>
      <c r="L68" s="60"/>
      <c r="M68" s="60"/>
      <c r="N68" s="68"/>
      <c r="O68" s="65"/>
      <c r="P68" s="60"/>
      <c r="Q68" s="60"/>
      <c r="R68" s="60"/>
      <c r="S68" s="60"/>
      <c r="T68" s="60"/>
      <c r="U68" s="60"/>
      <c r="V68" s="60"/>
      <c r="W68" s="60"/>
      <c r="X68" s="60"/>
      <c r="Y68" s="60"/>
      <c r="Z68" s="60"/>
      <c r="AA68" s="68"/>
    </row>
    <row r="69" spans="2:27" x14ac:dyDescent="0.3">
      <c r="B69" s="65"/>
      <c r="C69" s="60"/>
      <c r="D69" s="60"/>
      <c r="E69" s="60"/>
      <c r="F69" s="60"/>
      <c r="G69" s="60"/>
      <c r="H69" s="60"/>
      <c r="I69" s="60"/>
      <c r="J69" s="60"/>
      <c r="K69" s="60"/>
      <c r="L69" s="60"/>
      <c r="M69" s="60"/>
      <c r="N69" s="68"/>
      <c r="O69" s="65"/>
      <c r="P69" s="60"/>
      <c r="Q69" s="60"/>
      <c r="R69" s="60"/>
      <c r="S69" s="60"/>
      <c r="T69" s="60"/>
      <c r="U69" s="60"/>
      <c r="V69" s="60"/>
      <c r="W69" s="60"/>
      <c r="X69" s="60"/>
      <c r="Y69" s="60"/>
      <c r="Z69" s="60"/>
      <c r="AA69" s="68"/>
    </row>
    <row r="70" spans="2:27" x14ac:dyDescent="0.3">
      <c r="B70" s="65"/>
      <c r="C70" s="60"/>
      <c r="D70" s="60"/>
      <c r="E70" s="60"/>
      <c r="F70" s="60"/>
      <c r="G70" s="60"/>
      <c r="H70" s="60"/>
      <c r="I70" s="60"/>
      <c r="J70" s="60"/>
      <c r="K70" s="60"/>
      <c r="L70" s="60"/>
      <c r="M70" s="60"/>
      <c r="N70" s="68"/>
      <c r="O70" s="65"/>
      <c r="P70" s="60"/>
      <c r="Q70" s="60"/>
      <c r="R70" s="60"/>
      <c r="S70" s="60"/>
      <c r="T70" s="60"/>
      <c r="U70" s="60"/>
      <c r="V70" s="60"/>
      <c r="W70" s="60"/>
      <c r="X70" s="60"/>
      <c r="Y70" s="60"/>
      <c r="Z70" s="60"/>
      <c r="AA70" s="68"/>
    </row>
    <row r="71" spans="2:27" x14ac:dyDescent="0.3">
      <c r="B71" s="65"/>
      <c r="C71" s="60"/>
      <c r="D71" s="60"/>
      <c r="E71" s="60"/>
      <c r="F71" s="60"/>
      <c r="G71" s="60"/>
      <c r="H71" s="60"/>
      <c r="I71" s="60"/>
      <c r="J71" s="60"/>
      <c r="K71" s="60"/>
      <c r="L71" s="60"/>
      <c r="M71" s="60"/>
      <c r="N71" s="68"/>
      <c r="O71" s="65"/>
      <c r="P71" s="60"/>
      <c r="Q71" s="60"/>
      <c r="R71" s="60"/>
      <c r="S71" s="60"/>
      <c r="T71" s="60"/>
      <c r="U71" s="60"/>
      <c r="V71" s="60"/>
      <c r="W71" s="60"/>
      <c r="X71" s="60"/>
      <c r="Y71" s="60"/>
      <c r="Z71" s="60"/>
      <c r="AA71" s="68"/>
    </row>
    <row r="72" spans="2:27" x14ac:dyDescent="0.3">
      <c r="B72" s="65"/>
      <c r="C72" s="60"/>
      <c r="D72" s="60"/>
      <c r="E72" s="60"/>
      <c r="F72" s="60"/>
      <c r="G72" s="60"/>
      <c r="H72" s="60"/>
      <c r="I72" s="60"/>
      <c r="J72" s="60"/>
      <c r="K72" s="60"/>
      <c r="L72" s="60"/>
      <c r="M72" s="60"/>
      <c r="N72" s="68"/>
      <c r="O72" s="65"/>
      <c r="P72" s="60"/>
      <c r="Q72" s="60"/>
      <c r="R72" s="60"/>
      <c r="S72" s="60"/>
      <c r="T72" s="60"/>
      <c r="U72" s="60"/>
      <c r="V72" s="60"/>
      <c r="W72" s="60"/>
      <c r="X72" s="60"/>
      <c r="Y72" s="60"/>
      <c r="Z72" s="60"/>
      <c r="AA72" s="68"/>
    </row>
    <row r="73" spans="2:27" x14ac:dyDescent="0.3">
      <c r="B73" s="65"/>
      <c r="C73" s="60"/>
      <c r="D73" s="60"/>
      <c r="E73" s="60"/>
      <c r="F73" s="60"/>
      <c r="G73" s="60"/>
      <c r="H73" s="60"/>
      <c r="I73" s="60"/>
      <c r="J73" s="60"/>
      <c r="K73" s="60"/>
      <c r="L73" s="60"/>
      <c r="M73" s="60"/>
      <c r="N73" s="68"/>
      <c r="O73" s="65"/>
      <c r="P73" s="60"/>
      <c r="Q73" s="60"/>
      <c r="R73" s="60"/>
      <c r="S73" s="60"/>
      <c r="T73" s="60"/>
      <c r="U73" s="60"/>
      <c r="V73" s="60"/>
      <c r="W73" s="60"/>
      <c r="X73" s="60"/>
      <c r="Y73" s="60"/>
      <c r="Z73" s="60"/>
      <c r="AA73" s="68"/>
    </row>
    <row r="74" spans="2:27" x14ac:dyDescent="0.3">
      <c r="B74" s="65"/>
      <c r="C74" s="60"/>
      <c r="D74" s="60"/>
      <c r="E74" s="60"/>
      <c r="F74" s="60"/>
      <c r="G74" s="60"/>
      <c r="H74" s="60"/>
      <c r="I74" s="60"/>
      <c r="J74" s="60"/>
      <c r="K74" s="60"/>
      <c r="L74" s="60"/>
      <c r="M74" s="60"/>
      <c r="N74" s="68"/>
      <c r="O74" s="65"/>
      <c r="P74" s="60"/>
      <c r="Q74" s="60"/>
      <c r="R74" s="60"/>
      <c r="S74" s="60"/>
      <c r="T74" s="60"/>
      <c r="U74" s="60"/>
      <c r="V74" s="60"/>
      <c r="W74" s="60"/>
      <c r="X74" s="60"/>
      <c r="Y74" s="60"/>
      <c r="Z74" s="60"/>
      <c r="AA74" s="68"/>
    </row>
    <row r="75" spans="2:27" x14ac:dyDescent="0.3">
      <c r="B75" s="65"/>
      <c r="C75" s="60"/>
      <c r="D75" s="60"/>
      <c r="E75" s="60"/>
      <c r="F75" s="60"/>
      <c r="G75" s="60"/>
      <c r="H75" s="60"/>
      <c r="I75" s="60"/>
      <c r="J75" s="60"/>
      <c r="K75" s="60"/>
      <c r="L75" s="60"/>
      <c r="M75" s="60"/>
      <c r="N75" s="68"/>
      <c r="O75" s="65"/>
      <c r="P75" s="60"/>
      <c r="Q75" s="60"/>
      <c r="R75" s="60"/>
      <c r="S75" s="60"/>
      <c r="T75" s="60"/>
      <c r="U75" s="60"/>
      <c r="V75" s="60"/>
      <c r="W75" s="60"/>
      <c r="X75" s="60"/>
      <c r="Y75" s="60"/>
      <c r="Z75" s="60"/>
      <c r="AA75" s="68"/>
    </row>
    <row r="76" spans="2:27" x14ac:dyDescent="0.3">
      <c r="B76" s="65"/>
      <c r="C76" s="60"/>
      <c r="D76" s="60"/>
      <c r="E76" s="60"/>
      <c r="F76" s="60"/>
      <c r="G76" s="60"/>
      <c r="H76" s="60"/>
      <c r="I76" s="60"/>
      <c r="J76" s="60"/>
      <c r="K76" s="60"/>
      <c r="L76" s="60"/>
      <c r="M76" s="60"/>
      <c r="N76" s="68"/>
      <c r="O76" s="65"/>
      <c r="P76" s="60"/>
      <c r="Q76" s="60"/>
      <c r="R76" s="60"/>
      <c r="S76" s="60"/>
      <c r="T76" s="60"/>
      <c r="U76" s="60"/>
      <c r="V76" s="60"/>
      <c r="W76" s="60"/>
      <c r="X76" s="60"/>
      <c r="Y76" s="60"/>
      <c r="Z76" s="60"/>
      <c r="AA76" s="68"/>
    </row>
    <row r="77" spans="2:27" x14ac:dyDescent="0.3">
      <c r="B77" s="65"/>
      <c r="C77" s="60"/>
      <c r="D77" s="60"/>
      <c r="E77" s="60"/>
      <c r="F77" s="60"/>
      <c r="G77" s="60"/>
      <c r="H77" s="60"/>
      <c r="I77" s="60"/>
      <c r="J77" s="60"/>
      <c r="K77" s="60"/>
      <c r="L77" s="60"/>
      <c r="M77" s="60"/>
      <c r="N77" s="68"/>
      <c r="O77" s="65"/>
      <c r="P77" s="60"/>
      <c r="Q77" s="60"/>
      <c r="R77" s="60"/>
      <c r="S77" s="60"/>
      <c r="T77" s="60"/>
      <c r="U77" s="60"/>
      <c r="V77" s="60"/>
      <c r="W77" s="60"/>
      <c r="X77" s="60"/>
      <c r="Y77" s="60"/>
      <c r="Z77" s="60"/>
      <c r="AA77" s="68"/>
    </row>
    <row r="78" spans="2:27" x14ac:dyDescent="0.3">
      <c r="B78" s="65"/>
      <c r="C78" s="60"/>
      <c r="D78" s="60"/>
      <c r="E78" s="60"/>
      <c r="F78" s="60"/>
      <c r="G78" s="60"/>
      <c r="H78" s="60"/>
      <c r="I78" s="60"/>
      <c r="J78" s="60"/>
      <c r="K78" s="60"/>
      <c r="L78" s="60"/>
      <c r="M78" s="60"/>
      <c r="N78" s="68"/>
      <c r="O78" s="65"/>
      <c r="P78" s="60"/>
      <c r="Q78" s="60"/>
      <c r="R78" s="60"/>
      <c r="S78" s="60"/>
      <c r="T78" s="60"/>
      <c r="U78" s="60"/>
      <c r="V78" s="60"/>
      <c r="W78" s="60"/>
      <c r="X78" s="60"/>
      <c r="Y78" s="60"/>
      <c r="Z78" s="60"/>
      <c r="AA78" s="68"/>
    </row>
    <row r="79" spans="2:27" x14ac:dyDescent="0.3">
      <c r="B79" s="65"/>
      <c r="C79" s="60"/>
      <c r="D79" s="60"/>
      <c r="E79" s="60"/>
      <c r="F79" s="60"/>
      <c r="G79" s="60"/>
      <c r="H79" s="60"/>
      <c r="I79" s="60"/>
      <c r="J79" s="60"/>
      <c r="K79" s="60"/>
      <c r="L79" s="60"/>
      <c r="M79" s="60"/>
      <c r="N79" s="68"/>
      <c r="O79" s="65"/>
      <c r="P79" s="60"/>
      <c r="Q79" s="60"/>
      <c r="R79" s="60"/>
      <c r="S79" s="60"/>
      <c r="T79" s="60"/>
      <c r="U79" s="60"/>
      <c r="V79" s="60"/>
      <c r="W79" s="60"/>
      <c r="X79" s="60"/>
      <c r="Y79" s="60"/>
      <c r="Z79" s="60"/>
      <c r="AA79" s="68"/>
    </row>
    <row r="80" spans="2:27" x14ac:dyDescent="0.3">
      <c r="B80" s="65"/>
      <c r="C80" s="60"/>
      <c r="D80" s="60"/>
      <c r="E80" s="60"/>
      <c r="F80" s="60"/>
      <c r="G80" s="60"/>
      <c r="H80" s="60"/>
      <c r="I80" s="60"/>
      <c r="J80" s="60"/>
      <c r="K80" s="60"/>
      <c r="L80" s="60"/>
      <c r="M80" s="60"/>
      <c r="N80" s="68"/>
      <c r="O80" s="65"/>
      <c r="P80" s="60"/>
      <c r="Q80" s="60"/>
      <c r="R80" s="60"/>
      <c r="S80" s="60"/>
      <c r="T80" s="60"/>
      <c r="U80" s="60"/>
      <c r="V80" s="60"/>
      <c r="W80" s="60"/>
      <c r="X80" s="60"/>
      <c r="Y80" s="60"/>
      <c r="Z80" s="60"/>
      <c r="AA80" s="68"/>
    </row>
    <row r="81" spans="2:27" x14ac:dyDescent="0.3">
      <c r="B81" s="65"/>
      <c r="C81" s="60"/>
      <c r="D81" s="60"/>
      <c r="E81" s="60"/>
      <c r="F81" s="60"/>
      <c r="G81" s="60"/>
      <c r="H81" s="60"/>
      <c r="I81" s="60"/>
      <c r="J81" s="60"/>
      <c r="K81" s="60"/>
      <c r="L81" s="60"/>
      <c r="M81" s="60"/>
      <c r="N81" s="68"/>
      <c r="O81" s="65"/>
      <c r="P81" s="60"/>
      <c r="Q81" s="60"/>
      <c r="R81" s="60"/>
      <c r="S81" s="60"/>
      <c r="T81" s="60"/>
      <c r="U81" s="60"/>
      <c r="V81" s="60"/>
      <c r="W81" s="60"/>
      <c r="X81" s="60"/>
      <c r="Y81" s="60"/>
      <c r="Z81" s="60"/>
      <c r="AA81" s="68"/>
    </row>
    <row r="82" spans="2:27" x14ac:dyDescent="0.3">
      <c r="B82" s="65"/>
      <c r="C82" s="60"/>
      <c r="D82" s="60"/>
      <c r="E82" s="60"/>
      <c r="F82" s="60"/>
      <c r="G82" s="60"/>
      <c r="H82" s="60"/>
      <c r="I82" s="60"/>
      <c r="J82" s="60"/>
      <c r="K82" s="60"/>
      <c r="L82" s="60"/>
      <c r="M82" s="60"/>
      <c r="N82" s="68"/>
      <c r="O82" s="65"/>
      <c r="P82" s="60"/>
      <c r="Q82" s="60"/>
      <c r="R82" s="60"/>
      <c r="S82" s="60"/>
      <c r="T82" s="60"/>
      <c r="U82" s="60"/>
      <c r="V82" s="60"/>
      <c r="W82" s="60"/>
      <c r="X82" s="60"/>
      <c r="Y82" s="60"/>
      <c r="Z82" s="60"/>
      <c r="AA82" s="68"/>
    </row>
    <row r="83" spans="2:27" x14ac:dyDescent="0.3">
      <c r="B83" s="65"/>
      <c r="C83" s="60"/>
      <c r="D83" s="60"/>
      <c r="E83" s="60"/>
      <c r="F83" s="60"/>
      <c r="G83" s="60"/>
      <c r="H83" s="60"/>
      <c r="I83" s="60"/>
      <c r="J83" s="60"/>
      <c r="K83" s="60"/>
      <c r="L83" s="60"/>
      <c r="M83" s="60"/>
      <c r="N83" s="68"/>
      <c r="O83" s="65"/>
      <c r="P83" s="60"/>
      <c r="Q83" s="60"/>
      <c r="R83" s="60"/>
      <c r="S83" s="60"/>
      <c r="T83" s="60"/>
      <c r="U83" s="60"/>
      <c r="V83" s="60"/>
      <c r="W83" s="60"/>
      <c r="X83" s="60"/>
      <c r="Y83" s="60"/>
      <c r="Z83" s="60"/>
      <c r="AA83" s="68"/>
    </row>
    <row r="84" spans="2:27" x14ac:dyDescent="0.3">
      <c r="B84" s="65"/>
      <c r="C84" s="60"/>
      <c r="D84" s="60"/>
      <c r="E84" s="60"/>
      <c r="F84" s="60"/>
      <c r="G84" s="60"/>
      <c r="H84" s="60"/>
      <c r="I84" s="60"/>
      <c r="J84" s="60"/>
      <c r="K84" s="60"/>
      <c r="L84" s="60"/>
      <c r="M84" s="60"/>
      <c r="N84" s="68"/>
      <c r="O84" s="65"/>
      <c r="P84" s="60"/>
      <c r="Q84" s="60"/>
      <c r="R84" s="60"/>
      <c r="S84" s="60"/>
      <c r="T84" s="60"/>
      <c r="U84" s="60"/>
      <c r="V84" s="60"/>
      <c r="W84" s="60"/>
      <c r="X84" s="60"/>
      <c r="Y84" s="60"/>
      <c r="Z84" s="60"/>
      <c r="AA84" s="68"/>
    </row>
    <row r="85" spans="2:27" x14ac:dyDescent="0.3">
      <c r="B85" s="65"/>
      <c r="C85" s="60"/>
      <c r="D85" s="60"/>
      <c r="E85" s="60"/>
      <c r="F85" s="60"/>
      <c r="G85" s="60"/>
      <c r="H85" s="60"/>
      <c r="I85" s="60"/>
      <c r="J85" s="60"/>
      <c r="K85" s="60"/>
      <c r="L85" s="60"/>
      <c r="M85" s="60"/>
      <c r="N85" s="68"/>
      <c r="O85" s="65"/>
      <c r="P85" s="60"/>
      <c r="Q85" s="60"/>
      <c r="R85" s="60"/>
      <c r="S85" s="60"/>
      <c r="T85" s="60"/>
      <c r="U85" s="60"/>
      <c r="V85" s="60"/>
      <c r="W85" s="60"/>
      <c r="X85" s="60"/>
      <c r="Y85" s="60"/>
      <c r="Z85" s="60"/>
      <c r="AA85" s="68"/>
    </row>
    <row r="86" spans="2:27" x14ac:dyDescent="0.3">
      <c r="B86" s="65"/>
      <c r="C86" s="60"/>
      <c r="D86" s="60"/>
      <c r="E86" s="60"/>
      <c r="F86" s="60"/>
      <c r="G86" s="60"/>
      <c r="H86" s="60"/>
      <c r="I86" s="60"/>
      <c r="J86" s="60"/>
      <c r="K86" s="60"/>
      <c r="L86" s="60"/>
      <c r="M86" s="60"/>
      <c r="N86" s="68"/>
      <c r="O86" s="65"/>
      <c r="P86" s="60"/>
      <c r="Q86" s="60"/>
      <c r="R86" s="60"/>
      <c r="S86" s="60"/>
      <c r="T86" s="60"/>
      <c r="U86" s="60"/>
      <c r="V86" s="60"/>
      <c r="W86" s="60"/>
      <c r="X86" s="60"/>
      <c r="Y86" s="60"/>
      <c r="Z86" s="60"/>
      <c r="AA86" s="68"/>
    </row>
    <row r="87" spans="2:27" x14ac:dyDescent="0.3">
      <c r="B87" s="69"/>
      <c r="C87" s="70"/>
      <c r="D87" s="70"/>
      <c r="E87" s="70"/>
      <c r="F87" s="70"/>
      <c r="G87" s="70"/>
      <c r="H87" s="70"/>
      <c r="I87" s="70"/>
      <c r="J87" s="70"/>
      <c r="K87" s="70"/>
      <c r="L87" s="70"/>
      <c r="M87" s="70"/>
      <c r="N87" s="71"/>
      <c r="O87" s="69"/>
      <c r="P87" s="70"/>
      <c r="Q87" s="70"/>
      <c r="R87" s="70"/>
      <c r="S87" s="70"/>
      <c r="T87" s="70"/>
      <c r="U87" s="70"/>
      <c r="V87" s="70"/>
      <c r="W87" s="70"/>
      <c r="X87" s="70"/>
      <c r="Y87" s="70"/>
      <c r="Z87" s="70"/>
      <c r="AA87" s="71"/>
    </row>
    <row r="88" spans="2:27" x14ac:dyDescent="0.3">
      <c r="B88" s="87">
        <v>3</v>
      </c>
      <c r="C88" s="63" t="s">
        <v>86</v>
      </c>
      <c r="D88" s="63"/>
      <c r="E88" s="63"/>
      <c r="F88" s="63"/>
      <c r="G88" s="63"/>
      <c r="H88" s="63"/>
      <c r="I88" s="63"/>
      <c r="J88" s="63"/>
      <c r="K88" s="63"/>
      <c r="L88" s="63"/>
      <c r="M88" s="63"/>
      <c r="N88" s="64"/>
      <c r="O88" s="87">
        <v>3</v>
      </c>
      <c r="P88" s="63" t="s">
        <v>87</v>
      </c>
      <c r="Q88" s="63"/>
      <c r="R88" s="63"/>
      <c r="S88" s="63"/>
      <c r="T88" s="63"/>
      <c r="U88" s="63"/>
      <c r="V88" s="63"/>
      <c r="W88" s="63"/>
      <c r="X88" s="63"/>
      <c r="Y88" s="63"/>
      <c r="Z88" s="63"/>
      <c r="AA88" s="64"/>
    </row>
    <row r="89" spans="2:27" x14ac:dyDescent="0.3">
      <c r="B89" s="88" t="s">
        <v>62</v>
      </c>
      <c r="C89" s="60" t="s">
        <v>88</v>
      </c>
      <c r="D89" s="60"/>
      <c r="E89" s="60"/>
      <c r="F89" s="60"/>
      <c r="G89" s="60"/>
      <c r="H89" s="60"/>
      <c r="I89" s="60"/>
      <c r="J89" s="60"/>
      <c r="K89" s="60"/>
      <c r="L89" s="60"/>
      <c r="M89" s="60"/>
      <c r="N89" s="68"/>
      <c r="O89" s="88" t="s">
        <v>62</v>
      </c>
      <c r="P89" s="60" t="s">
        <v>88</v>
      </c>
      <c r="Q89" s="60"/>
      <c r="R89" s="60"/>
      <c r="S89" s="60"/>
      <c r="T89" s="60"/>
      <c r="U89" s="60"/>
      <c r="V89" s="60"/>
      <c r="W89" s="60"/>
      <c r="X89" s="60"/>
      <c r="Y89" s="60"/>
      <c r="Z89" s="60"/>
      <c r="AA89" s="68"/>
    </row>
    <row r="90" spans="2:27" x14ac:dyDescent="0.3">
      <c r="B90" s="88" t="s">
        <v>62</v>
      </c>
      <c r="C90" s="60" t="s">
        <v>89</v>
      </c>
      <c r="D90" s="60"/>
      <c r="E90" s="60"/>
      <c r="F90" s="60"/>
      <c r="G90" s="60"/>
      <c r="H90" s="60"/>
      <c r="I90" s="60"/>
      <c r="J90" s="60"/>
      <c r="K90" s="60"/>
      <c r="L90" s="60"/>
      <c r="M90" s="60"/>
      <c r="N90" s="68"/>
      <c r="O90" s="88" t="s">
        <v>62</v>
      </c>
      <c r="P90" s="60" t="s">
        <v>89</v>
      </c>
      <c r="Q90" s="60"/>
      <c r="R90" s="60"/>
      <c r="S90" s="60"/>
      <c r="T90" s="60"/>
      <c r="U90" s="60"/>
      <c r="V90" s="60"/>
      <c r="W90" s="60"/>
      <c r="X90" s="60"/>
      <c r="Y90" s="60"/>
      <c r="Z90" s="60"/>
      <c r="AA90" s="68"/>
    </row>
    <row r="91" spans="2:27" x14ac:dyDescent="0.3">
      <c r="B91" s="65"/>
      <c r="C91" s="60"/>
      <c r="D91" s="60"/>
      <c r="E91" s="60"/>
      <c r="F91" s="60"/>
      <c r="G91" s="60"/>
      <c r="H91" s="60"/>
      <c r="I91" s="60"/>
      <c r="J91" s="60"/>
      <c r="K91" s="60"/>
      <c r="L91" s="60"/>
      <c r="M91" s="60"/>
      <c r="N91" s="68"/>
      <c r="O91" s="65"/>
      <c r="P91" s="60"/>
      <c r="Q91" s="60"/>
      <c r="R91" s="60"/>
      <c r="S91" s="60"/>
      <c r="T91" s="60"/>
      <c r="U91" s="60"/>
      <c r="V91" s="60"/>
      <c r="W91" s="60"/>
      <c r="X91" s="60"/>
      <c r="Y91" s="60"/>
      <c r="Z91" s="60"/>
      <c r="AA91" s="68"/>
    </row>
    <row r="92" spans="2:27" x14ac:dyDescent="0.3">
      <c r="B92" s="65"/>
      <c r="C92" s="60"/>
      <c r="D92" s="60"/>
      <c r="E92" s="60"/>
      <c r="F92" s="60"/>
      <c r="G92" s="60"/>
      <c r="H92" s="60"/>
      <c r="I92" s="60"/>
      <c r="J92" s="60"/>
      <c r="K92" s="60"/>
      <c r="L92" s="60"/>
      <c r="M92" s="60"/>
      <c r="N92" s="68"/>
      <c r="O92" s="65"/>
      <c r="P92" s="60"/>
      <c r="Q92" s="60"/>
      <c r="R92" s="60"/>
      <c r="S92" s="60"/>
      <c r="T92" s="60"/>
      <c r="U92" s="60"/>
      <c r="V92" s="60"/>
      <c r="W92" s="60"/>
      <c r="X92" s="60"/>
      <c r="Y92" s="60"/>
      <c r="Z92" s="60"/>
      <c r="AA92" s="68"/>
    </row>
    <row r="93" spans="2:27" x14ac:dyDescent="0.3">
      <c r="B93" s="65"/>
      <c r="C93" s="60"/>
      <c r="D93" s="60"/>
      <c r="E93" s="60"/>
      <c r="F93" s="60"/>
      <c r="G93" s="60"/>
      <c r="H93" s="60"/>
      <c r="I93" s="60"/>
      <c r="J93" s="60"/>
      <c r="K93" s="60"/>
      <c r="L93" s="60"/>
      <c r="M93" s="60"/>
      <c r="N93" s="68"/>
      <c r="O93" s="65"/>
      <c r="P93" s="60"/>
      <c r="Q93" s="60"/>
      <c r="R93" s="60"/>
      <c r="S93" s="60"/>
      <c r="T93" s="60"/>
      <c r="U93" s="60"/>
      <c r="V93" s="60"/>
      <c r="W93" s="60"/>
      <c r="X93" s="60"/>
      <c r="Y93" s="60"/>
      <c r="Z93" s="60"/>
      <c r="AA93" s="68"/>
    </row>
    <row r="94" spans="2:27" x14ac:dyDescent="0.3">
      <c r="B94" s="65"/>
      <c r="C94" s="60"/>
      <c r="D94" s="60"/>
      <c r="E94" s="60"/>
      <c r="F94" s="60"/>
      <c r="G94" s="60"/>
      <c r="H94" s="60"/>
      <c r="I94" s="60"/>
      <c r="J94" s="60"/>
      <c r="K94" s="60"/>
      <c r="L94" s="60"/>
      <c r="M94" s="60"/>
      <c r="N94" s="68"/>
      <c r="O94" s="65"/>
      <c r="P94" s="60"/>
      <c r="Q94" s="60"/>
      <c r="R94" s="60"/>
      <c r="S94" s="60"/>
      <c r="T94" s="60"/>
      <c r="U94" s="60"/>
      <c r="V94" s="60"/>
      <c r="W94" s="60"/>
      <c r="X94" s="60"/>
      <c r="Y94" s="60"/>
      <c r="Z94" s="60"/>
      <c r="AA94" s="68"/>
    </row>
    <row r="95" spans="2:27" x14ac:dyDescent="0.3">
      <c r="B95" s="65"/>
      <c r="C95" s="60"/>
      <c r="D95" s="60"/>
      <c r="E95" s="60"/>
      <c r="F95" s="60"/>
      <c r="G95" s="60"/>
      <c r="H95" s="60"/>
      <c r="I95" s="60"/>
      <c r="J95" s="60"/>
      <c r="K95" s="60"/>
      <c r="L95" s="60"/>
      <c r="M95" s="60"/>
      <c r="N95" s="68"/>
      <c r="O95" s="65"/>
      <c r="P95" s="60"/>
      <c r="Q95" s="60"/>
      <c r="R95" s="60"/>
      <c r="S95" s="60"/>
      <c r="T95" s="60"/>
      <c r="U95" s="60"/>
      <c r="V95" s="60"/>
      <c r="W95" s="60"/>
      <c r="X95" s="60"/>
      <c r="Y95" s="60"/>
      <c r="Z95" s="60"/>
      <c r="AA95" s="68"/>
    </row>
    <row r="96" spans="2:27" x14ac:dyDescent="0.3">
      <c r="B96" s="65"/>
      <c r="C96" s="60"/>
      <c r="D96" s="60"/>
      <c r="E96" s="60"/>
      <c r="F96" s="60"/>
      <c r="G96" s="60"/>
      <c r="H96" s="60"/>
      <c r="I96" s="60"/>
      <c r="J96" s="60"/>
      <c r="K96" s="60"/>
      <c r="L96" s="60"/>
      <c r="M96" s="60"/>
      <c r="N96" s="68"/>
      <c r="O96" s="65"/>
      <c r="P96" s="60"/>
      <c r="Q96" s="60"/>
      <c r="R96" s="60"/>
      <c r="S96" s="60"/>
      <c r="T96" s="60"/>
      <c r="U96" s="60"/>
      <c r="V96" s="60"/>
      <c r="W96" s="60"/>
      <c r="X96" s="60"/>
      <c r="Y96" s="60"/>
      <c r="Z96" s="60"/>
      <c r="AA96" s="68"/>
    </row>
    <row r="97" spans="2:27" x14ac:dyDescent="0.3">
      <c r="B97" s="65"/>
      <c r="C97" s="60"/>
      <c r="D97" s="60"/>
      <c r="E97" s="60"/>
      <c r="F97" s="60"/>
      <c r="G97" s="60"/>
      <c r="H97" s="60"/>
      <c r="I97" s="60"/>
      <c r="J97" s="60"/>
      <c r="K97" s="60"/>
      <c r="L97" s="60"/>
      <c r="M97" s="60"/>
      <c r="N97" s="68"/>
      <c r="O97" s="65"/>
      <c r="P97" s="60"/>
      <c r="Q97" s="60"/>
      <c r="R97" s="60"/>
      <c r="S97" s="60"/>
      <c r="T97" s="60"/>
      <c r="U97" s="60"/>
      <c r="V97" s="60"/>
      <c r="W97" s="60"/>
      <c r="X97" s="60"/>
      <c r="Y97" s="60"/>
      <c r="Z97" s="60"/>
      <c r="AA97" s="68"/>
    </row>
    <row r="98" spans="2:27" x14ac:dyDescent="0.3">
      <c r="B98" s="65"/>
      <c r="C98" s="60"/>
      <c r="D98" s="60"/>
      <c r="E98" s="60"/>
      <c r="F98" s="60"/>
      <c r="G98" s="60"/>
      <c r="H98" s="60"/>
      <c r="I98" s="60"/>
      <c r="J98" s="60"/>
      <c r="K98" s="60"/>
      <c r="L98" s="60"/>
      <c r="M98" s="60"/>
      <c r="N98" s="68"/>
      <c r="O98" s="65"/>
      <c r="P98" s="60"/>
      <c r="Q98" s="60"/>
      <c r="R98" s="60"/>
      <c r="S98" s="60"/>
      <c r="T98" s="60"/>
      <c r="U98" s="60"/>
      <c r="V98" s="60"/>
      <c r="W98" s="60"/>
      <c r="X98" s="60"/>
      <c r="Y98" s="60"/>
      <c r="Z98" s="60"/>
      <c r="AA98" s="68"/>
    </row>
    <row r="99" spans="2:27" x14ac:dyDescent="0.3">
      <c r="B99" s="65"/>
      <c r="C99" s="60"/>
      <c r="D99" s="60"/>
      <c r="E99" s="60"/>
      <c r="F99" s="60"/>
      <c r="G99" s="60"/>
      <c r="H99" s="60"/>
      <c r="I99" s="60"/>
      <c r="J99" s="60"/>
      <c r="K99" s="60"/>
      <c r="L99" s="60"/>
      <c r="M99" s="60"/>
      <c r="N99" s="68"/>
      <c r="O99" s="65"/>
      <c r="P99" s="60"/>
      <c r="Q99" s="60"/>
      <c r="R99" s="60"/>
      <c r="S99" s="60"/>
      <c r="T99" s="60"/>
      <c r="U99" s="60"/>
      <c r="V99" s="60"/>
      <c r="W99" s="60"/>
      <c r="X99" s="60"/>
      <c r="Y99" s="60"/>
      <c r="Z99" s="60"/>
      <c r="AA99" s="68"/>
    </row>
    <row r="100" spans="2:27" x14ac:dyDescent="0.3">
      <c r="B100" s="65"/>
      <c r="C100" s="60"/>
      <c r="D100" s="60"/>
      <c r="E100" s="60"/>
      <c r="F100" s="60"/>
      <c r="G100" s="60"/>
      <c r="H100" s="60"/>
      <c r="I100" s="60"/>
      <c r="J100" s="60"/>
      <c r="K100" s="60"/>
      <c r="L100" s="60"/>
      <c r="M100" s="60"/>
      <c r="N100" s="68"/>
      <c r="O100" s="65"/>
      <c r="P100" s="60"/>
      <c r="Q100" s="60"/>
      <c r="R100" s="60"/>
      <c r="S100" s="60"/>
      <c r="T100" s="60"/>
      <c r="U100" s="60"/>
      <c r="V100" s="60"/>
      <c r="W100" s="60"/>
      <c r="X100" s="60"/>
      <c r="Y100" s="60"/>
      <c r="Z100" s="60"/>
      <c r="AA100" s="68"/>
    </row>
    <row r="101" spans="2:27" x14ac:dyDescent="0.3">
      <c r="B101" s="65"/>
      <c r="C101" s="60"/>
      <c r="D101" s="60"/>
      <c r="E101" s="60"/>
      <c r="F101" s="60"/>
      <c r="G101" s="60"/>
      <c r="H101" s="60"/>
      <c r="I101" s="60"/>
      <c r="J101" s="60"/>
      <c r="K101" s="60"/>
      <c r="L101" s="60"/>
      <c r="M101" s="60"/>
      <c r="N101" s="68"/>
      <c r="O101" s="65"/>
      <c r="P101" s="60"/>
      <c r="Q101" s="60"/>
      <c r="R101" s="60"/>
      <c r="S101" s="60"/>
      <c r="T101" s="60"/>
      <c r="U101" s="60"/>
      <c r="V101" s="60"/>
      <c r="W101" s="60"/>
      <c r="X101" s="60"/>
      <c r="Y101" s="60"/>
      <c r="Z101" s="60"/>
      <c r="AA101" s="68"/>
    </row>
    <row r="102" spans="2:27" x14ac:dyDescent="0.3">
      <c r="B102" s="65"/>
      <c r="C102" s="60"/>
      <c r="D102" s="60"/>
      <c r="E102" s="60"/>
      <c r="F102" s="60"/>
      <c r="G102" s="60"/>
      <c r="H102" s="60"/>
      <c r="I102" s="60"/>
      <c r="J102" s="60"/>
      <c r="K102" s="60"/>
      <c r="L102" s="60"/>
      <c r="M102" s="60"/>
      <c r="N102" s="68"/>
      <c r="O102" s="65"/>
      <c r="P102" s="60"/>
      <c r="Q102" s="60"/>
      <c r="R102" s="60"/>
      <c r="S102" s="60"/>
      <c r="T102" s="60"/>
      <c r="U102" s="60"/>
      <c r="V102" s="60"/>
      <c r="W102" s="60"/>
      <c r="X102" s="60"/>
      <c r="Y102" s="60"/>
      <c r="Z102" s="60"/>
      <c r="AA102" s="68"/>
    </row>
    <row r="103" spans="2:27" x14ac:dyDescent="0.3">
      <c r="B103" s="65"/>
      <c r="C103" s="60"/>
      <c r="D103" s="60"/>
      <c r="E103" s="60"/>
      <c r="F103" s="60"/>
      <c r="G103" s="60"/>
      <c r="H103" s="60"/>
      <c r="I103" s="60"/>
      <c r="J103" s="60"/>
      <c r="K103" s="60"/>
      <c r="L103" s="60"/>
      <c r="M103" s="60"/>
      <c r="N103" s="68"/>
      <c r="O103" s="65"/>
      <c r="P103" s="60"/>
      <c r="Q103" s="60"/>
      <c r="R103" s="60"/>
      <c r="S103" s="60"/>
      <c r="T103" s="60"/>
      <c r="U103" s="60"/>
      <c r="V103" s="60"/>
      <c r="W103" s="60"/>
      <c r="X103" s="60"/>
      <c r="Y103" s="60"/>
      <c r="Z103" s="60"/>
      <c r="AA103" s="68"/>
    </row>
    <row r="104" spans="2:27" x14ac:dyDescent="0.3">
      <c r="B104" s="65"/>
      <c r="C104" s="60"/>
      <c r="D104" s="60"/>
      <c r="E104" s="60"/>
      <c r="F104" s="60"/>
      <c r="G104" s="60"/>
      <c r="H104" s="60"/>
      <c r="I104" s="60"/>
      <c r="J104" s="60"/>
      <c r="K104" s="60"/>
      <c r="L104" s="60"/>
      <c r="M104" s="60"/>
      <c r="N104" s="68"/>
      <c r="O104" s="65"/>
      <c r="P104" s="60"/>
      <c r="Q104" s="60"/>
      <c r="R104" s="60"/>
      <c r="S104" s="60"/>
      <c r="T104" s="60"/>
      <c r="U104" s="60"/>
      <c r="V104" s="60"/>
      <c r="W104" s="60"/>
      <c r="X104" s="60"/>
      <c r="Y104" s="60"/>
      <c r="Z104" s="60"/>
      <c r="AA104" s="68"/>
    </row>
    <row r="105" spans="2:27" x14ac:dyDescent="0.3">
      <c r="B105" s="65"/>
      <c r="C105" s="60"/>
      <c r="D105" s="60"/>
      <c r="E105" s="60"/>
      <c r="F105" s="60"/>
      <c r="G105" s="60"/>
      <c r="H105" s="60"/>
      <c r="I105" s="60"/>
      <c r="J105" s="60"/>
      <c r="K105" s="60"/>
      <c r="L105" s="60"/>
      <c r="M105" s="60"/>
      <c r="N105" s="68"/>
      <c r="O105" s="65"/>
      <c r="P105" s="60"/>
      <c r="Q105" s="60"/>
      <c r="R105" s="60"/>
      <c r="S105" s="60"/>
      <c r="T105" s="60"/>
      <c r="U105" s="60"/>
      <c r="V105" s="60"/>
      <c r="W105" s="60"/>
      <c r="X105" s="60"/>
      <c r="Y105" s="60"/>
      <c r="Z105" s="60"/>
      <c r="AA105" s="68"/>
    </row>
    <row r="106" spans="2:27" x14ac:dyDescent="0.3">
      <c r="B106" s="65"/>
      <c r="C106" s="60"/>
      <c r="D106" s="60"/>
      <c r="E106" s="60"/>
      <c r="F106" s="60"/>
      <c r="G106" s="60"/>
      <c r="H106" s="60"/>
      <c r="I106" s="60"/>
      <c r="J106" s="60"/>
      <c r="K106" s="60"/>
      <c r="L106" s="60"/>
      <c r="M106" s="60"/>
      <c r="N106" s="68"/>
      <c r="O106" s="65"/>
      <c r="P106" s="60"/>
      <c r="Q106" s="60"/>
      <c r="R106" s="60"/>
      <c r="S106" s="60"/>
      <c r="T106" s="60"/>
      <c r="U106" s="60"/>
      <c r="V106" s="60"/>
      <c r="W106" s="60"/>
      <c r="X106" s="60"/>
      <c r="Y106" s="60"/>
      <c r="Z106" s="60"/>
      <c r="AA106" s="68"/>
    </row>
    <row r="107" spans="2:27" x14ac:dyDescent="0.3">
      <c r="B107" s="65"/>
      <c r="C107" s="60"/>
      <c r="D107" s="60"/>
      <c r="E107" s="60"/>
      <c r="F107" s="60"/>
      <c r="G107" s="60"/>
      <c r="H107" s="60"/>
      <c r="I107" s="60"/>
      <c r="J107" s="60"/>
      <c r="K107" s="60"/>
      <c r="L107" s="60"/>
      <c r="M107" s="60"/>
      <c r="N107" s="68"/>
      <c r="O107" s="65"/>
      <c r="P107" s="60"/>
      <c r="Q107" s="60"/>
      <c r="R107" s="60"/>
      <c r="S107" s="60"/>
      <c r="T107" s="60"/>
      <c r="U107" s="60"/>
      <c r="V107" s="60"/>
      <c r="W107" s="60"/>
      <c r="X107" s="60"/>
      <c r="Y107" s="60"/>
      <c r="Z107" s="60"/>
      <c r="AA107" s="68"/>
    </row>
    <row r="108" spans="2:27" x14ac:dyDescent="0.3">
      <c r="B108" s="65"/>
      <c r="C108" s="60"/>
      <c r="D108" s="60"/>
      <c r="E108" s="60"/>
      <c r="F108" s="60"/>
      <c r="G108" s="60"/>
      <c r="H108" s="60"/>
      <c r="I108" s="60"/>
      <c r="J108" s="60"/>
      <c r="K108" s="60"/>
      <c r="L108" s="60"/>
      <c r="M108" s="60"/>
      <c r="N108" s="68"/>
      <c r="O108" s="65"/>
      <c r="P108" s="60"/>
      <c r="Q108" s="60"/>
      <c r="R108" s="60"/>
      <c r="S108" s="60"/>
      <c r="T108" s="60"/>
      <c r="U108" s="60"/>
      <c r="V108" s="60"/>
      <c r="W108" s="60"/>
      <c r="X108" s="60"/>
      <c r="Y108" s="60"/>
      <c r="Z108" s="60"/>
      <c r="AA108" s="68"/>
    </row>
    <row r="109" spans="2:27" x14ac:dyDescent="0.3">
      <c r="B109" s="65"/>
      <c r="C109" s="60"/>
      <c r="D109" s="60"/>
      <c r="E109" s="60"/>
      <c r="F109" s="60"/>
      <c r="G109" s="60"/>
      <c r="H109" s="60"/>
      <c r="I109" s="60"/>
      <c r="J109" s="60"/>
      <c r="K109" s="60"/>
      <c r="L109" s="60"/>
      <c r="M109" s="60"/>
      <c r="N109" s="68"/>
      <c r="O109" s="65"/>
      <c r="P109" s="60"/>
      <c r="Q109" s="60"/>
      <c r="R109" s="60"/>
      <c r="S109" s="60"/>
      <c r="T109" s="60"/>
      <c r="U109" s="60"/>
      <c r="V109" s="60"/>
      <c r="W109" s="60"/>
      <c r="X109" s="60"/>
      <c r="Y109" s="60"/>
      <c r="Z109" s="60"/>
      <c r="AA109" s="68"/>
    </row>
    <row r="110" spans="2:27" x14ac:dyDescent="0.3">
      <c r="B110" s="65"/>
      <c r="C110" s="60"/>
      <c r="D110" s="60"/>
      <c r="E110" s="60"/>
      <c r="F110" s="60"/>
      <c r="G110" s="60"/>
      <c r="H110" s="60"/>
      <c r="I110" s="60"/>
      <c r="J110" s="60"/>
      <c r="K110" s="60"/>
      <c r="L110" s="60"/>
      <c r="M110" s="60"/>
      <c r="N110" s="68"/>
      <c r="O110" s="65"/>
      <c r="P110" s="60"/>
      <c r="Q110" s="60"/>
      <c r="R110" s="60"/>
      <c r="S110" s="60"/>
      <c r="T110" s="60"/>
      <c r="U110" s="60"/>
      <c r="V110" s="60"/>
      <c r="W110" s="60"/>
      <c r="X110" s="60"/>
      <c r="Y110" s="60"/>
      <c r="Z110" s="60"/>
      <c r="AA110" s="68"/>
    </row>
    <row r="111" spans="2:27" x14ac:dyDescent="0.3">
      <c r="B111" s="65"/>
      <c r="C111" s="60"/>
      <c r="D111" s="60"/>
      <c r="E111" s="60"/>
      <c r="F111" s="60"/>
      <c r="G111" s="60"/>
      <c r="H111" s="60"/>
      <c r="I111" s="60"/>
      <c r="J111" s="60"/>
      <c r="K111" s="60"/>
      <c r="L111" s="60"/>
      <c r="M111" s="60"/>
      <c r="N111" s="68"/>
      <c r="O111" s="65"/>
      <c r="P111" s="60"/>
      <c r="Q111" s="60"/>
      <c r="R111" s="60"/>
      <c r="S111" s="60"/>
      <c r="T111" s="60"/>
      <c r="U111" s="60"/>
      <c r="V111" s="60"/>
      <c r="W111" s="60"/>
      <c r="X111" s="60"/>
      <c r="Y111" s="60"/>
      <c r="Z111" s="60"/>
      <c r="AA111" s="68"/>
    </row>
    <row r="112" spans="2:27" x14ac:dyDescent="0.3">
      <c r="B112" s="65"/>
      <c r="C112" s="60"/>
      <c r="D112" s="60"/>
      <c r="E112" s="60"/>
      <c r="F112" s="60"/>
      <c r="G112" s="60"/>
      <c r="H112" s="60"/>
      <c r="I112" s="60"/>
      <c r="J112" s="60"/>
      <c r="K112" s="60"/>
      <c r="L112" s="60"/>
      <c r="M112" s="60"/>
      <c r="N112" s="68"/>
      <c r="O112" s="65"/>
      <c r="P112" s="60"/>
      <c r="Q112" s="60"/>
      <c r="R112" s="60"/>
      <c r="S112" s="60"/>
      <c r="T112" s="60"/>
      <c r="U112" s="60"/>
      <c r="V112" s="60"/>
      <c r="W112" s="60"/>
      <c r="X112" s="60"/>
      <c r="Y112" s="60"/>
      <c r="Z112" s="60"/>
      <c r="AA112" s="68"/>
    </row>
    <row r="113" spans="2:27" x14ac:dyDescent="0.3">
      <c r="B113" s="65"/>
      <c r="C113" s="60"/>
      <c r="D113" s="60"/>
      <c r="E113" s="60"/>
      <c r="F113" s="60"/>
      <c r="G113" s="60"/>
      <c r="H113" s="60"/>
      <c r="I113" s="60"/>
      <c r="J113" s="60"/>
      <c r="K113" s="60"/>
      <c r="L113" s="60"/>
      <c r="M113" s="60"/>
      <c r="N113" s="68"/>
      <c r="O113" s="65"/>
      <c r="P113" s="60"/>
      <c r="Q113" s="60"/>
      <c r="R113" s="60"/>
      <c r="S113" s="60"/>
      <c r="T113" s="60"/>
      <c r="U113" s="60"/>
      <c r="V113" s="60"/>
      <c r="W113" s="60"/>
      <c r="X113" s="60"/>
      <c r="Y113" s="60"/>
      <c r="Z113" s="60"/>
      <c r="AA113" s="68"/>
    </row>
    <row r="114" spans="2:27" x14ac:dyDescent="0.3">
      <c r="B114" s="65"/>
      <c r="C114" s="60"/>
      <c r="D114" s="60"/>
      <c r="E114" s="60"/>
      <c r="F114" s="60"/>
      <c r="G114" s="60"/>
      <c r="H114" s="60"/>
      <c r="I114" s="60"/>
      <c r="J114" s="60"/>
      <c r="K114" s="60"/>
      <c r="L114" s="60"/>
      <c r="M114" s="60"/>
      <c r="N114" s="68"/>
      <c r="O114" s="65"/>
      <c r="P114" s="60"/>
      <c r="Q114" s="60"/>
      <c r="R114" s="60"/>
      <c r="S114" s="60"/>
      <c r="T114" s="60"/>
      <c r="U114" s="60"/>
      <c r="V114" s="60"/>
      <c r="W114" s="60"/>
      <c r="X114" s="60"/>
      <c r="Y114" s="60"/>
      <c r="Z114" s="60"/>
      <c r="AA114" s="68"/>
    </row>
    <row r="115" spans="2:27" x14ac:dyDescent="0.3">
      <c r="B115" s="65"/>
      <c r="C115" s="60"/>
      <c r="D115" s="60"/>
      <c r="E115" s="60"/>
      <c r="F115" s="60"/>
      <c r="G115" s="60"/>
      <c r="H115" s="60"/>
      <c r="I115" s="60"/>
      <c r="J115" s="60"/>
      <c r="K115" s="60"/>
      <c r="L115" s="60"/>
      <c r="M115" s="60"/>
      <c r="N115" s="68"/>
      <c r="O115" s="65"/>
      <c r="P115" s="60"/>
      <c r="Q115" s="60"/>
      <c r="R115" s="60"/>
      <c r="S115" s="60"/>
      <c r="T115" s="60"/>
      <c r="U115" s="60"/>
      <c r="V115" s="60"/>
      <c r="W115" s="60"/>
      <c r="X115" s="60"/>
      <c r="Y115" s="60"/>
      <c r="Z115" s="60"/>
      <c r="AA115" s="68"/>
    </row>
    <row r="116" spans="2:27" x14ac:dyDescent="0.3">
      <c r="B116" s="65"/>
      <c r="C116" s="60"/>
      <c r="D116" s="60"/>
      <c r="E116" s="60"/>
      <c r="F116" s="60"/>
      <c r="G116" s="60"/>
      <c r="H116" s="60"/>
      <c r="I116" s="60"/>
      <c r="J116" s="60"/>
      <c r="K116" s="60"/>
      <c r="L116" s="60"/>
      <c r="M116" s="60"/>
      <c r="N116" s="68"/>
      <c r="O116" s="65"/>
      <c r="P116" s="60"/>
      <c r="Q116" s="60"/>
      <c r="R116" s="60"/>
      <c r="S116" s="60"/>
      <c r="T116" s="60"/>
      <c r="U116" s="60"/>
      <c r="V116" s="60"/>
      <c r="W116" s="60"/>
      <c r="X116" s="60"/>
      <c r="Y116" s="60"/>
      <c r="Z116" s="60"/>
      <c r="AA116" s="68"/>
    </row>
    <row r="117" spans="2:27" x14ac:dyDescent="0.3">
      <c r="B117" s="69"/>
      <c r="C117" s="70"/>
      <c r="D117" s="70"/>
      <c r="E117" s="70"/>
      <c r="F117" s="70"/>
      <c r="G117" s="70"/>
      <c r="H117" s="70"/>
      <c r="I117" s="70"/>
      <c r="J117" s="70"/>
      <c r="K117" s="70"/>
      <c r="L117" s="70"/>
      <c r="M117" s="70"/>
      <c r="N117" s="71"/>
      <c r="O117" s="69"/>
      <c r="P117" s="70"/>
      <c r="Q117" s="70"/>
      <c r="R117" s="70"/>
      <c r="S117" s="70"/>
      <c r="T117" s="70"/>
      <c r="U117" s="70"/>
      <c r="V117" s="70"/>
      <c r="W117" s="70"/>
      <c r="X117" s="70"/>
      <c r="Y117" s="70"/>
      <c r="Z117" s="70"/>
      <c r="AA117" s="71"/>
    </row>
    <row r="118" spans="2:27" x14ac:dyDescent="0.3"/>
    <row r="119" spans="2:27" ht="14.4" customHeight="1" x14ac:dyDescent="0.3">
      <c r="B119" s="58" t="s">
        <v>90</v>
      </c>
    </row>
  </sheetData>
  <sheetProtection password="CE6F" sheet="1" objects="1" scenarios="1"/>
  <mergeCells count="9">
    <mergeCell ref="P11:S13"/>
    <mergeCell ref="T11:T13"/>
    <mergeCell ref="U11:X13"/>
    <mergeCell ref="B11:C13"/>
    <mergeCell ref="D11:D13"/>
    <mergeCell ref="E11:H13"/>
    <mergeCell ref="I11:I13"/>
    <mergeCell ref="J11:M13"/>
    <mergeCell ref="N11:O1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38"/>
  <sheetViews>
    <sheetView topLeftCell="A4" workbookViewId="0">
      <selection activeCell="K9" sqref="K9"/>
    </sheetView>
  </sheetViews>
  <sheetFormatPr defaultRowHeight="14.4" x14ac:dyDescent="0.3"/>
  <cols>
    <col min="2" max="2" width="13.44140625" bestFit="1" customWidth="1"/>
    <col min="3" max="3" width="10.5546875" bestFit="1" customWidth="1"/>
    <col min="9" max="9" width="9.6640625" bestFit="1" customWidth="1"/>
    <col min="10" max="10" width="11.5546875" bestFit="1" customWidth="1"/>
    <col min="11" max="11" width="9.5546875" bestFit="1" customWidth="1"/>
    <col min="17" max="17" width="11" customWidth="1"/>
    <col min="18" max="18" width="10.44140625" customWidth="1"/>
    <col min="19" max="19" width="12.5546875" bestFit="1" customWidth="1"/>
  </cols>
  <sheetData>
    <row r="1" spans="1:19" ht="15" x14ac:dyDescent="0.25">
      <c r="B1" t="s">
        <v>12</v>
      </c>
      <c r="C1" s="7">
        <f>'Debt Reduction Calculator'!F6</f>
        <v>42675</v>
      </c>
      <c r="J1" s="9"/>
      <c r="S1" s="16"/>
    </row>
    <row r="2" spans="1:19" ht="15" x14ac:dyDescent="0.25">
      <c r="B2" t="s">
        <v>11</v>
      </c>
      <c r="C2" s="13">
        <f>'Debt Reduction Calculator'!F5</f>
        <v>300</v>
      </c>
      <c r="Q2" t="s">
        <v>47</v>
      </c>
      <c r="S2" s="16"/>
    </row>
    <row r="3" spans="1:19" ht="15" x14ac:dyDescent="0.25">
      <c r="A3" t="s">
        <v>21</v>
      </c>
      <c r="B3" t="s">
        <v>22</v>
      </c>
      <c r="C3" t="s">
        <v>23</v>
      </c>
      <c r="D3" t="s">
        <v>24</v>
      </c>
      <c r="E3" t="s">
        <v>25</v>
      </c>
      <c r="F3" t="s">
        <v>26</v>
      </c>
      <c r="G3" t="s">
        <v>25</v>
      </c>
      <c r="H3" t="s">
        <v>27</v>
      </c>
      <c r="I3" t="s">
        <v>28</v>
      </c>
      <c r="J3" t="s">
        <v>29</v>
      </c>
      <c r="K3" t="s">
        <v>9</v>
      </c>
      <c r="L3" t="s">
        <v>12</v>
      </c>
      <c r="M3" t="s">
        <v>10</v>
      </c>
      <c r="P3" t="s">
        <v>13</v>
      </c>
      <c r="Q3" t="s">
        <v>19</v>
      </c>
      <c r="R3" t="s">
        <v>20</v>
      </c>
      <c r="S3" t="s">
        <v>18</v>
      </c>
    </row>
    <row r="4" spans="1:19" ht="15" x14ac:dyDescent="0.25">
      <c r="A4">
        <v>1</v>
      </c>
      <c r="B4">
        <v>2</v>
      </c>
      <c r="C4">
        <v>3</v>
      </c>
      <c r="D4">
        <v>4</v>
      </c>
      <c r="E4">
        <v>5</v>
      </c>
      <c r="F4">
        <v>6</v>
      </c>
      <c r="G4">
        <v>7</v>
      </c>
      <c r="H4">
        <v>8</v>
      </c>
      <c r="I4">
        <v>9</v>
      </c>
      <c r="J4">
        <v>10</v>
      </c>
      <c r="K4">
        <v>11</v>
      </c>
      <c r="L4">
        <v>12</v>
      </c>
      <c r="M4">
        <v>13</v>
      </c>
      <c r="N4">
        <v>14</v>
      </c>
      <c r="O4">
        <v>15</v>
      </c>
      <c r="P4">
        <v>16</v>
      </c>
      <c r="Q4">
        <v>17</v>
      </c>
      <c r="R4">
        <v>18</v>
      </c>
      <c r="S4">
        <v>19</v>
      </c>
    </row>
    <row r="5" spans="1:19" ht="15" x14ac:dyDescent="0.25">
      <c r="A5">
        <v>1</v>
      </c>
      <c r="B5" s="12" t="str">
        <f>VLOOKUP($A5,'Debt Reduction Calculator'!$B$10:$S$18,B$4,FALSE)</f>
        <v>Credit Card 4</v>
      </c>
      <c r="C5" s="1">
        <f>VLOOKUP($A5,'Debt Reduction Calculator'!$B$10:$S$18,C$4,FALSE)</f>
        <v>700</v>
      </c>
      <c r="D5" s="4">
        <f>VLOOKUP($A5,'Debt Reduction Calculator'!$B$10:$S$18,D$4,FALSE)</f>
        <v>0.2</v>
      </c>
      <c r="E5" s="5">
        <f>VLOOKUP($A5,'Debt Reduction Calculator'!$B$10:$S$18,E$4,FALSE)</f>
        <v>0.02</v>
      </c>
      <c r="F5" s="6">
        <f>VLOOKUP($A5,'Debt Reduction Calculator'!$B$10:$S$18,F$4,FALSE)</f>
        <v>60</v>
      </c>
      <c r="G5" s="14">
        <f>VLOOKUP($A5,'Debt Reduction Calculator'!$B$10:$S$18,G$4,FALSE)</f>
        <v>14</v>
      </c>
      <c r="H5" s="2">
        <f>ROUNDUP(IF(A5=0,"",NPER(D5/12,G5,-C5)),0)</f>
        <v>109</v>
      </c>
      <c r="I5" s="8">
        <f>DATE(YEAR($C$1),H5+MONTH($C$1),DAY($C$1))</f>
        <v>45992</v>
      </c>
      <c r="J5" s="3">
        <f>IF(A5=0,"",H5*G5-C5)</f>
        <v>826</v>
      </c>
      <c r="K5" s="15">
        <f>C5</f>
        <v>700</v>
      </c>
      <c r="L5" s="11">
        <f>C1</f>
        <v>42675</v>
      </c>
      <c r="M5" s="15">
        <f>ROUNDUP(IF(A5=0,"",NPER(D5/12,$C$2,-K5)),0)</f>
        <v>3</v>
      </c>
      <c r="N5" s="15">
        <v>0</v>
      </c>
      <c r="O5" s="15">
        <f>M5+N5</f>
        <v>3</v>
      </c>
      <c r="P5" s="11">
        <f t="shared" ref="P5:P14" si="0">DATE(YEAR(L5),M5+MONTH(L5),DAY(L5))</f>
        <v>42767</v>
      </c>
      <c r="Q5" s="9">
        <f t="shared" ref="Q5:Q14" si="1">N5*G5</f>
        <v>0</v>
      </c>
      <c r="R5" s="16">
        <f t="shared" ref="R5:R14" si="2">M5*$C$2</f>
        <v>900</v>
      </c>
      <c r="S5" s="16">
        <f t="shared" ref="S5:S14" si="3">R5+Q5-C5</f>
        <v>200</v>
      </c>
    </row>
    <row r="6" spans="1:19" ht="15" x14ac:dyDescent="0.25">
      <c r="A6">
        <v>2</v>
      </c>
      <c r="B6" s="12" t="str">
        <f>VLOOKUP($A6,'Debt Reduction Calculator'!$B$10:$S$18,B$4,FALSE)</f>
        <v>Credit Card 3</v>
      </c>
      <c r="C6" s="1">
        <f>VLOOKUP($A6,'Debt Reduction Calculator'!$B$10:$S$18,C$4,FALSE)</f>
        <v>1500</v>
      </c>
      <c r="D6" s="4">
        <f>VLOOKUP($A6,'Debt Reduction Calculator'!$B$10:$S$18,D$4,FALSE)</f>
        <v>0.17</v>
      </c>
      <c r="E6" s="5">
        <f>VLOOKUP($A6,'Debt Reduction Calculator'!$B$10:$S$18,E$4,FALSE)</f>
        <v>2.75E-2</v>
      </c>
      <c r="F6" s="6">
        <f>VLOOKUP($A6,'Debt Reduction Calculator'!$B$10:$S$18,F$4,FALSE)</f>
        <v>60</v>
      </c>
      <c r="G6" s="14">
        <f>VLOOKUP($A6,'Debt Reduction Calculator'!$B$10:$S$18,G$4,FALSE)</f>
        <v>41.25</v>
      </c>
      <c r="H6" s="2">
        <f t="shared" ref="H6:H14" si="4">ROUNDUP(IF(A6=0,"",NPER(D6/12,G6,-C6)),0)</f>
        <v>52</v>
      </c>
      <c r="I6" s="8">
        <f t="shared" ref="I6:I14" si="5">DATE(YEAR($C$1),H6+MONTH($C$1),DAY($C$1))</f>
        <v>44256</v>
      </c>
      <c r="J6" s="3">
        <f t="shared" ref="J6:J14" si="6">IF(A6=0,"",H6*G6-C6)</f>
        <v>645</v>
      </c>
      <c r="K6" s="15">
        <f>IPMT(D6/12,N6+1,H6,-C6)/(D6/12)</f>
        <v>1440.0315498907596</v>
      </c>
      <c r="L6" s="11">
        <f>P5</f>
        <v>42767</v>
      </c>
      <c r="M6" s="15">
        <f>ROUNDUP(IF(A6=0,"",NPER(D6/12,$C$2,-K6)),0)</f>
        <v>6</v>
      </c>
      <c r="N6" s="15">
        <f>M5</f>
        <v>3</v>
      </c>
      <c r="O6" s="15">
        <f t="shared" ref="O6:O14" si="7">M6+N6</f>
        <v>9</v>
      </c>
      <c r="P6" s="11">
        <f t="shared" si="0"/>
        <v>42948</v>
      </c>
      <c r="Q6" s="9">
        <f t="shared" si="1"/>
        <v>123.75</v>
      </c>
      <c r="R6" s="16">
        <f t="shared" si="2"/>
        <v>1800</v>
      </c>
      <c r="S6" s="16">
        <f t="shared" si="3"/>
        <v>423.75</v>
      </c>
    </row>
    <row r="7" spans="1:19" ht="15" x14ac:dyDescent="0.25">
      <c r="A7">
        <v>3</v>
      </c>
      <c r="B7" s="12" t="str">
        <f>VLOOKUP($A7,'Debt Reduction Calculator'!$B$10:$S$18,B$4,FALSE)</f>
        <v>Credit Card 1</v>
      </c>
      <c r="C7" s="1">
        <f>VLOOKUP($A7,'Debt Reduction Calculator'!$B$10:$S$18,C$4,FALSE)</f>
        <v>3200</v>
      </c>
      <c r="D7" s="4">
        <f>VLOOKUP($A7,'Debt Reduction Calculator'!$B$10:$S$18,D$4,FALSE)</f>
        <v>0.18</v>
      </c>
      <c r="E7" s="5">
        <f>VLOOKUP($A7,'Debt Reduction Calculator'!$B$10:$S$18,E$4,FALSE)</f>
        <v>2.2499999999999999E-2</v>
      </c>
      <c r="F7" s="6">
        <f>VLOOKUP($A7,'Debt Reduction Calculator'!$B$10:$S$18,F$4,FALSE)</f>
        <v>60</v>
      </c>
      <c r="G7" s="14">
        <f>VLOOKUP($A7,'Debt Reduction Calculator'!$B$10:$S$18,G$4,FALSE)</f>
        <v>72</v>
      </c>
      <c r="H7" s="2">
        <f t="shared" si="4"/>
        <v>74</v>
      </c>
      <c r="I7" s="8">
        <f t="shared" si="5"/>
        <v>44927</v>
      </c>
      <c r="J7" s="3">
        <f t="shared" si="6"/>
        <v>2128</v>
      </c>
      <c r="K7" s="15">
        <f t="shared" ref="K7:K14" si="8">IPMT(D7/12,N7+1,H7,-C7)/(D7/12)</f>
        <v>2971.6549650980155</v>
      </c>
      <c r="L7" s="11">
        <f>P6</f>
        <v>42948</v>
      </c>
      <c r="M7" s="15">
        <f>ROUNDUP(IF(A7=0,"",NPER(D7/12,$C$2,-K7)),0)</f>
        <v>11</v>
      </c>
      <c r="N7" s="15">
        <f>M6+N6</f>
        <v>9</v>
      </c>
      <c r="O7" s="15">
        <f t="shared" si="7"/>
        <v>20</v>
      </c>
      <c r="P7" s="11">
        <f t="shared" si="0"/>
        <v>43282</v>
      </c>
      <c r="Q7" s="9">
        <f t="shared" si="1"/>
        <v>648</v>
      </c>
      <c r="R7" s="16">
        <f t="shared" si="2"/>
        <v>3300</v>
      </c>
      <c r="S7" s="16">
        <f t="shared" si="3"/>
        <v>748</v>
      </c>
    </row>
    <row r="8" spans="1:19" ht="15" x14ac:dyDescent="0.25">
      <c r="A8">
        <v>4</v>
      </c>
      <c r="B8" s="12" t="str">
        <f>VLOOKUP($A8,'Debt Reduction Calculator'!$B$10:$S$18,B$4,FALSE)</f>
        <v>Credit Card 2</v>
      </c>
      <c r="C8" s="1">
        <f>VLOOKUP($A8,'Debt Reduction Calculator'!$B$10:$S$18,C$4,FALSE)</f>
        <v>4000</v>
      </c>
      <c r="D8" s="4">
        <f>VLOOKUP($A8,'Debt Reduction Calculator'!$B$10:$S$18,D$4,FALSE)</f>
        <v>0.18</v>
      </c>
      <c r="E8" s="5">
        <f>VLOOKUP($A8,'Debt Reduction Calculator'!$B$10:$S$18,E$4,FALSE)</f>
        <v>0.02</v>
      </c>
      <c r="F8" s="6">
        <f>VLOOKUP($A8,'Debt Reduction Calculator'!$B$10:$S$18,F$4,FALSE)</f>
        <v>60</v>
      </c>
      <c r="G8" s="14">
        <f>VLOOKUP($A8,'Debt Reduction Calculator'!$B$10:$S$18,G$4,FALSE)</f>
        <v>80</v>
      </c>
      <c r="H8" s="2">
        <f t="shared" si="4"/>
        <v>94</v>
      </c>
      <c r="I8" s="8">
        <f t="shared" si="5"/>
        <v>45536</v>
      </c>
      <c r="J8" s="3">
        <f t="shared" si="6"/>
        <v>3520</v>
      </c>
      <c r="K8" s="15">
        <f t="shared" si="8"/>
        <v>3545.5987545989146</v>
      </c>
      <c r="L8" s="11">
        <f t="shared" ref="L8:L9" si="9">P7</f>
        <v>43282</v>
      </c>
      <c r="M8" s="15">
        <f>ROUNDUP(IF(A8=0,"",NPER(D8/12,$C$2,-K8)),0)</f>
        <v>14</v>
      </c>
      <c r="N8" s="15">
        <f t="shared" ref="N8:N14" si="10">M7+N7</f>
        <v>20</v>
      </c>
      <c r="O8" s="15">
        <f t="shared" si="7"/>
        <v>34</v>
      </c>
      <c r="P8" s="11">
        <f t="shared" si="0"/>
        <v>43709</v>
      </c>
      <c r="Q8" s="9">
        <f t="shared" si="1"/>
        <v>1600</v>
      </c>
      <c r="R8" s="16">
        <f t="shared" si="2"/>
        <v>4200</v>
      </c>
      <c r="S8" s="16">
        <f t="shared" si="3"/>
        <v>1800</v>
      </c>
    </row>
    <row r="9" spans="1:19" ht="15" x14ac:dyDescent="0.25">
      <c r="A9">
        <v>5</v>
      </c>
      <c r="B9" s="12" t="str">
        <f>VLOOKUP($A9,'Debt Reduction Calculator'!$B$10:$S$18,B$4,FALSE)</f>
        <v>Personal Loan</v>
      </c>
      <c r="C9" s="1">
        <f>VLOOKUP($A9,'Debt Reduction Calculator'!$B$10:$S$18,C$4,FALSE)</f>
        <v>5000</v>
      </c>
      <c r="D9" s="4">
        <f>VLOOKUP($A9,'Debt Reduction Calculator'!$B$10:$S$18,D$4,FALSE)</f>
        <v>0.21</v>
      </c>
      <c r="E9" s="5">
        <f>VLOOKUP($A9,'Debt Reduction Calculator'!$B$10:$S$18,E$4,FALSE)</f>
        <v>0.02</v>
      </c>
      <c r="F9" s="6">
        <f>VLOOKUP($A9,'Debt Reduction Calculator'!$B$10:$S$18,F$4,FALSE)</f>
        <v>60</v>
      </c>
      <c r="G9" s="14">
        <f>VLOOKUP($A9,'Debt Reduction Calculator'!$B$10:$S$18,G$4,FALSE)</f>
        <v>100</v>
      </c>
      <c r="H9" s="2">
        <f t="shared" si="4"/>
        <v>120</v>
      </c>
      <c r="I9" s="8">
        <f t="shared" si="5"/>
        <v>46327</v>
      </c>
      <c r="J9" s="3">
        <f t="shared" si="6"/>
        <v>7000</v>
      </c>
      <c r="K9" s="15">
        <f t="shared" si="8"/>
        <v>4427.4800444022158</v>
      </c>
      <c r="L9" s="11">
        <f t="shared" si="9"/>
        <v>43709</v>
      </c>
      <c r="M9" s="15">
        <f t="shared" ref="M9:M14" si="11">ROUNDUP(IF(A9=0,"",NPER(D9/12,$C$2,-K9)),0)</f>
        <v>18</v>
      </c>
      <c r="N9" s="15">
        <f t="shared" si="10"/>
        <v>34</v>
      </c>
      <c r="O9" s="15">
        <f t="shared" si="7"/>
        <v>52</v>
      </c>
      <c r="P9" s="11">
        <f t="shared" si="0"/>
        <v>44256</v>
      </c>
      <c r="Q9" s="9">
        <f t="shared" si="1"/>
        <v>3400</v>
      </c>
      <c r="R9" s="16">
        <f t="shared" si="2"/>
        <v>5400</v>
      </c>
      <c r="S9" s="16">
        <f t="shared" si="3"/>
        <v>3800</v>
      </c>
    </row>
    <row r="10" spans="1:19" ht="15" x14ac:dyDescent="0.25">
      <c r="A10">
        <v>6</v>
      </c>
      <c r="B10" s="12" t="e">
        <f>VLOOKUP($A10,'Debt Reduction Calculator'!$B$10:$S$18,B$4,FALSE)</f>
        <v>#N/A</v>
      </c>
      <c r="C10" s="1" t="e">
        <f>VLOOKUP($A10,'Debt Reduction Calculator'!$B$10:$S$18,C$4,FALSE)</f>
        <v>#N/A</v>
      </c>
      <c r="D10" s="4" t="e">
        <f>VLOOKUP($A10,'Debt Reduction Calculator'!$B$10:$S$18,D$4,FALSE)</f>
        <v>#N/A</v>
      </c>
      <c r="E10" s="5" t="e">
        <f>VLOOKUP($A10,'Debt Reduction Calculator'!$B$10:$S$18,E$4,FALSE)</f>
        <v>#N/A</v>
      </c>
      <c r="F10" s="6" t="e">
        <f>VLOOKUP($A10,'Debt Reduction Calculator'!$B$10:$S$18,F$4,FALSE)</f>
        <v>#N/A</v>
      </c>
      <c r="G10" s="14" t="e">
        <f>VLOOKUP($A10,'Debt Reduction Calculator'!$B$10:$S$18,G$4,FALSE)</f>
        <v>#N/A</v>
      </c>
      <c r="H10" s="2" t="e">
        <f t="shared" si="4"/>
        <v>#N/A</v>
      </c>
      <c r="I10" s="8" t="e">
        <f t="shared" si="5"/>
        <v>#N/A</v>
      </c>
      <c r="J10" s="3" t="e">
        <f t="shared" si="6"/>
        <v>#N/A</v>
      </c>
      <c r="K10" s="15" t="e">
        <f t="shared" si="8"/>
        <v>#N/A</v>
      </c>
      <c r="L10" s="11">
        <f t="shared" ref="L10:L14" si="12">P9</f>
        <v>44256</v>
      </c>
      <c r="M10" s="15" t="e">
        <f t="shared" si="11"/>
        <v>#N/A</v>
      </c>
      <c r="N10" s="15">
        <f t="shared" si="10"/>
        <v>52</v>
      </c>
      <c r="O10" s="15" t="e">
        <f t="shared" si="7"/>
        <v>#N/A</v>
      </c>
      <c r="P10" s="11" t="e">
        <f t="shared" si="0"/>
        <v>#N/A</v>
      </c>
      <c r="Q10" s="9" t="e">
        <f t="shared" si="1"/>
        <v>#N/A</v>
      </c>
      <c r="R10" s="16" t="e">
        <f t="shared" si="2"/>
        <v>#N/A</v>
      </c>
      <c r="S10" s="16" t="e">
        <f t="shared" si="3"/>
        <v>#N/A</v>
      </c>
    </row>
    <row r="11" spans="1:19" ht="15" x14ac:dyDescent="0.25">
      <c r="A11">
        <v>7</v>
      </c>
      <c r="B11" s="12" t="e">
        <f>VLOOKUP($A11,'Debt Reduction Calculator'!$B$10:$S$18,B$4,FALSE)</f>
        <v>#N/A</v>
      </c>
      <c r="C11" s="1" t="e">
        <f>VLOOKUP($A11,'Debt Reduction Calculator'!$B$10:$S$18,C$4,FALSE)</f>
        <v>#N/A</v>
      </c>
      <c r="D11" s="4" t="e">
        <f>VLOOKUP($A11,'Debt Reduction Calculator'!$B$10:$S$18,D$4,FALSE)</f>
        <v>#N/A</v>
      </c>
      <c r="E11" s="5" t="e">
        <f>VLOOKUP($A11,'Debt Reduction Calculator'!$B$10:$S$18,E$4,FALSE)</f>
        <v>#N/A</v>
      </c>
      <c r="F11" s="6" t="e">
        <f>VLOOKUP($A11,'Debt Reduction Calculator'!$B$10:$S$18,F$4,FALSE)</f>
        <v>#N/A</v>
      </c>
      <c r="G11" s="14" t="e">
        <f>VLOOKUP($A11,'Debt Reduction Calculator'!$B$10:$S$18,G$4,FALSE)</f>
        <v>#N/A</v>
      </c>
      <c r="H11" s="2" t="e">
        <f t="shared" si="4"/>
        <v>#N/A</v>
      </c>
      <c r="I11" s="8" t="e">
        <f t="shared" si="5"/>
        <v>#N/A</v>
      </c>
      <c r="J11" s="3" t="e">
        <f t="shared" si="6"/>
        <v>#N/A</v>
      </c>
      <c r="K11" s="15" t="e">
        <f t="shared" si="8"/>
        <v>#N/A</v>
      </c>
      <c r="L11" s="11" t="e">
        <f t="shared" si="12"/>
        <v>#N/A</v>
      </c>
      <c r="M11" s="15" t="e">
        <f t="shared" si="11"/>
        <v>#N/A</v>
      </c>
      <c r="N11" s="15" t="e">
        <f t="shared" si="10"/>
        <v>#N/A</v>
      </c>
      <c r="O11" s="15" t="e">
        <f t="shared" si="7"/>
        <v>#N/A</v>
      </c>
      <c r="P11" s="11" t="e">
        <f t="shared" si="0"/>
        <v>#N/A</v>
      </c>
      <c r="Q11" s="9" t="e">
        <f t="shared" si="1"/>
        <v>#N/A</v>
      </c>
      <c r="R11" s="16" t="e">
        <f t="shared" si="2"/>
        <v>#N/A</v>
      </c>
      <c r="S11" s="16" t="e">
        <f t="shared" si="3"/>
        <v>#N/A</v>
      </c>
    </row>
    <row r="12" spans="1:19" ht="15" x14ac:dyDescent="0.25">
      <c r="A12">
        <v>8</v>
      </c>
      <c r="B12" s="12" t="e">
        <f>VLOOKUP($A12,'Debt Reduction Calculator'!$B$10:$S$18,B$4,FALSE)</f>
        <v>#N/A</v>
      </c>
      <c r="C12" s="1" t="e">
        <f>VLOOKUP($A12,'Debt Reduction Calculator'!$B$10:$S$18,C$4,FALSE)</f>
        <v>#N/A</v>
      </c>
      <c r="D12" s="4" t="e">
        <f>VLOOKUP($A12,'Debt Reduction Calculator'!$B$10:$S$18,D$4,FALSE)</f>
        <v>#N/A</v>
      </c>
      <c r="E12" s="5" t="e">
        <f>VLOOKUP($A12,'Debt Reduction Calculator'!$B$10:$S$18,E$4,FALSE)</f>
        <v>#N/A</v>
      </c>
      <c r="F12" s="6" t="e">
        <f>VLOOKUP($A12,'Debt Reduction Calculator'!$B$10:$S$18,F$4,FALSE)</f>
        <v>#N/A</v>
      </c>
      <c r="G12" s="14" t="e">
        <f>VLOOKUP($A12,'Debt Reduction Calculator'!$B$10:$S$18,G$4,FALSE)</f>
        <v>#N/A</v>
      </c>
      <c r="H12" s="2" t="e">
        <f t="shared" si="4"/>
        <v>#N/A</v>
      </c>
      <c r="I12" s="8" t="e">
        <f t="shared" si="5"/>
        <v>#N/A</v>
      </c>
      <c r="J12" s="3" t="e">
        <f t="shared" si="6"/>
        <v>#N/A</v>
      </c>
      <c r="K12" s="15" t="e">
        <f t="shared" si="8"/>
        <v>#N/A</v>
      </c>
      <c r="L12" s="11" t="e">
        <f t="shared" si="12"/>
        <v>#N/A</v>
      </c>
      <c r="M12" s="15" t="e">
        <f t="shared" si="11"/>
        <v>#N/A</v>
      </c>
      <c r="N12" s="15" t="e">
        <f t="shared" si="10"/>
        <v>#N/A</v>
      </c>
      <c r="O12" s="15" t="e">
        <f t="shared" si="7"/>
        <v>#N/A</v>
      </c>
      <c r="P12" s="11" t="e">
        <f t="shared" si="0"/>
        <v>#N/A</v>
      </c>
      <c r="Q12" s="9" t="e">
        <f t="shared" si="1"/>
        <v>#N/A</v>
      </c>
      <c r="R12" s="16" t="e">
        <f t="shared" si="2"/>
        <v>#N/A</v>
      </c>
      <c r="S12" s="16" t="e">
        <f t="shared" si="3"/>
        <v>#N/A</v>
      </c>
    </row>
    <row r="13" spans="1:19" ht="15" x14ac:dyDescent="0.25">
      <c r="A13">
        <v>9</v>
      </c>
      <c r="B13" s="12" t="e">
        <f>VLOOKUP($A13,'Debt Reduction Calculator'!$B$10:$S$18,B$4,FALSE)</f>
        <v>#N/A</v>
      </c>
      <c r="C13" s="1" t="e">
        <f>VLOOKUP($A13,'Debt Reduction Calculator'!$B$10:$S$18,C$4,FALSE)</f>
        <v>#N/A</v>
      </c>
      <c r="D13" s="4" t="e">
        <f>VLOOKUP($A13,'Debt Reduction Calculator'!$B$10:$S$18,D$4,FALSE)</f>
        <v>#N/A</v>
      </c>
      <c r="E13" s="5" t="e">
        <f>VLOOKUP($A13,'Debt Reduction Calculator'!$B$10:$S$18,E$4,FALSE)</f>
        <v>#N/A</v>
      </c>
      <c r="F13" s="6" t="e">
        <f>VLOOKUP($A13,'Debt Reduction Calculator'!$B$10:$S$18,F$4,FALSE)</f>
        <v>#N/A</v>
      </c>
      <c r="G13" s="14" t="e">
        <f>VLOOKUP($A13,'Debt Reduction Calculator'!$B$10:$S$18,G$4,FALSE)</f>
        <v>#N/A</v>
      </c>
      <c r="H13" s="2" t="e">
        <f t="shared" si="4"/>
        <v>#N/A</v>
      </c>
      <c r="I13" s="8" t="e">
        <f t="shared" si="5"/>
        <v>#N/A</v>
      </c>
      <c r="J13" s="3" t="e">
        <f t="shared" si="6"/>
        <v>#N/A</v>
      </c>
      <c r="K13" s="15" t="e">
        <f t="shared" si="8"/>
        <v>#N/A</v>
      </c>
      <c r="L13" s="11" t="e">
        <f t="shared" si="12"/>
        <v>#N/A</v>
      </c>
      <c r="M13" s="15" t="e">
        <f t="shared" si="11"/>
        <v>#N/A</v>
      </c>
      <c r="N13" s="15" t="e">
        <f t="shared" si="10"/>
        <v>#N/A</v>
      </c>
      <c r="O13" s="15" t="e">
        <f t="shared" si="7"/>
        <v>#N/A</v>
      </c>
      <c r="P13" s="11" t="e">
        <f t="shared" si="0"/>
        <v>#N/A</v>
      </c>
      <c r="Q13" s="9" t="e">
        <f t="shared" si="1"/>
        <v>#N/A</v>
      </c>
      <c r="R13" s="16" t="e">
        <f t="shared" si="2"/>
        <v>#N/A</v>
      </c>
      <c r="S13" s="16" t="e">
        <f t="shared" si="3"/>
        <v>#N/A</v>
      </c>
    </row>
    <row r="14" spans="1:19" ht="15" x14ac:dyDescent="0.25">
      <c r="A14">
        <v>10</v>
      </c>
      <c r="B14" s="12" t="e">
        <f>VLOOKUP($A14,'Debt Reduction Calculator'!$B$10:$S$18,B$4,FALSE)</f>
        <v>#N/A</v>
      </c>
      <c r="C14" s="1" t="e">
        <f>VLOOKUP($A14,'Debt Reduction Calculator'!$B$10:$S$18,C$4,FALSE)</f>
        <v>#N/A</v>
      </c>
      <c r="D14" s="4" t="e">
        <f>VLOOKUP($A14,'Debt Reduction Calculator'!$B$10:$S$18,D$4,FALSE)</f>
        <v>#N/A</v>
      </c>
      <c r="E14" s="5" t="e">
        <f>VLOOKUP($A14,'Debt Reduction Calculator'!$B$10:$S$18,E$4,FALSE)</f>
        <v>#N/A</v>
      </c>
      <c r="F14" s="6" t="e">
        <f>VLOOKUP($A14,'Debt Reduction Calculator'!$B$10:$S$18,F$4,FALSE)</f>
        <v>#N/A</v>
      </c>
      <c r="G14" s="14" t="e">
        <f>VLOOKUP($A14,'Debt Reduction Calculator'!$B$10:$S$18,G$4,FALSE)</f>
        <v>#N/A</v>
      </c>
      <c r="H14" s="2" t="e">
        <f t="shared" si="4"/>
        <v>#N/A</v>
      </c>
      <c r="I14" s="8" t="e">
        <f t="shared" si="5"/>
        <v>#N/A</v>
      </c>
      <c r="J14" s="3" t="e">
        <f t="shared" si="6"/>
        <v>#N/A</v>
      </c>
      <c r="K14" s="15" t="e">
        <f t="shared" si="8"/>
        <v>#N/A</v>
      </c>
      <c r="L14" s="11" t="e">
        <f t="shared" si="12"/>
        <v>#N/A</v>
      </c>
      <c r="M14" s="15" t="e">
        <f t="shared" si="11"/>
        <v>#N/A</v>
      </c>
      <c r="N14" s="15" t="e">
        <f t="shared" si="10"/>
        <v>#N/A</v>
      </c>
      <c r="O14" s="15" t="e">
        <f t="shared" si="7"/>
        <v>#N/A</v>
      </c>
      <c r="P14" s="11" t="e">
        <f t="shared" si="0"/>
        <v>#N/A</v>
      </c>
      <c r="Q14" s="9" t="e">
        <f t="shared" si="1"/>
        <v>#N/A</v>
      </c>
      <c r="R14" s="16" t="e">
        <f t="shared" si="2"/>
        <v>#N/A</v>
      </c>
      <c r="S14" s="16" t="e">
        <f t="shared" si="3"/>
        <v>#N/A</v>
      </c>
    </row>
    <row r="16" spans="1:19" ht="15" x14ac:dyDescent="0.25">
      <c r="A16">
        <v>1</v>
      </c>
      <c r="B16" s="12" t="str">
        <f>VLOOKUP($A16,'Debt Reduction Calculator'!$A$10:$S$18,C$4,FALSE)</f>
        <v>Personal Loan</v>
      </c>
      <c r="C16" s="1">
        <f>VLOOKUP($A16,'Debt Reduction Calculator'!$A$10:$S$18,D$4,FALSE)</f>
        <v>5000</v>
      </c>
      <c r="D16" s="4">
        <f>VLOOKUP($A16,'Debt Reduction Calculator'!$A$10:$S$18,E$4,FALSE)</f>
        <v>0.21</v>
      </c>
      <c r="E16" s="5">
        <f>VLOOKUP($A16,'Debt Reduction Calculator'!$A$10:$S$18,F$4,FALSE)</f>
        <v>0.02</v>
      </c>
      <c r="F16" s="6">
        <f>VLOOKUP($A16,'Debt Reduction Calculator'!$A$10:$S$18,G$4,FALSE)</f>
        <v>60</v>
      </c>
      <c r="G16" s="14">
        <f>VLOOKUP($A16,'Debt Reduction Calculator'!$A$10:$S$18,H$4,FALSE)</f>
        <v>100</v>
      </c>
      <c r="H16" s="2">
        <f>ROUNDUP(IF(A16=0,"",NPER(D16/12,G16,-C16)),0)</f>
        <v>120</v>
      </c>
      <c r="I16" s="8">
        <f>DATE(YEAR($C$1),H16+MONTH($C$1),DAY($C$1))</f>
        <v>46327</v>
      </c>
      <c r="J16" s="3">
        <f>IF(A16=0,"",H16*G16-C16)</f>
        <v>7000</v>
      </c>
      <c r="K16" s="15">
        <f>C16</f>
        <v>5000</v>
      </c>
      <c r="L16" s="11">
        <f>C1</f>
        <v>42675</v>
      </c>
      <c r="M16" s="15">
        <f>ROUNDUP(IF(A16=0,"",NPER(D16/12,$C$2,-K16)),0)</f>
        <v>20</v>
      </c>
      <c r="N16" s="15">
        <v>0</v>
      </c>
      <c r="O16" s="15">
        <f t="shared" ref="O16:O25" si="13">M16+N16</f>
        <v>20</v>
      </c>
      <c r="P16" s="11">
        <f t="shared" ref="P16:P25" si="14">DATE(YEAR(L16),M16+MONTH(L16),DAY(L16))</f>
        <v>43282</v>
      </c>
      <c r="Q16" s="9">
        <f t="shared" ref="Q16:Q17" si="15">N16*G16</f>
        <v>0</v>
      </c>
      <c r="R16" s="16">
        <f t="shared" ref="R16:R17" si="16">M16*$C$2</f>
        <v>6000</v>
      </c>
      <c r="S16" s="16">
        <f t="shared" ref="S16:S19" si="17">R16+Q16-C16</f>
        <v>1000</v>
      </c>
    </row>
    <row r="17" spans="1:20" ht="15" x14ac:dyDescent="0.25">
      <c r="A17">
        <v>2</v>
      </c>
      <c r="B17" s="12" t="str">
        <f>VLOOKUP($A17,'Debt Reduction Calculator'!$A$10:$S$18,C$4,FALSE)</f>
        <v>Credit Card 4</v>
      </c>
      <c r="C17" s="1">
        <f>VLOOKUP($A17,'Debt Reduction Calculator'!$A$10:$S$18,D$4,FALSE)</f>
        <v>700</v>
      </c>
      <c r="D17" s="4">
        <f>VLOOKUP($A17,'Debt Reduction Calculator'!$A$10:$S$18,E$4,FALSE)</f>
        <v>0.2</v>
      </c>
      <c r="E17" s="5">
        <f>VLOOKUP($A17,'Debt Reduction Calculator'!$A$10:$S$18,F$4,FALSE)</f>
        <v>0.02</v>
      </c>
      <c r="F17" s="6">
        <f>VLOOKUP($A17,'Debt Reduction Calculator'!$A$10:$S$18,G$4,FALSE)</f>
        <v>60</v>
      </c>
      <c r="G17" s="14">
        <f>VLOOKUP($A17,'Debt Reduction Calculator'!$A$10:$S$18,H$4,FALSE)</f>
        <v>14</v>
      </c>
      <c r="H17" s="2">
        <f t="shared" ref="H17:H25" si="18">ROUNDUP(IF(A17=0,"",NPER(D17/12,G17,-C17)),0)</f>
        <v>109</v>
      </c>
      <c r="I17" s="8">
        <f t="shared" ref="I17:I25" si="19">DATE(YEAR($C$1),H17+MONTH($C$1),DAY($C$1))</f>
        <v>45992</v>
      </c>
      <c r="J17" s="3">
        <f t="shared" ref="J17:J25" si="20">IF(A17=0,"",H17*G17-C17)</f>
        <v>826</v>
      </c>
      <c r="K17" s="15">
        <f>IPMT(D17/12,N17+1,H17,-C17)/(D17/12)</f>
        <v>645.79966630036904</v>
      </c>
      <c r="L17" s="11">
        <f>P16</f>
        <v>43282</v>
      </c>
      <c r="M17" s="15">
        <f t="shared" ref="M17:M25" si="21">ROUNDUP(IF(A17=0,"",NPER(D17/12,$C$2,-K17)),0)</f>
        <v>3</v>
      </c>
      <c r="N17" s="15">
        <f>M16</f>
        <v>20</v>
      </c>
      <c r="O17" s="15">
        <f t="shared" si="13"/>
        <v>23</v>
      </c>
      <c r="P17" s="11">
        <f t="shared" si="14"/>
        <v>43374</v>
      </c>
      <c r="Q17" s="9">
        <f t="shared" si="15"/>
        <v>280</v>
      </c>
      <c r="R17" s="16">
        <f t="shared" si="16"/>
        <v>900</v>
      </c>
      <c r="S17" s="16">
        <f t="shared" si="17"/>
        <v>480</v>
      </c>
    </row>
    <row r="18" spans="1:20" ht="15" x14ac:dyDescent="0.25">
      <c r="A18">
        <v>3</v>
      </c>
      <c r="B18" s="12" t="str">
        <f>VLOOKUP($A18,'Debt Reduction Calculator'!$A$10:$S$18,C$4,FALSE)</f>
        <v>Credit Card 1</v>
      </c>
      <c r="C18" s="1">
        <f>VLOOKUP($A18,'Debt Reduction Calculator'!$A$10:$S$18,D$4,FALSE)</f>
        <v>3200</v>
      </c>
      <c r="D18" s="4">
        <f>VLOOKUP($A18,'Debt Reduction Calculator'!$A$10:$S$18,E$4,FALSE)</f>
        <v>0.18</v>
      </c>
      <c r="E18" s="5">
        <f>VLOOKUP($A18,'Debt Reduction Calculator'!$A$10:$S$18,F$4,FALSE)</f>
        <v>2.2499999999999999E-2</v>
      </c>
      <c r="F18" s="6">
        <f>VLOOKUP($A18,'Debt Reduction Calculator'!$A$10:$S$18,G$4,FALSE)</f>
        <v>60</v>
      </c>
      <c r="G18" s="14">
        <f>VLOOKUP($A18,'Debt Reduction Calculator'!$A$10:$S$18,H$4,FALSE)</f>
        <v>72</v>
      </c>
      <c r="H18" s="2">
        <f t="shared" si="18"/>
        <v>74</v>
      </c>
      <c r="I18" s="8">
        <f t="shared" si="19"/>
        <v>44927</v>
      </c>
      <c r="J18" s="3">
        <f t="shared" si="20"/>
        <v>2128</v>
      </c>
      <c r="K18" s="15">
        <f t="shared" ref="K18:K25" si="22">IPMT(D18/12,N18+1,H18,-C18)/(D18/12)</f>
        <v>2549.6693519461087</v>
      </c>
      <c r="L18" s="11">
        <f>P17</f>
        <v>43374</v>
      </c>
      <c r="M18" s="15">
        <f t="shared" si="21"/>
        <v>10</v>
      </c>
      <c r="N18" s="15">
        <f>M17+N17</f>
        <v>23</v>
      </c>
      <c r="O18" s="15">
        <f t="shared" si="13"/>
        <v>33</v>
      </c>
      <c r="P18" s="11">
        <f t="shared" si="14"/>
        <v>43678</v>
      </c>
      <c r="Q18" s="9">
        <f>N18*G18</f>
        <v>1656</v>
      </c>
      <c r="R18" s="16">
        <f>M18*$C$2</f>
        <v>3000</v>
      </c>
      <c r="S18" s="16">
        <f t="shared" si="17"/>
        <v>1456</v>
      </c>
    </row>
    <row r="19" spans="1:20" ht="15" x14ac:dyDescent="0.25">
      <c r="A19">
        <v>4</v>
      </c>
      <c r="B19" s="12" t="str">
        <f>VLOOKUP($A19,'Debt Reduction Calculator'!$A$10:$S$18,C$4,FALSE)</f>
        <v>Credit Card 2</v>
      </c>
      <c r="C19" s="1">
        <f>VLOOKUP($A19,'Debt Reduction Calculator'!$A$10:$S$18,D$4,FALSE)</f>
        <v>4000</v>
      </c>
      <c r="D19" s="4">
        <f>VLOOKUP($A19,'Debt Reduction Calculator'!$A$10:$S$18,E$4,FALSE)</f>
        <v>0.18</v>
      </c>
      <c r="E19" s="5">
        <f>VLOOKUP($A19,'Debt Reduction Calculator'!$A$10:$S$18,F$4,FALSE)</f>
        <v>0.02</v>
      </c>
      <c r="F19" s="6">
        <f>VLOOKUP($A19,'Debt Reduction Calculator'!$A$10:$S$18,G$4,FALSE)</f>
        <v>60</v>
      </c>
      <c r="G19" s="14">
        <f>VLOOKUP($A19,'Debt Reduction Calculator'!$A$10:$S$18,H$4,FALSE)</f>
        <v>80</v>
      </c>
      <c r="H19" s="2">
        <f t="shared" si="18"/>
        <v>94</v>
      </c>
      <c r="I19" s="8">
        <f t="shared" si="19"/>
        <v>45536</v>
      </c>
      <c r="J19" s="3">
        <f t="shared" si="20"/>
        <v>3520</v>
      </c>
      <c r="K19" s="15">
        <f t="shared" si="22"/>
        <v>3168.7935120401517</v>
      </c>
      <c r="L19" s="11">
        <f t="shared" ref="L19:L25" si="23">P18</f>
        <v>43678</v>
      </c>
      <c r="M19" s="15">
        <f t="shared" si="21"/>
        <v>12</v>
      </c>
      <c r="N19" s="15">
        <f t="shared" ref="N19:N25" si="24">M18+N18</f>
        <v>33</v>
      </c>
      <c r="O19" s="15">
        <f t="shared" si="13"/>
        <v>45</v>
      </c>
      <c r="P19" s="11">
        <f t="shared" si="14"/>
        <v>44044</v>
      </c>
      <c r="Q19" s="9">
        <f t="shared" ref="Q19:Q25" si="25">N19*G19</f>
        <v>2640</v>
      </c>
      <c r="R19" s="16">
        <f t="shared" ref="R19:R25" si="26">M19*$C$2</f>
        <v>3600</v>
      </c>
      <c r="S19" s="16">
        <f t="shared" si="17"/>
        <v>2240</v>
      </c>
    </row>
    <row r="20" spans="1:20" ht="15" x14ac:dyDescent="0.25">
      <c r="A20">
        <v>5</v>
      </c>
      <c r="B20" s="12" t="str">
        <f>VLOOKUP($A20,'Debt Reduction Calculator'!$A$10:$S$18,C$4,FALSE)</f>
        <v>Credit Card 3</v>
      </c>
      <c r="C20" s="1">
        <f>VLOOKUP($A20,'Debt Reduction Calculator'!$A$10:$S$18,D$4,FALSE)</f>
        <v>1500</v>
      </c>
      <c r="D20" s="4">
        <f>VLOOKUP($A20,'Debt Reduction Calculator'!$A$10:$S$18,E$4,FALSE)</f>
        <v>0.17</v>
      </c>
      <c r="E20" s="5">
        <f>VLOOKUP($A20,'Debt Reduction Calculator'!$A$10:$S$18,F$4,FALSE)</f>
        <v>2.75E-2</v>
      </c>
      <c r="F20" s="6">
        <f>VLOOKUP($A20,'Debt Reduction Calculator'!$A$10:$S$18,G$4,FALSE)</f>
        <v>60</v>
      </c>
      <c r="G20" s="14">
        <f>VLOOKUP($A20,'Debt Reduction Calculator'!$A$10:$S$18,H$4,FALSE)</f>
        <v>41.25</v>
      </c>
      <c r="H20" s="2">
        <f t="shared" si="18"/>
        <v>52</v>
      </c>
      <c r="I20" s="8">
        <f t="shared" si="19"/>
        <v>44256</v>
      </c>
      <c r="J20" s="3">
        <f t="shared" si="20"/>
        <v>645</v>
      </c>
      <c r="K20" s="15">
        <f t="shared" si="22"/>
        <v>271.13241643428296</v>
      </c>
      <c r="L20" s="11">
        <f t="shared" si="23"/>
        <v>44044</v>
      </c>
      <c r="M20" s="15">
        <f t="shared" si="21"/>
        <v>1</v>
      </c>
      <c r="N20" s="15">
        <f t="shared" si="24"/>
        <v>45</v>
      </c>
      <c r="O20" s="15">
        <f t="shared" si="13"/>
        <v>46</v>
      </c>
      <c r="P20" s="11">
        <f t="shared" si="14"/>
        <v>44075</v>
      </c>
      <c r="Q20" s="9">
        <f t="shared" si="25"/>
        <v>1856.25</v>
      </c>
      <c r="R20" s="16">
        <f t="shared" si="26"/>
        <v>300</v>
      </c>
      <c r="S20" s="16">
        <f>R20+Q20-C20</f>
        <v>656.25</v>
      </c>
      <c r="T20" s="9"/>
    </row>
    <row r="21" spans="1:20" ht="15" x14ac:dyDescent="0.25">
      <c r="A21">
        <v>6</v>
      </c>
      <c r="B21" s="12" t="e">
        <f>VLOOKUP($A21,'Debt Reduction Calculator'!$A$10:$S$18,C$4,FALSE)</f>
        <v>#N/A</v>
      </c>
      <c r="C21" s="1" t="e">
        <f>VLOOKUP($A21,'Debt Reduction Calculator'!$A$10:$S$18,D$4,FALSE)</f>
        <v>#N/A</v>
      </c>
      <c r="D21" s="4" t="e">
        <f>VLOOKUP($A21,'Debt Reduction Calculator'!$A$10:$S$18,E$4,FALSE)</f>
        <v>#N/A</v>
      </c>
      <c r="E21" s="5" t="e">
        <f>VLOOKUP($A21,'Debt Reduction Calculator'!$A$10:$S$18,F$4,FALSE)</f>
        <v>#N/A</v>
      </c>
      <c r="F21" s="6" t="e">
        <f>VLOOKUP($A21,'Debt Reduction Calculator'!$A$10:$S$18,G$4,FALSE)</f>
        <v>#N/A</v>
      </c>
      <c r="G21" s="14" t="e">
        <f>VLOOKUP($A21,'Debt Reduction Calculator'!$A$10:$S$18,H$4,FALSE)</f>
        <v>#N/A</v>
      </c>
      <c r="H21" s="2" t="e">
        <f t="shared" si="18"/>
        <v>#N/A</v>
      </c>
      <c r="I21" s="8" t="e">
        <f t="shared" si="19"/>
        <v>#N/A</v>
      </c>
      <c r="J21" s="3" t="e">
        <f t="shared" si="20"/>
        <v>#N/A</v>
      </c>
      <c r="K21" s="15" t="e">
        <f t="shared" si="22"/>
        <v>#N/A</v>
      </c>
      <c r="L21" s="11">
        <f t="shared" si="23"/>
        <v>44075</v>
      </c>
      <c r="M21" s="15" t="e">
        <f t="shared" si="21"/>
        <v>#N/A</v>
      </c>
      <c r="N21" s="15">
        <f t="shared" si="24"/>
        <v>46</v>
      </c>
      <c r="O21" s="15" t="e">
        <f t="shared" si="13"/>
        <v>#N/A</v>
      </c>
      <c r="P21" s="11" t="e">
        <f t="shared" si="14"/>
        <v>#N/A</v>
      </c>
      <c r="Q21" s="9" t="e">
        <f t="shared" si="25"/>
        <v>#N/A</v>
      </c>
      <c r="R21" s="16" t="e">
        <f t="shared" si="26"/>
        <v>#N/A</v>
      </c>
      <c r="S21" s="16" t="e">
        <f t="shared" ref="S21:S25" si="27">R21+Q21-C21</f>
        <v>#N/A</v>
      </c>
    </row>
    <row r="22" spans="1:20" ht="15" x14ac:dyDescent="0.25">
      <c r="A22">
        <v>7</v>
      </c>
      <c r="B22" s="12" t="e">
        <f>VLOOKUP($A22,'Debt Reduction Calculator'!$A$10:$S$18,C$4,FALSE)</f>
        <v>#N/A</v>
      </c>
      <c r="C22" s="1" t="e">
        <f>VLOOKUP($A22,'Debt Reduction Calculator'!$A$10:$S$18,D$4,FALSE)</f>
        <v>#N/A</v>
      </c>
      <c r="D22" s="4" t="e">
        <f>VLOOKUP($A22,'Debt Reduction Calculator'!$A$10:$S$18,E$4,FALSE)</f>
        <v>#N/A</v>
      </c>
      <c r="E22" s="5" t="e">
        <f>VLOOKUP($A22,'Debt Reduction Calculator'!$A$10:$S$18,F$4,FALSE)</f>
        <v>#N/A</v>
      </c>
      <c r="F22" s="6" t="e">
        <f>VLOOKUP($A22,'Debt Reduction Calculator'!$A$10:$S$18,G$4,FALSE)</f>
        <v>#N/A</v>
      </c>
      <c r="G22" s="14" t="e">
        <f>VLOOKUP($A22,'Debt Reduction Calculator'!$A$10:$S$18,H$4,FALSE)</f>
        <v>#N/A</v>
      </c>
      <c r="H22" s="2" t="e">
        <f t="shared" si="18"/>
        <v>#N/A</v>
      </c>
      <c r="I22" s="8" t="e">
        <f t="shared" si="19"/>
        <v>#N/A</v>
      </c>
      <c r="J22" s="3" t="e">
        <f t="shared" si="20"/>
        <v>#N/A</v>
      </c>
      <c r="K22" s="15" t="e">
        <f t="shared" si="22"/>
        <v>#N/A</v>
      </c>
      <c r="L22" s="11" t="e">
        <f t="shared" si="23"/>
        <v>#N/A</v>
      </c>
      <c r="M22" s="15" t="e">
        <f t="shared" si="21"/>
        <v>#N/A</v>
      </c>
      <c r="N22" s="15" t="e">
        <f t="shared" si="24"/>
        <v>#N/A</v>
      </c>
      <c r="O22" s="15" t="e">
        <f t="shared" si="13"/>
        <v>#N/A</v>
      </c>
      <c r="P22" s="11" t="e">
        <f t="shared" si="14"/>
        <v>#N/A</v>
      </c>
      <c r="Q22" s="9" t="e">
        <f t="shared" si="25"/>
        <v>#N/A</v>
      </c>
      <c r="R22" s="16" t="e">
        <f t="shared" si="26"/>
        <v>#N/A</v>
      </c>
      <c r="S22" s="16" t="e">
        <f t="shared" si="27"/>
        <v>#N/A</v>
      </c>
    </row>
    <row r="23" spans="1:20" ht="15" x14ac:dyDescent="0.25">
      <c r="A23">
        <v>8</v>
      </c>
      <c r="B23" s="12" t="e">
        <f>VLOOKUP($A23,'Debt Reduction Calculator'!$A$10:$S$18,C$4,FALSE)</f>
        <v>#N/A</v>
      </c>
      <c r="C23" s="1" t="e">
        <f>VLOOKUP($A23,'Debt Reduction Calculator'!$A$10:$S$18,D$4,FALSE)</f>
        <v>#N/A</v>
      </c>
      <c r="D23" s="4" t="e">
        <f>VLOOKUP($A23,'Debt Reduction Calculator'!$A$10:$S$18,E$4,FALSE)</f>
        <v>#N/A</v>
      </c>
      <c r="E23" s="5" t="e">
        <f>VLOOKUP($A23,'Debt Reduction Calculator'!$A$10:$S$18,F$4,FALSE)</f>
        <v>#N/A</v>
      </c>
      <c r="F23" s="6" t="e">
        <f>VLOOKUP($A23,'Debt Reduction Calculator'!$A$10:$S$18,G$4,FALSE)</f>
        <v>#N/A</v>
      </c>
      <c r="G23" s="14" t="e">
        <f>VLOOKUP($A23,'Debt Reduction Calculator'!$A$10:$S$18,H$4,FALSE)</f>
        <v>#N/A</v>
      </c>
      <c r="H23" s="2" t="e">
        <f t="shared" si="18"/>
        <v>#N/A</v>
      </c>
      <c r="I23" s="8" t="e">
        <f t="shared" si="19"/>
        <v>#N/A</v>
      </c>
      <c r="J23" s="3" t="e">
        <f t="shared" si="20"/>
        <v>#N/A</v>
      </c>
      <c r="K23" s="15" t="e">
        <f t="shared" si="22"/>
        <v>#N/A</v>
      </c>
      <c r="L23" s="11" t="e">
        <f t="shared" si="23"/>
        <v>#N/A</v>
      </c>
      <c r="M23" s="15" t="e">
        <f t="shared" si="21"/>
        <v>#N/A</v>
      </c>
      <c r="N23" s="15" t="e">
        <f t="shared" si="24"/>
        <v>#N/A</v>
      </c>
      <c r="O23" s="15" t="e">
        <f t="shared" si="13"/>
        <v>#N/A</v>
      </c>
      <c r="P23" s="11" t="e">
        <f t="shared" si="14"/>
        <v>#N/A</v>
      </c>
      <c r="Q23" s="9" t="e">
        <f t="shared" si="25"/>
        <v>#N/A</v>
      </c>
      <c r="R23" s="16" t="e">
        <f t="shared" si="26"/>
        <v>#N/A</v>
      </c>
      <c r="S23" s="16" t="e">
        <f t="shared" si="27"/>
        <v>#N/A</v>
      </c>
    </row>
    <row r="24" spans="1:20" ht="15" x14ac:dyDescent="0.25">
      <c r="A24">
        <v>9</v>
      </c>
      <c r="B24" s="12" t="e">
        <f>VLOOKUP($A24,'Debt Reduction Calculator'!$A$10:$S$18,C$4,FALSE)</f>
        <v>#N/A</v>
      </c>
      <c r="C24" s="1" t="e">
        <f>VLOOKUP($A24,'Debt Reduction Calculator'!$A$10:$S$18,D$4,FALSE)</f>
        <v>#N/A</v>
      </c>
      <c r="D24" s="4" t="e">
        <f>VLOOKUP($A24,'Debt Reduction Calculator'!$A$10:$S$18,E$4,FALSE)</f>
        <v>#N/A</v>
      </c>
      <c r="E24" s="5" t="e">
        <f>VLOOKUP($A24,'Debt Reduction Calculator'!$A$10:$S$18,F$4,FALSE)</f>
        <v>#N/A</v>
      </c>
      <c r="F24" s="6" t="e">
        <f>VLOOKUP($A24,'Debt Reduction Calculator'!$A$10:$S$18,G$4,FALSE)</f>
        <v>#N/A</v>
      </c>
      <c r="G24" s="14" t="e">
        <f>VLOOKUP($A24,'Debt Reduction Calculator'!$A$10:$S$18,H$4,FALSE)</f>
        <v>#N/A</v>
      </c>
      <c r="H24" s="2" t="e">
        <f t="shared" si="18"/>
        <v>#N/A</v>
      </c>
      <c r="I24" s="8" t="e">
        <f t="shared" si="19"/>
        <v>#N/A</v>
      </c>
      <c r="J24" s="3" t="e">
        <f t="shared" si="20"/>
        <v>#N/A</v>
      </c>
      <c r="K24" s="15" t="e">
        <f t="shared" si="22"/>
        <v>#N/A</v>
      </c>
      <c r="L24" s="11" t="e">
        <f t="shared" si="23"/>
        <v>#N/A</v>
      </c>
      <c r="M24" s="15" t="e">
        <f t="shared" si="21"/>
        <v>#N/A</v>
      </c>
      <c r="N24" s="15" t="e">
        <f t="shared" si="24"/>
        <v>#N/A</v>
      </c>
      <c r="O24" s="15" t="e">
        <f t="shared" si="13"/>
        <v>#N/A</v>
      </c>
      <c r="P24" s="11" t="e">
        <f t="shared" si="14"/>
        <v>#N/A</v>
      </c>
      <c r="Q24" s="9" t="e">
        <f t="shared" si="25"/>
        <v>#N/A</v>
      </c>
      <c r="R24" s="16" t="e">
        <f t="shared" si="26"/>
        <v>#N/A</v>
      </c>
      <c r="S24" s="16" t="e">
        <f t="shared" si="27"/>
        <v>#N/A</v>
      </c>
    </row>
    <row r="25" spans="1:20" ht="15" x14ac:dyDescent="0.25">
      <c r="A25">
        <v>10</v>
      </c>
      <c r="B25" s="12" t="e">
        <f>VLOOKUP($A25,'Debt Reduction Calculator'!$A$10:$S$18,C$4,FALSE)</f>
        <v>#N/A</v>
      </c>
      <c r="C25" s="1" t="e">
        <f>VLOOKUP($A25,'Debt Reduction Calculator'!$A$10:$S$18,D$4,FALSE)</f>
        <v>#N/A</v>
      </c>
      <c r="D25" s="4" t="e">
        <f>VLOOKUP($A25,'Debt Reduction Calculator'!$A$10:$S$18,E$4,FALSE)</f>
        <v>#N/A</v>
      </c>
      <c r="E25" s="5" t="e">
        <f>VLOOKUP($A25,'Debt Reduction Calculator'!$A$10:$S$18,F$4,FALSE)</f>
        <v>#N/A</v>
      </c>
      <c r="F25" s="6" t="e">
        <f>VLOOKUP($A25,'Debt Reduction Calculator'!$A$10:$S$18,G$4,FALSE)</f>
        <v>#N/A</v>
      </c>
      <c r="G25" s="14" t="e">
        <f>VLOOKUP($A25,'Debt Reduction Calculator'!$A$10:$S$18,H$4,FALSE)</f>
        <v>#N/A</v>
      </c>
      <c r="H25" s="2" t="e">
        <f t="shared" si="18"/>
        <v>#N/A</v>
      </c>
      <c r="I25" s="8" t="e">
        <f t="shared" si="19"/>
        <v>#N/A</v>
      </c>
      <c r="J25" s="3" t="e">
        <f t="shared" si="20"/>
        <v>#N/A</v>
      </c>
      <c r="K25" s="15" t="e">
        <f t="shared" si="22"/>
        <v>#N/A</v>
      </c>
      <c r="L25" s="11" t="e">
        <f t="shared" si="23"/>
        <v>#N/A</v>
      </c>
      <c r="M25" s="15" t="e">
        <f t="shared" si="21"/>
        <v>#N/A</v>
      </c>
      <c r="N25" s="15" t="e">
        <f t="shared" si="24"/>
        <v>#N/A</v>
      </c>
      <c r="O25" s="15" t="e">
        <f t="shared" si="13"/>
        <v>#N/A</v>
      </c>
      <c r="P25" s="11" t="e">
        <f t="shared" si="14"/>
        <v>#N/A</v>
      </c>
      <c r="Q25" s="9" t="e">
        <f t="shared" si="25"/>
        <v>#N/A</v>
      </c>
      <c r="R25" s="16" t="e">
        <f t="shared" si="26"/>
        <v>#N/A</v>
      </c>
      <c r="S25" s="16" t="e">
        <f t="shared" si="27"/>
        <v>#N/A</v>
      </c>
    </row>
    <row r="27" spans="1:20" ht="15" x14ac:dyDescent="0.25">
      <c r="C27" s="11"/>
    </row>
    <row r="29" spans="1:20" ht="15" x14ac:dyDescent="0.25">
      <c r="D29" s="11"/>
      <c r="G29" s="11"/>
    </row>
    <row r="30" spans="1:20" ht="15" x14ac:dyDescent="0.25">
      <c r="D30" s="11"/>
      <c r="G30" s="11"/>
    </row>
    <row r="31" spans="1:20" ht="15" x14ac:dyDescent="0.25">
      <c r="D31" s="11"/>
      <c r="G31" s="11"/>
    </row>
    <row r="32" spans="1:20" ht="15" x14ac:dyDescent="0.25">
      <c r="D32" s="11"/>
      <c r="G32" s="11"/>
    </row>
    <row r="33" spans="4:7" ht="15" x14ac:dyDescent="0.25">
      <c r="D33" s="11"/>
      <c r="G33" s="11"/>
    </row>
    <row r="34" spans="4:7" x14ac:dyDescent="0.3">
      <c r="G34" s="11"/>
    </row>
    <row r="35" spans="4:7" x14ac:dyDescent="0.3">
      <c r="G35" s="11"/>
    </row>
    <row r="36" spans="4:7" x14ac:dyDescent="0.3">
      <c r="G36" s="11"/>
    </row>
    <row r="37" spans="4:7" x14ac:dyDescent="0.3">
      <c r="G37" s="11"/>
    </row>
    <row r="38" spans="4:7" x14ac:dyDescent="0.3">
      <c r="G38" s="11"/>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2">
      <vt:variant>
        <vt:lpstr>Worksheets</vt:lpstr>
      </vt:variant>
      <vt:variant>
        <vt:i4>3</vt:i4>
      </vt:variant>
    </vt:vector>
  </HeadingPairs>
  <TitlesOfParts>
    <vt:vector baseType="lpstr" size="3">
      <vt:lpstr>Debt Reduction Calculator</vt:lpstr>
      <vt:lpstr>More Payment Planner</vt:lpstr>
      <vt:lpstr>Dummy</vt:lpstr>
    </vt:vector>
  </TitlesOfParts>
  <LinksUpToDate>false</LinksUpToDate>
  <SharedDoc>false</SharedDoc>
  <HyperlinksChanged>false</HyperlinksChanged>
  <AppVersion>14.0300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