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thumbnail.wmf" Type="http://schemas.openxmlformats.org/package/2006/relationships/metadata/thumbnail"/>
<Relationship Id="rId3" Target="docProps/core.xml" Type="http://schemas.openxmlformats.org/package/2006/relationships/metadata/core-properties"/>
<Relationship Id="rId4" Target="docProps/app.xml" Type="http://schemas.openxmlformats.org/officeDocument/2006/relationships/extended-properties"/>
<Relationship Id="rId5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E:\WET\"/>
    </mc:Choice>
  </mc:AlternateContent>
  <bookViews>
    <workbookView xWindow="0" yWindow="0" windowWidth="25200" windowHeight="12570"/>
  </bookViews>
  <sheets>
    <sheet name="Donation Tracker" sheetId="1" r:id="rId1"/>
    <sheet name="calculations" sheetId="2" state="hidden" r:id="rId2"/>
  </sheets>
  <definedNames>
    <definedName name="OrganizationsDistinct">OFFSET(calculations!$D$25,,,calculations!$B$24)</definedName>
    <definedName name="OrganizationsDonations">OFFSET(calculations!$F$25,,,calculations!$B$24)</definedName>
    <definedName name="_xlnm.Print_Titles" localSheetId="0">'Donation Tracker'!$16:$16</definedName>
    <definedName name="Year">'Donation Tracker'!$B$2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2" l="1" a="1"/>
  <c r="C25" i="2" s="1"/>
  <c r="C26" i="2" s="1" a="1"/>
  <c r="C26" i="2" s="1"/>
  <c r="H23" i="1"/>
  <c r="H22" i="1"/>
  <c r="G3" i="1" l="1"/>
  <c r="H17" i="1"/>
  <c r="H18" i="1"/>
  <c r="H19" i="1"/>
  <c r="H20" i="1"/>
  <c r="H21" i="1"/>
  <c r="D25" i="2" l="1" a="1"/>
  <c r="D25" i="2" s="1"/>
  <c r="F25" i="2" s="1"/>
  <c r="D26" i="2" l="1" a="1"/>
  <c r="D26" i="2" s="1"/>
  <c r="F26" i="2" s="1"/>
  <c r="C27" i="2" l="1" a="1"/>
  <c r="C27" i="2" s="1"/>
  <c r="D27" i="2" s="1" a="1"/>
  <c r="D27" i="2" s="1"/>
  <c r="F27" i="2" s="1"/>
  <c r="C28" i="2" l="1" a="1"/>
  <c r="C28" i="2" s="1"/>
  <c r="D28" i="2" s="1" a="1"/>
  <c r="D28" i="2" s="1"/>
  <c r="F28" i="2" s="1"/>
  <c r="C29" i="2" l="1" a="1"/>
  <c r="C29" i="2" s="1"/>
  <c r="D29" i="2" s="1" a="1"/>
  <c r="D29" i="2" s="1"/>
  <c r="F29" i="2" s="1"/>
  <c r="C30" i="2" l="1" a="1"/>
  <c r="C30" i="2" s="1"/>
  <c r="D30" i="2" s="1" a="1"/>
  <c r="D30" i="2" s="1"/>
  <c r="F30" i="2" s="1"/>
  <c r="C31" i="2" l="1" a="1"/>
  <c r="C31" i="2" s="1"/>
  <c r="C32" i="2" l="1" a="1"/>
  <c r="C32" i="2" s="1"/>
  <c r="D31" i="2" a="1"/>
  <c r="D31" i="2" s="1"/>
  <c r="F31" i="2" s="1"/>
  <c r="C33" i="2" l="1" a="1"/>
  <c r="C33" i="2" s="1"/>
  <c r="D33" i="2" s="1" a="1"/>
  <c r="D33" i="2" s="1"/>
  <c r="F33" i="2" s="1"/>
  <c r="D32" i="2" a="1"/>
  <c r="D32" i="2" s="1"/>
  <c r="F32" i="2" s="1"/>
  <c r="C34" i="2" l="1" a="1"/>
  <c r="C34" i="2" s="1"/>
  <c r="C35" i="2" l="1" a="1"/>
  <c r="C35" i="2" s="1"/>
  <c r="D34" i="2" a="1"/>
  <c r="D34" i="2" s="1"/>
  <c r="F34" i="2" s="1"/>
  <c r="C36" i="2" l="1" a="1"/>
  <c r="C36" i="2" s="1"/>
  <c r="D36" i="2" s="1" a="1"/>
  <c r="D36" i="2" s="1"/>
  <c r="F36" i="2" s="1"/>
  <c r="D35" i="2" a="1"/>
  <c r="D35" i="2" s="1"/>
  <c r="B24" i="2" l="1" a="1"/>
  <c r="B24" i="2" s="1"/>
  <c r="F35" i="2"/>
  <c r="D8" i="2" l="1"/>
  <c r="D9" i="2"/>
  <c r="D10" i="2"/>
  <c r="D11" i="2"/>
  <c r="D12" i="2"/>
  <c r="D13" i="2"/>
  <c r="D14" i="2"/>
  <c r="D15" i="2"/>
  <c r="D16" i="2"/>
  <c r="E16" i="2" s="1"/>
  <c r="D17" i="2"/>
  <c r="D18" i="2"/>
  <c r="D7" i="2"/>
  <c r="E11" i="2" l="1"/>
  <c r="F11" i="2" s="1"/>
  <c r="E17" i="2"/>
  <c r="F17" i="2" s="1"/>
  <c r="E7" i="2"/>
  <c r="F7" i="2" s="1"/>
  <c r="E13" i="2"/>
  <c r="F13" i="2" s="1"/>
  <c r="E18" i="2"/>
  <c r="F18" i="2" s="1"/>
  <c r="E12" i="2"/>
  <c r="F12" i="2" s="1"/>
  <c r="E10" i="2"/>
  <c r="F10" i="2" s="1"/>
  <c r="F16" i="2"/>
  <c r="E15" i="2"/>
  <c r="F15" i="2" s="1"/>
  <c r="E9" i="2"/>
  <c r="F9" i="2" s="1"/>
  <c r="E14" i="2"/>
  <c r="F14" i="2" s="1"/>
  <c r="E8" i="2"/>
  <c r="F8" i="2" s="1"/>
</calcChain>
</file>

<file path=xl/sharedStrings.xml><?xml version="1.0" encoding="utf-8"?>
<sst xmlns="http://schemas.openxmlformats.org/spreadsheetml/2006/main" count="48" uniqueCount="35">
  <si>
    <t>DATE</t>
  </si>
  <si>
    <t>VALUE</t>
  </si>
  <si>
    <t>ORGANIZATION</t>
  </si>
  <si>
    <t>ITEM</t>
  </si>
  <si>
    <t>RECEIPT</t>
  </si>
  <si>
    <t>APPRAISED</t>
  </si>
  <si>
    <t>Coho Foundation</t>
  </si>
  <si>
    <t>Cash</t>
  </si>
  <si>
    <t>Furniture</t>
  </si>
  <si>
    <t>My Church</t>
  </si>
  <si>
    <t xml:space="preserve"> </t>
  </si>
  <si>
    <t>NO</t>
  </si>
  <si>
    <t>YES</t>
  </si>
  <si>
    <t>YEARLY TOTAL</t>
  </si>
  <si>
    <t>DONATION TRACKER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</si>
  <si>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</si>
  <si>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</si>
  <si>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</si>
  <si>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</si>
  <si>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</si>
  <si>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</si>
  <si>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</si>
  <si>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</si>
  <si>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</si>
  <si>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</si>
  <si>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</si>
  <si>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</si>
  <si>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Month</t>
  </si>
  <si>
    <t>Donation</t>
  </si>
  <si>
    <t>DONATIONS BY MONTH</t>
  </si>
  <si>
    <t>DONATIONS BY ORGANIZATION</t>
  </si>
  <si>
    <t>Organization</t>
  </si>
  <si>
    <t>Retail Charity</t>
  </si>
  <si>
    <t>Emergency Aid</t>
  </si>
  <si>
    <t>This sheet should  remain hidden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</si>
</sst>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"/>
    <numFmt numFmtId="165" formatCode="mm/dd/yyyy"/>
  </numFmts>
  <fonts count="7" x14ac:knownFonts="1">
    <font>
      <sz val="10"/>
      <color theme="3" tint="0.24994659260841701"/>
      <name val="Book Antiqua"/>
      <family val="2"/>
      <scheme val="minor"/>
    </font>
    <font>
      <sz val="11"/>
      <color theme="1"/>
      <name val="Book Antiqua"/>
      <family val="2"/>
      <scheme val="minor"/>
    </font>
    <font>
      <sz val="18"/>
      <color theme="3"/>
      <name val="Verdana"/>
      <family val="2"/>
      <scheme val="major"/>
    </font>
    <font>
      <sz val="20"/>
      <color theme="2"/>
      <name val="Book Antiqua"/>
      <family val="2"/>
      <scheme val="minor"/>
    </font>
    <font>
      <b/>
      <sz val="27"/>
      <color theme="4"/>
      <name val="Book Antiqua"/>
      <family val="1"/>
      <scheme val="minor"/>
    </font>
    <font>
      <b/>
      <sz val="27"/>
      <color theme="5" tint="-0.249977111117893"/>
      <name val="Book Antiqua"/>
      <family val="1"/>
      <scheme val="minor"/>
    </font>
    <font>
      <sz val="10"/>
      <color theme="0"/>
      <name val="Book Antiqua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>
      <alignment vertical="center"/>
    </xf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3" fillId="2" borderId="0" applyBorder="0" applyProtection="0">
      <alignment horizontal="center" vertical="center"/>
    </xf>
  </cellStyleXfs>
  <cellXfs count="26">
    <xf numFmtId="0" fontId="0" fillId="0" borderId="0" xfId="0">
      <alignment vertical="center"/>
    </xf>
    <xf numFmtId="0" fontId="0" fillId="0" borderId="0" xfId="0" quotePrefix="1">
      <alignment vertical="center"/>
    </xf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Font="1">
      <alignment vertical="center"/>
    </xf>
    <xf numFmtId="164" fontId="0" fillId="0" borderId="0" xfId="0" applyNumberFormat="1" applyFont="1" applyAlignment="1">
      <alignment horizontal="left" vertical="center" indent="1"/>
    </xf>
    <xf numFmtId="0" fontId="0" fillId="0" borderId="0" xfId="0" applyFont="1" applyBorder="1" applyAlignment="1">
      <alignment horizontal="left" vertical="center" indent="1"/>
    </xf>
    <xf numFmtId="14" fontId="0" fillId="0" borderId="0" xfId="0" applyNumberFormat="1" applyFont="1" applyBorder="1" applyAlignment="1">
      <alignment horizontal="left" vertical="center" indent="1"/>
    </xf>
    <xf numFmtId="0" fontId="0" fillId="0" borderId="0" xfId="0" applyBorder="1" applyAlignment="1">
      <alignment horizontal="right" vertical="center"/>
    </xf>
    <xf numFmtId="0" fontId="0" fillId="0" borderId="0" xfId="0" applyNumberFormat="1" applyBorder="1" applyAlignment="1">
      <alignment horizontal="right" vertical="center"/>
    </xf>
    <xf numFmtId="0" fontId="0" fillId="3" borderId="0" xfId="0" applyFill="1">
      <alignment vertical="center"/>
    </xf>
    <xf numFmtId="164" fontId="0" fillId="3" borderId="0" xfId="1" applyFont="1" applyFill="1" applyAlignment="1">
      <alignment vertical="center"/>
    </xf>
    <xf numFmtId="0" fontId="4" fillId="0" borderId="0" xfId="2" applyAlignment="1">
      <alignment vertical="center"/>
    </xf>
    <xf numFmtId="0" fontId="4" fillId="0" borderId="0" xfId="2" applyFill="1" applyAlignment="1">
      <alignment vertical="center"/>
    </xf>
    <xf numFmtId="0" fontId="2" fillId="0" borderId="0" xfId="3" applyAlignment="1">
      <alignment horizontal="left" vertical="center"/>
    </xf>
    <xf numFmtId="165" fontId="0" fillId="0" borderId="0" xfId="0" applyNumberFormat="1" applyAlignment="1">
      <alignment horizontal="left" vertical="center" indent="1"/>
    </xf>
    <xf numFmtId="164" fontId="0" fillId="0" borderId="0" xfId="0" applyNumberForma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NumberFormat="1" applyAlignment="1">
      <alignment horizontal="right" vertical="center"/>
    </xf>
    <xf numFmtId="0" fontId="0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0" fontId="5" fillId="0" borderId="0" xfId="2" applyFont="1" applyFill="1" applyAlignment="1">
      <alignment vertical="center"/>
    </xf>
    <xf numFmtId="164" fontId="3" fillId="4" borderId="0" xfId="4" applyFill="1" applyAlignment="1">
      <alignment horizontal="center" vertical="center"/>
    </xf>
    <xf numFmtId="0" fontId="6" fillId="4" borderId="0" xfId="0" applyFont="1" applyFill="1" applyBorder="1" applyAlignment="1">
      <alignment horizontal="left" vertical="center" indent="1"/>
    </xf>
    <xf numFmtId="164" fontId="6" fillId="4" borderId="0" xfId="0" applyNumberFormat="1" applyFont="1" applyFill="1" applyBorder="1" applyAlignment="1">
      <alignment horizontal="left" vertical="center" indent="1"/>
    </xf>
    <xf numFmtId="0" fontId="6" fillId="4" borderId="0" xfId="0" applyFont="1" applyFill="1" applyBorder="1" applyAlignment="1"/>
  </cellXfs>
  <cellStyles count="5">
    <cellStyle name="Currency" xfId="1" builtinId="4" customBuiltin="1"/>
    <cellStyle name="Heading 4" xfId="3" builtinId="19" customBuiltin="1"/>
    <cellStyle name="Normal" xfId="0" builtinId="0" customBuiltin="1"/>
    <cellStyle name="Title" xfId="2" builtinId="15" customBuiltin="1"/>
    <cellStyle name="Total" xfId="4" builtinId="25" customBuiltin="1"/>
  </cellStyles>
  <dxfs count="12">
    <dxf>
      <font>
        <strike val="0"/>
        <outline val="0"/>
        <shadow val="0"/>
        <u val="none"/>
        <vertAlign val="baseline"/>
        <sz val="10"/>
        <color theme="0"/>
        <name val="Book Antiqua"/>
        <family val="2"/>
        <scheme val="minor"/>
      </font>
      <fill>
        <patternFill patternType="solid">
          <fgColor indexed="64"/>
          <bgColor theme="5" tint="-0.249977111117893"/>
        </patternFill>
      </fill>
    </dxf>
    <dxf>
      <font>
        <color theme="5"/>
      </font>
    </dxf>
    <dxf>
      <font>
        <color theme="5"/>
      </font>
    </dxf>
    <dxf>
      <numFmt numFmtId="0" formatCode="General"/>
      <alignment horizontal="right" vertical="center" textRotation="0" wrapText="0" indent="0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64" formatCode="&quot;$&quot;#,##0"/>
      <alignment horizontal="left" vertical="center" textRotation="0" wrapText="0" indent="1" justifyLastLine="0" shrinkToFit="0" readingOrder="0"/>
    </dxf>
    <dxf>
      <numFmt numFmtId="165" formatCode="mm/dd/yyyy"/>
      <alignment horizontal="left" vertical="center" textRotation="0" wrapText="0" indent="1" justifyLastLine="0" shrinkToFit="0" readingOrder="0"/>
    </dxf>
    <dxf>
      <font>
        <color theme="5"/>
      </font>
    </dxf>
    <dxf>
      <border>
        <bottom style="thin">
          <color theme="0" tint="-0.14996795556505021"/>
        </bottom>
        <horizontal style="thin">
          <color theme="0" tint="-0.14996795556505021"/>
        </horizontal>
      </border>
    </dxf>
  </dxfs>
  <tableStyles count="1" defaultTableStyle="Tax Deductible Donation Tracker" defaultPivotStyle="PivotStyleLight16">
    <tableStyle name="Tax Deductible Donation Tracker" pivot="0" count="1">
      <tableStyleElement type="wholeTabl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Relationship Id="rId7" Target="../customXml/item1.xml" Type="http://schemas.openxmlformats.org/officeDocument/2006/relationships/customXml"/>
</Relationships>

</file>

<file path=xl/charts/_rels/chart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_rels/chart2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calculations!$C$5</c:f>
          <c:strCache>
            <c:ptCount val="1"/>
            <c:pt idx="0">
              <c:v>DONATIONS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calculations!$F$6</c:f>
              <c:strCache>
                <c:ptCount val="1"/>
                <c:pt idx="0">
                  <c:v>Donation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calculations!$C$7:$C$18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calculations!$F$7:$F$18</c:f>
              <c:numCache>
                <c:formatCode>"$"#,##0</c:formatCode>
                <c:ptCount val="12"/>
                <c:pt idx="0">
                  <c:v>0</c:v>
                </c:pt>
                <c:pt idx="1">
                  <c:v>750</c:v>
                </c:pt>
                <c:pt idx="2">
                  <c:v>500</c:v>
                </c:pt>
                <c:pt idx="3">
                  <c:v>1000</c:v>
                </c:pt>
                <c:pt idx="4">
                  <c:v>800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FA-4783-A483-75C737E28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281334736"/>
        <c:axId val="158932896"/>
      </c:barChart>
      <c:catAx>
        <c:axId val="28133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932896"/>
        <c:crosses val="autoZero"/>
        <c:auto val="1"/>
        <c:lblAlgn val="ctr"/>
        <c:lblOffset val="100"/>
        <c:noMultiLvlLbl val="0"/>
      </c:catAx>
      <c:valAx>
        <c:axId val="15893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133473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calculations!$C$23</c:f>
          <c:strCache>
            <c:ptCount val="1"/>
            <c:pt idx="0">
              <c:v>DONATIONS BY ORGANIZATION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calculations!$F$24</c:f>
              <c:strCache>
                <c:ptCount val="1"/>
                <c:pt idx="0">
                  <c:v>Donation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[0]!OrganizationsDistinct</c:f>
              <c:strCache>
                <c:ptCount val="4"/>
                <c:pt idx="0">
                  <c:v>Coho Foundation</c:v>
                </c:pt>
                <c:pt idx="1">
                  <c:v>Retail Charity</c:v>
                </c:pt>
                <c:pt idx="2">
                  <c:v>My Church</c:v>
                </c:pt>
                <c:pt idx="3">
                  <c:v>Emergency Aid</c:v>
                </c:pt>
              </c:strCache>
            </c:strRef>
          </c:cat>
          <c:val>
            <c:numRef>
              <c:f>[0]!OrganizationsDonations</c:f>
              <c:numCache>
                <c:formatCode>"$"#,##0</c:formatCode>
                <c:ptCount val="4"/>
                <c:pt idx="0">
                  <c:v>750</c:v>
                </c:pt>
                <c:pt idx="1">
                  <c:v>500</c:v>
                </c:pt>
                <c:pt idx="2">
                  <c:v>1000</c:v>
                </c:pt>
                <c:pt idx="3">
                  <c:v>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0-43BF-9589-9752861F5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256623816"/>
        <c:axId val="281350008"/>
      </c:barChart>
      <c:catAx>
        <c:axId val="256623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1350008"/>
        <c:crosses val="autoZero"/>
        <c:auto val="1"/>
        <c:lblAlgn val="ctr"/>
        <c:lblOffset val="100"/>
        <c:noMultiLvlLbl val="0"/>
      </c:catAx>
      <c:valAx>
        <c:axId val="281350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662381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Relationship Id="rId2" Target="../charts/chart2.xml" Type="http://schemas.openxmlformats.org/officeDocument/2006/relationships/chart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4</xdr:row>
      <xdr:rowOff>257174</xdr:rowOff>
    </xdr:from>
    <xdr:to>
      <xdr:col>7</xdr:col>
      <xdr:colOff>215264</xdr:colOff>
      <xdr:row>13</xdr:row>
      <xdr:rowOff>68579</xdr:rowOff>
    </xdr:to>
    <xdr:graphicFrame macro="">
      <xdr:nvGraphicFramePr>
        <xdr:cNvPr id="2" name="Donations by Month" descr="Columnar chart that plots the total amount of money donated to each organization this year. " title="Donations By Month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142875</xdr:colOff>
      <xdr:row>4</xdr:row>
      <xdr:rowOff>257174</xdr:rowOff>
    </xdr:from>
    <xdr:to>
      <xdr:col>4</xdr:col>
      <xdr:colOff>1024890</xdr:colOff>
      <xdr:row>13</xdr:row>
      <xdr:rowOff>68579</xdr:rowOff>
    </xdr:to>
    <xdr:graphicFrame macro="">
      <xdr:nvGraphicFramePr>
        <xdr:cNvPr id="3" name="Donations by Organization" descr="Columnar chart that plots the total amount of money donated to each organization this year." title="Donations By Organizatio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276225</xdr:colOff>
      <xdr:row>15</xdr:row>
      <xdr:rowOff>123825</xdr:rowOff>
    </xdr:from>
    <xdr:to>
      <xdr:col>11</xdr:col>
      <xdr:colOff>152400</xdr:colOff>
      <xdr:row>19</xdr:row>
      <xdr:rowOff>66675</xdr:rowOff>
    </xdr:to>
    <xdr:sp macro="" textlink="">
      <xdr:nvSpPr>
        <xdr:cNvPr id="4" name="Tip" descr="Donations are marked with a warning  icon if valued at $250 or more and no receipt is recorded.&#10;" title="Tracker Ti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925050" y="4362450"/>
          <a:ext cx="1381125" cy="1085850"/>
        </a:xfrm>
        <a:prstGeom prst="wedgeRectCallout">
          <a:avLst>
            <a:gd name="adj1" fmla="val -62522"/>
            <a:gd name="adj2" fmla="val -24915"/>
          </a:avLst>
        </a:prstGeom>
        <a:solidFill>
          <a:schemeClr val="accent2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91440" tIns="91440" bIns="91440" rtlCol="0" anchor="t"/>
        <a:lstStyle/>
        <a:p>
          <a:pPr algn="l"/>
          <a:r>
            <a:rPr lang="en-US" sz="900">
              <a:solidFill>
                <a:schemeClr val="bg1"/>
              </a:solidFill>
              <a:latin typeface="+mj-lt"/>
            </a:rPr>
            <a:t>TIP</a:t>
          </a:r>
        </a:p>
        <a:p>
          <a:pPr algn="l"/>
          <a:r>
            <a:rPr lang="en-US" sz="900">
              <a:solidFill>
                <a:schemeClr val="bg2"/>
              </a:solidFill>
            </a:rPr>
            <a:t>Donations</a:t>
          </a:r>
          <a:r>
            <a:rPr lang="en-US" sz="900" baseline="0">
              <a:solidFill>
                <a:schemeClr val="bg2"/>
              </a:solidFill>
            </a:rPr>
            <a:t> are marked with a warning  icon when valued at $250 or more and no receipt is recorded.</a:t>
          </a:r>
          <a:endParaRPr lang="en-US" sz="900">
            <a:solidFill>
              <a:schemeClr val="bg2"/>
            </a:solidFill>
          </a:endParaRPr>
        </a:p>
        <a:p>
          <a:pPr algn="l"/>
          <a:endParaRPr lang="en-US" sz="900">
            <a:solidFill>
              <a:schemeClr val="bg2"/>
            </a:solidFill>
          </a:endParaRPr>
        </a:p>
        <a:p>
          <a:pPr algn="l"/>
          <a:endParaRPr lang="en-US" sz="900">
            <a:solidFill>
              <a:schemeClr val="bg2"/>
            </a:solidFill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id="1" name="Donations" displayName="Donations" ref="B16:H23" totalsRowShown="0" headerRowDxfId="0">
  <autoFilter ref="B16:H23"/>
  <tableColumns count="7">
    <tableColumn id="1" name="DATE" dataDxfId="9"/>
    <tableColumn id="2" name="VALUE" dataDxfId="8"/>
    <tableColumn id="5" name="RECEIPT" dataDxfId="7"/>
    <tableColumn id="6" name="APPRAISED" dataDxfId="6"/>
    <tableColumn id="3" name="ORGANIZATION" dataDxfId="5"/>
    <tableColumn id="4" name="ITEM" dataDxfId="4"/>
    <tableColumn id="7" name=" " dataDxfId="3">
      <calculatedColumnFormula>(Donations[[#This Row],[VALUE]]&gt;=250)*(Donations[[#This Row],[RECEIPT]]&lt;&gt;"yes")</calculatedColumnFormula>
    </tableColumn>
  </tableColumns>
  <tableStyleInfo name="Tax Deductible Donation Tracker" showFirstColumn="0" showLastColumn="0" showRowStripes="1" showColumnStripes="0"/>
  <extLst>
    <ext xmlns:x14="http://schemas.microsoft.com/office/spreadsheetml/2009/9/main" uri="{504A1905-F514-4f6f-8877-14C23A59335A}">
      <x14:table altText="Donations" altTextSummary="List of donation items and details such as DATE, VALUE, RECEIPT, APPRAISED, ORGANIZATION, ITEM._x000d__x000a__x000d__x000a_The very first column is calculated and displays a warning icon when an item is valued at $250 or more and no receipt is recorded."/>
    </ext>
  </extLst>
</table>
</file>

<file path=xl/theme/theme1.xml><?xml version="1.0" encoding="utf-8"?>
<a:theme xmlns:a="http://schemas.openxmlformats.org/drawingml/2006/main" name="Office Theme">
  <a:themeElements>
    <a:clrScheme name="Tax Deductible Donation Tracker">
      <a:dk1>
        <a:sysClr val="windowText" lastClr="000000"/>
      </a:dk1>
      <a:lt1>
        <a:sysClr val="window" lastClr="FFFFFF"/>
      </a:lt1>
      <a:dk2>
        <a:srgbClr val="34261D"/>
      </a:dk2>
      <a:lt2>
        <a:srgbClr val="FAF9F4"/>
      </a:lt2>
      <a:accent1>
        <a:srgbClr val="1EB4D9"/>
      </a:accent1>
      <a:accent2>
        <a:srgbClr val="FF4F42"/>
      </a:accent2>
      <a:accent3>
        <a:srgbClr val="EEDA40"/>
      </a:accent3>
      <a:accent4>
        <a:srgbClr val="6EC46E"/>
      </a:accent4>
      <a:accent5>
        <a:srgbClr val="F9AC12"/>
      </a:accent5>
      <a:accent6>
        <a:srgbClr val="B05FAA"/>
      </a:accent6>
      <a:hlink>
        <a:srgbClr val="1EB4D9"/>
      </a:hlink>
      <a:folHlink>
        <a:srgbClr val="B05FAA"/>
      </a:folHlink>
    </a:clrScheme>
    <a:fontScheme name="Tax Deductible Donation Tracker">
      <a:majorFont>
        <a:latin typeface="Verdana"/>
        <a:ea typeface=""/>
        <a:cs typeface=""/>
      </a:majorFont>
      <a:minorFont>
        <a:latin typeface="Book Antiqu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Relationship Id="rId3" Target="../media/image1.png" Type="http://schemas.openxmlformats.org/officeDocument/2006/relationships/image"/>
<Relationship Id="rId4" Target="../tables/table1.xml" Type="http://schemas.openxmlformats.org/officeDocument/2006/relationships/table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/>
  </sheetPr>
  <dimension ref="B2:I23"/>
  <sheetViews>
    <sheetView showGridLines="0" tabSelected="1" zoomScaleNormal="100" workbookViewId="0">
      <selection activeCell="F21" sqref="F21"/>
    </sheetView>
  </sheetViews>
  <sheetFormatPr defaultRowHeight="23.25" customHeight="1" x14ac:dyDescent="0.25"/>
  <cols>
    <col min="1" max="1" width="4.28515625" customWidth="1"/>
    <col min="2" max="2" width="15.28515625" customWidth="1"/>
    <col min="3" max="4" width="17.28515625" customWidth="1"/>
    <col min="5" max="5" width="18.5703125" customWidth="1"/>
    <col min="6" max="6" width="32.5703125" customWidth="1"/>
    <col min="7" max="7" width="31.85546875" customWidth="1"/>
    <col min="8" max="8" width="4.7109375" customWidth="1"/>
    <col min="9" max="9" width="4.28515625" customWidth="1"/>
  </cols>
  <sheetData>
    <row r="2" spans="2:9" ht="19.5" customHeight="1" x14ac:dyDescent="0.25">
      <c r="B2" s="14">
        <v>2017</v>
      </c>
      <c r="C2" s="14"/>
      <c r="D2" s="14"/>
      <c r="G2" s="2" t="s">
        <v>13</v>
      </c>
    </row>
    <row r="3" spans="2:9" ht="23.25" customHeight="1" x14ac:dyDescent="0.25">
      <c r="B3" s="21" t="s">
        <v>14</v>
      </c>
      <c r="C3" s="13"/>
      <c r="D3" s="13"/>
      <c r="E3" s="13"/>
      <c r="F3" s="13"/>
      <c r="G3" s="22">
        <f>SUBTOTAL(109,Donations[VALUE])</f>
        <v>3050</v>
      </c>
      <c r="H3" s="22"/>
      <c r="I3" t="s">
        <v>10</v>
      </c>
    </row>
    <row r="4" spans="2:9" ht="12" customHeight="1" x14ac:dyDescent="0.25"/>
    <row r="5" spans="2:9" s="4" customFormat="1" ht="23.25" customHeight="1" x14ac:dyDescent="0.25">
      <c r="B5" s="19"/>
      <c r="C5" s="19"/>
      <c r="D5" s="19"/>
      <c r="E5" s="19"/>
      <c r="F5" s="19"/>
      <c r="G5" s="19"/>
      <c r="H5" s="19"/>
      <c r="I5" s="4" t="s">
        <v>10</v>
      </c>
    </row>
    <row r="6" spans="2:9" s="4" customFormat="1" ht="23.25" customHeight="1" x14ac:dyDescent="0.25">
      <c r="B6" s="19"/>
      <c r="C6" s="19"/>
      <c r="D6" s="19"/>
      <c r="E6" s="20"/>
      <c r="F6" s="20"/>
      <c r="G6" s="20"/>
      <c r="H6" s="19"/>
    </row>
    <row r="7" spans="2:9" s="4" customFormat="1" ht="23.25" customHeight="1" x14ac:dyDescent="0.25">
      <c r="B7" s="19"/>
      <c r="C7" s="19"/>
      <c r="D7" s="19"/>
      <c r="E7" s="20"/>
      <c r="F7" s="20"/>
      <c r="G7" s="20"/>
      <c r="H7" s="19"/>
      <c r="I7" s="4" t="s">
        <v>10</v>
      </c>
    </row>
    <row r="8" spans="2:9" s="4" customFormat="1" ht="23.25" customHeight="1" x14ac:dyDescent="0.25">
      <c r="B8" s="19"/>
      <c r="C8" s="19"/>
      <c r="D8" s="19"/>
      <c r="E8" s="20"/>
      <c r="F8" s="20"/>
      <c r="G8" s="20"/>
      <c r="H8" s="19"/>
    </row>
    <row r="9" spans="2:9" s="4" customFormat="1" ht="23.25" customHeight="1" x14ac:dyDescent="0.25">
      <c r="B9" s="19"/>
      <c r="C9" s="19"/>
      <c r="D9" s="19"/>
      <c r="E9" s="20"/>
      <c r="F9" s="20"/>
      <c r="G9" s="20"/>
      <c r="H9" s="19"/>
    </row>
    <row r="10" spans="2:9" s="4" customFormat="1" ht="23.25" customHeight="1" x14ac:dyDescent="0.25">
      <c r="B10" s="19"/>
      <c r="C10" s="19"/>
      <c r="D10" s="19"/>
      <c r="E10" s="20"/>
      <c r="F10" s="20"/>
      <c r="G10" s="20"/>
      <c r="H10" s="19"/>
    </row>
    <row r="11" spans="2:9" s="4" customFormat="1" ht="23.25" customHeight="1" x14ac:dyDescent="0.25">
      <c r="B11" s="19"/>
      <c r="C11" s="19"/>
      <c r="D11" s="19"/>
      <c r="E11" s="20"/>
      <c r="F11" s="20"/>
      <c r="G11" s="20"/>
      <c r="H11" s="19"/>
    </row>
    <row r="12" spans="2:9" s="4" customFormat="1" ht="23.25" customHeight="1" x14ac:dyDescent="0.25">
      <c r="B12" s="19"/>
      <c r="C12" s="19"/>
      <c r="D12" s="19"/>
      <c r="E12" s="20"/>
      <c r="F12" s="20"/>
      <c r="G12" s="20"/>
      <c r="H12" s="19"/>
    </row>
    <row r="13" spans="2:9" s="4" customFormat="1" ht="23.25" customHeight="1" x14ac:dyDescent="0.25">
      <c r="B13" s="19"/>
      <c r="C13" s="19"/>
      <c r="D13" s="19"/>
      <c r="E13" s="20"/>
      <c r="F13" s="20"/>
      <c r="G13" s="20"/>
      <c r="H13" s="19"/>
    </row>
    <row r="14" spans="2:9" s="4" customFormat="1" ht="23.25" customHeight="1" x14ac:dyDescent="0.25">
      <c r="B14" s="19"/>
      <c r="C14" s="19"/>
      <c r="D14" s="19"/>
      <c r="E14" s="19"/>
      <c r="F14" s="19"/>
      <c r="G14" s="19"/>
      <c r="H14" s="19"/>
    </row>
    <row r="16" spans="2:9" ht="20.25" customHeight="1" x14ac:dyDescent="0.25">
      <c r="B16" s="23" t="s">
        <v>0</v>
      </c>
      <c r="C16" s="24" t="s">
        <v>1</v>
      </c>
      <c r="D16" s="23" t="s">
        <v>4</v>
      </c>
      <c r="E16" s="23" t="s">
        <v>5</v>
      </c>
      <c r="F16" s="23" t="s">
        <v>2</v>
      </c>
      <c r="G16" s="23" t="s">
        <v>3</v>
      </c>
      <c r="H16" s="25" t="s">
        <v>10</v>
      </c>
    </row>
    <row r="17" spans="2:8" ht="23.25" customHeight="1" x14ac:dyDescent="0.25">
      <c r="B17" s="7">
        <v>42770</v>
      </c>
      <c r="C17" s="5">
        <v>750</v>
      </c>
      <c r="D17" s="6" t="s">
        <v>11</v>
      </c>
      <c r="E17" s="6"/>
      <c r="F17" s="6" t="s">
        <v>6</v>
      </c>
      <c r="G17" s="6" t="s">
        <v>7</v>
      </c>
      <c r="H17" s="8">
        <f>(Donations[[#This Row],[VALUE]]&gt;=250)*(Donations[[#This Row],[RECEIPT]]&lt;&gt;"yes")</f>
        <v>1</v>
      </c>
    </row>
    <row r="18" spans="2:8" ht="23.25" customHeight="1" x14ac:dyDescent="0.25">
      <c r="B18" s="7">
        <v>42811</v>
      </c>
      <c r="C18" s="5">
        <v>500</v>
      </c>
      <c r="D18" s="6" t="s">
        <v>12</v>
      </c>
      <c r="E18" s="6" t="s">
        <v>12</v>
      </c>
      <c r="F18" s="6" t="s">
        <v>32</v>
      </c>
      <c r="G18" s="6" t="s">
        <v>8</v>
      </c>
      <c r="H18" s="8">
        <f>(Donations[[#This Row],[VALUE]]&gt;=250)*(Donations[[#This Row],[RECEIPT]]&lt;&gt;"yes")</f>
        <v>0</v>
      </c>
    </row>
    <row r="19" spans="2:8" ht="23.25" customHeight="1" x14ac:dyDescent="0.25">
      <c r="B19" s="7">
        <v>42837</v>
      </c>
      <c r="C19" s="5">
        <v>1000</v>
      </c>
      <c r="D19" s="6" t="s">
        <v>12</v>
      </c>
      <c r="E19" s="6"/>
      <c r="F19" s="6" t="s">
        <v>9</v>
      </c>
      <c r="G19" s="6" t="s">
        <v>7</v>
      </c>
      <c r="H19" s="8">
        <f>(Donations[[#This Row],[VALUE]]&gt;=250)*(Donations[[#This Row],[RECEIPT]]&lt;&gt;"yes")</f>
        <v>0</v>
      </c>
    </row>
    <row r="20" spans="2:8" ht="23.25" customHeight="1" x14ac:dyDescent="0.25">
      <c r="B20" s="7">
        <v>42856</v>
      </c>
      <c r="C20" s="5">
        <v>350</v>
      </c>
      <c r="D20" s="6" t="s">
        <v>12</v>
      </c>
      <c r="E20" s="6" t="s">
        <v>12</v>
      </c>
      <c r="F20" s="6" t="s">
        <v>33</v>
      </c>
      <c r="G20" s="6" t="s">
        <v>7</v>
      </c>
      <c r="H20" s="8">
        <f>(Donations[[#This Row],[VALUE]]&gt;=250)*(Donations[[#This Row],[RECEIPT]]&lt;&gt;"yes")</f>
        <v>0</v>
      </c>
    </row>
    <row r="21" spans="2:8" ht="23.25" customHeight="1" x14ac:dyDescent="0.25">
      <c r="B21" s="7">
        <v>42871</v>
      </c>
      <c r="C21" s="5">
        <v>450</v>
      </c>
      <c r="D21" s="6" t="s">
        <v>11</v>
      </c>
      <c r="E21" s="6"/>
      <c r="F21" s="6" t="s">
        <v>33</v>
      </c>
      <c r="G21" s="6" t="s">
        <v>7</v>
      </c>
      <c r="H21" s="9">
        <f>(Donations[[#This Row],[VALUE]]&gt;=250)*(Donations[[#This Row],[RECEIPT]]&lt;&gt;"yes")</f>
        <v>1</v>
      </c>
    </row>
    <row r="22" spans="2:8" ht="23.25" customHeight="1" x14ac:dyDescent="0.25">
      <c r="B22" s="15"/>
      <c r="C22" s="16"/>
      <c r="D22" s="17"/>
      <c r="E22" s="17"/>
      <c r="F22" s="17"/>
      <c r="G22" s="17"/>
      <c r="H22" s="18">
        <f>(Donations[[#This Row],[VALUE]]&gt;=250)*(Donations[[#This Row],[RECEIPT]]&lt;&gt;"yes")</f>
        <v>0</v>
      </c>
    </row>
    <row r="23" spans="2:8" ht="23.25" customHeight="1" x14ac:dyDescent="0.25">
      <c r="B23" s="15"/>
      <c r="C23" s="16"/>
      <c r="D23" s="17"/>
      <c r="E23" s="17"/>
      <c r="F23" s="17"/>
      <c r="G23" s="17"/>
      <c r="H23" s="18">
        <f>(Donations[[#This Row],[VALUE]]&gt;=250)*(Donations[[#This Row],[RECEIPT]]&lt;&gt;"yes")</f>
        <v>0</v>
      </c>
    </row>
  </sheetData>
  <mergeCells count="2">
    <mergeCell ref="B2:D2"/>
    <mergeCell ref="G3:H3"/>
  </mergeCells>
  <conditionalFormatting sqref="D17:D23">
    <cfRule type="expression" dxfId="10" priority="2">
      <formula>$D17="NO"</formula>
    </cfRule>
  </conditionalFormatting>
  <dataValidations count="1">
    <dataValidation type="list" allowBlank="1" showInputMessage="1" errorTitle="Whoops!" error="This cell needs to have a value of YES or NO, or it can be left blank." sqref="D17:E23">
      <formula1>"YES,NO"</formula1>
    </dataValidation>
  </dataValidations>
  <pageMargins left="0.45" right="0.45" top="0.5" bottom="0.5" header="0.3" footer="0.3"/>
  <pageSetup orientation="landscape" r:id="rId1"/>
  <headerFooter differentFirst="1">
    <oddFooter>Page &amp;P of &amp;N</oddFooter>
  </headerFooter>
  <drawing r:id="rId2"/>
  <picture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2" id="{63002E89-2D25-46D1-B342-3D3E74809BFE}">
            <x14:iconSet iconSet="3Symbols" showValue="0" custom="1">
              <x14:cfvo type="percent">
                <xm:f>0</xm:f>
              </x14:cfvo>
              <x14:cfvo type="percent">
                <xm:f>33</xm:f>
              </x14:cfvo>
              <x14:cfvo type="percent">
                <xm:f>100</xm:f>
              </x14:cfvo>
              <x14:cfIcon iconSet="NoIcons" iconId="0"/>
              <x14:cfIcon iconSet="NoIcons" iconId="0"/>
              <x14:cfIcon iconSet="3Symbols" iconId="1"/>
            </x14:iconSet>
          </x14:cfRule>
          <xm:sqref>H17:H23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showGridLines="0" workbookViewId="0"/>
  </sheetViews>
  <sheetFormatPr defaultRowHeight="13.5" x14ac:dyDescent="0.25"/>
  <cols>
    <col min="3" max="3" width="20.28515625" customWidth="1"/>
    <col min="4" max="4" width="15.7109375" customWidth="1"/>
    <col min="5" max="5" width="12.140625" customWidth="1"/>
    <col min="6" max="6" width="10.42578125" style="10" customWidth="1"/>
  </cols>
  <sheetData>
    <row r="1" spans="1:6" ht="34.5" x14ac:dyDescent="0.25">
      <c r="A1" s="12" t="s">
        <v>34</v>
      </c>
    </row>
    <row r="5" spans="1:6" x14ac:dyDescent="0.25">
      <c r="C5" t="s">
        <v>29</v>
      </c>
    </row>
    <row r="6" spans="1:6" x14ac:dyDescent="0.25">
      <c r="C6" t="s">
        <v>27</v>
      </c>
      <c r="F6" s="10" t="s">
        <v>28</v>
      </c>
    </row>
    <row r="7" spans="1:6" x14ac:dyDescent="0.25">
      <c r="B7">
        <v>1</v>
      </c>
      <c r="C7" t="s">
        <v>15</v>
      </c>
      <c r="D7" s="3">
        <f t="shared" ref="D7:D18" si="0">DATE(Year,B7,1)</f>
        <v>42736</v>
      </c>
      <c r="E7" s="3">
        <f>EOMONTH(D7,0)</f>
        <v>42766</v>
      </c>
      <c r="F7" s="11">
        <f>SUMIFS(Donations[VALUE],Donations[DATE],"&gt;="&amp;calculations!D7,Donations[DATE],"&lt;="&amp;calculations!E7)</f>
        <v>0</v>
      </c>
    </row>
    <row r="8" spans="1:6" x14ac:dyDescent="0.25">
      <c r="B8">
        <v>2</v>
      </c>
      <c r="C8" t="s">
        <v>16</v>
      </c>
      <c r="D8" s="3">
        <f t="shared" si="0"/>
        <v>42767</v>
      </c>
      <c r="E8" s="3">
        <f t="shared" ref="E8:E18" si="1">EOMONTH(D8,0)</f>
        <v>42794</v>
      </c>
      <c r="F8" s="11">
        <f>SUMIFS(Donations[VALUE],Donations[DATE],"&gt;="&amp;calculations!D8,Donations[DATE],"&lt;="&amp;calculations!E8)</f>
        <v>750</v>
      </c>
    </row>
    <row r="9" spans="1:6" x14ac:dyDescent="0.25">
      <c r="B9">
        <v>3</v>
      </c>
      <c r="C9" t="s">
        <v>17</v>
      </c>
      <c r="D9" s="3">
        <f t="shared" si="0"/>
        <v>42795</v>
      </c>
      <c r="E9" s="3">
        <f t="shared" si="1"/>
        <v>42825</v>
      </c>
      <c r="F9" s="11">
        <f>SUMIFS(Donations[VALUE],Donations[DATE],"&gt;="&amp;calculations!D9,Donations[DATE],"&lt;="&amp;calculations!E9)</f>
        <v>500</v>
      </c>
    </row>
    <row r="10" spans="1:6" x14ac:dyDescent="0.25">
      <c r="B10">
        <v>4</v>
      </c>
      <c r="C10" t="s">
        <v>18</v>
      </c>
      <c r="D10" s="3">
        <f t="shared" si="0"/>
        <v>42826</v>
      </c>
      <c r="E10" s="3">
        <f t="shared" si="1"/>
        <v>42855</v>
      </c>
      <c r="F10" s="11">
        <f>SUMIFS(Donations[VALUE],Donations[DATE],"&gt;="&amp;calculations!D10,Donations[DATE],"&lt;="&amp;calculations!E10)</f>
        <v>1000</v>
      </c>
    </row>
    <row r="11" spans="1:6" x14ac:dyDescent="0.25">
      <c r="B11">
        <v>5</v>
      </c>
      <c r="C11" t="s">
        <v>19</v>
      </c>
      <c r="D11" s="3">
        <f t="shared" si="0"/>
        <v>42856</v>
      </c>
      <c r="E11" s="3">
        <f t="shared" si="1"/>
        <v>42886</v>
      </c>
      <c r="F11" s="11">
        <f>SUMIFS(Donations[VALUE],Donations[DATE],"&gt;="&amp;calculations!D11,Donations[DATE],"&lt;="&amp;calculations!E11)</f>
        <v>800</v>
      </c>
    </row>
    <row r="12" spans="1:6" x14ac:dyDescent="0.25">
      <c r="B12">
        <v>6</v>
      </c>
      <c r="C12" t="s">
        <v>20</v>
      </c>
      <c r="D12" s="3">
        <f t="shared" si="0"/>
        <v>42887</v>
      </c>
      <c r="E12" s="3">
        <f t="shared" si="1"/>
        <v>42916</v>
      </c>
      <c r="F12" s="11">
        <f>SUMIFS(Donations[VALUE],Donations[DATE],"&gt;="&amp;calculations!D12,Donations[DATE],"&lt;="&amp;calculations!E12)</f>
        <v>0</v>
      </c>
    </row>
    <row r="13" spans="1:6" x14ac:dyDescent="0.25">
      <c r="B13">
        <v>7</v>
      </c>
      <c r="C13" t="s">
        <v>21</v>
      </c>
      <c r="D13" s="3">
        <f t="shared" si="0"/>
        <v>42917</v>
      </c>
      <c r="E13" s="3">
        <f t="shared" si="1"/>
        <v>42947</v>
      </c>
      <c r="F13" s="11">
        <f>SUMIFS(Donations[VALUE],Donations[DATE],"&gt;="&amp;calculations!D13,Donations[DATE],"&lt;="&amp;calculations!E13)</f>
        <v>0</v>
      </c>
    </row>
    <row r="14" spans="1:6" x14ac:dyDescent="0.25">
      <c r="B14">
        <v>8</v>
      </c>
      <c r="C14" t="s">
        <v>22</v>
      </c>
      <c r="D14" s="3">
        <f t="shared" si="0"/>
        <v>42948</v>
      </c>
      <c r="E14" s="3">
        <f t="shared" si="1"/>
        <v>42978</v>
      </c>
      <c r="F14" s="11">
        <f>SUMIFS(Donations[VALUE],Donations[DATE],"&gt;="&amp;calculations!D14,Donations[DATE],"&lt;="&amp;calculations!E14)</f>
        <v>0</v>
      </c>
    </row>
    <row r="15" spans="1:6" x14ac:dyDescent="0.25">
      <c r="B15">
        <v>9</v>
      </c>
      <c r="C15" t="s">
        <v>23</v>
      </c>
      <c r="D15" s="3">
        <f t="shared" si="0"/>
        <v>42979</v>
      </c>
      <c r="E15" s="3">
        <f t="shared" si="1"/>
        <v>43008</v>
      </c>
      <c r="F15" s="11">
        <f>SUMIFS(Donations[VALUE],Donations[DATE],"&gt;="&amp;calculations!D15,Donations[DATE],"&lt;="&amp;calculations!E15)</f>
        <v>0</v>
      </c>
    </row>
    <row r="16" spans="1:6" x14ac:dyDescent="0.25">
      <c r="B16">
        <v>10</v>
      </c>
      <c r="C16" t="s">
        <v>24</v>
      </c>
      <c r="D16" s="3">
        <f t="shared" si="0"/>
        <v>43009</v>
      </c>
      <c r="E16" s="3">
        <f t="shared" si="1"/>
        <v>43039</v>
      </c>
      <c r="F16" s="11">
        <f>SUMIFS(Donations[VALUE],Donations[DATE],"&gt;="&amp;calculations!D16,Donations[DATE],"&lt;="&amp;calculations!E16)</f>
        <v>0</v>
      </c>
    </row>
    <row r="17" spans="2:11" x14ac:dyDescent="0.25">
      <c r="B17">
        <v>11</v>
      </c>
      <c r="C17" t="s">
        <v>25</v>
      </c>
      <c r="D17" s="3">
        <f t="shared" si="0"/>
        <v>43040</v>
      </c>
      <c r="E17" s="3">
        <f t="shared" si="1"/>
        <v>43069</v>
      </c>
      <c r="F17" s="11">
        <f>SUMIFS(Donations[VALUE],Donations[DATE],"&gt;="&amp;calculations!D17,Donations[DATE],"&lt;="&amp;calculations!E17)</f>
        <v>0</v>
      </c>
    </row>
    <row r="18" spans="2:11" x14ac:dyDescent="0.25">
      <c r="B18">
        <v>12</v>
      </c>
      <c r="C18" t="s">
        <v>26</v>
      </c>
      <c r="D18" s="3">
        <f t="shared" si="0"/>
        <v>43070</v>
      </c>
      <c r="E18" s="3">
        <f t="shared" si="1"/>
        <v>43100</v>
      </c>
      <c r="F18" s="11">
        <f>SUMIFS(Donations[VALUE],Donations[DATE],"&gt;="&amp;calculations!D18,Donations[DATE],"&lt;="&amp;calculations!E18)</f>
        <v>0</v>
      </c>
    </row>
    <row r="23" spans="2:11" x14ac:dyDescent="0.25">
      <c r="C23" t="s">
        <v>30</v>
      </c>
    </row>
    <row r="24" spans="2:11" x14ac:dyDescent="0.25">
      <c r="B24">
        <f t="array" ref="B24">COUNT(IF(LEN(D25:D45)&gt;0,1))</f>
        <v>4</v>
      </c>
      <c r="D24" t="s">
        <v>31</v>
      </c>
      <c r="F24" s="10" t="s">
        <v>28</v>
      </c>
      <c r="K24" s="1"/>
    </row>
    <row r="25" spans="2:11" x14ac:dyDescent="0.25">
      <c r="B25">
        <v>1</v>
      </c>
      <c r="C25" t="str">
        <f t="array" ref="C25">INDEX('Donation Tracker'!$F$17:$F$23, MATCH(0, COUNTIF($D$24:D24, 'Donation Tracker'!$F$17:$F$23), 0))</f>
        <v>Coho Foundation</v>
      </c>
      <c r="D25" s="3" t="str">
        <f t="array" ref="D25">IFERROR(REPT(C25,ISTEXT(C25)),"")</f>
        <v>Coho Foundation</v>
      </c>
      <c r="E25" s="3"/>
      <c r="F25" s="11">
        <f>SUMIFS(Donations[VALUE],Donations[ORGANIZATION],D25)</f>
        <v>750</v>
      </c>
    </row>
    <row r="26" spans="2:11" x14ac:dyDescent="0.25">
      <c r="B26">
        <v>2</v>
      </c>
      <c r="C26" t="str">
        <f t="array" ref="C26">INDEX('Donation Tracker'!$F$17:$F$23, MATCH(0, COUNTIF($C$24:C25, 'Donation Tracker'!$F$17:$F$23), 0))</f>
        <v>Retail Charity</v>
      </c>
      <c r="D26" s="3" t="str">
        <f t="array" ref="D26">IFERROR(REPT(C26,ISTEXT(C26)),"")</f>
        <v>Retail Charity</v>
      </c>
      <c r="E26" s="3"/>
      <c r="F26" s="11">
        <f>SUMIFS(Donations[VALUE],Donations[ORGANIZATION],D26)</f>
        <v>500</v>
      </c>
    </row>
    <row r="27" spans="2:11" x14ac:dyDescent="0.25">
      <c r="B27">
        <v>3</v>
      </c>
      <c r="C27" t="str">
        <f t="array" ref="C27">INDEX('Donation Tracker'!$F$17:$F$21, MATCH(0, COUNTIF($C$24:C26, 'Donation Tracker'!$F$17:$F$21), 0))</f>
        <v>My Church</v>
      </c>
      <c r="D27" s="3" t="str">
        <f t="array" ref="D27">IFERROR(REPT(C27,ISTEXT(C27)),"")</f>
        <v>My Church</v>
      </c>
      <c r="E27" s="3"/>
      <c r="F27" s="11">
        <f>SUMIFS(Donations[VALUE],Donations[ORGANIZATION],D27)</f>
        <v>1000</v>
      </c>
    </row>
    <row r="28" spans="2:11" x14ac:dyDescent="0.25">
      <c r="B28">
        <v>4</v>
      </c>
      <c r="C28" t="str">
        <f t="array" ref="C28">INDEX('Donation Tracker'!$F$17:$F$21, MATCH(0, COUNTIF($C$24:C27, 'Donation Tracker'!$F$17:$F$21), 0))</f>
        <v>Emergency Aid</v>
      </c>
      <c r="D28" s="3" t="str">
        <f t="array" ref="D28">IFERROR(REPT(C28,ISTEXT(C28)),"")</f>
        <v>Emergency Aid</v>
      </c>
      <c r="E28" s="3"/>
      <c r="F28" s="11">
        <f>SUMIFS(Donations[VALUE],Donations[ORGANIZATION],D28)</f>
        <v>800</v>
      </c>
    </row>
    <row r="29" spans="2:11" x14ac:dyDescent="0.25">
      <c r="B29">
        <v>5</v>
      </c>
      <c r="C29" t="e">
        <f t="array" ref="C29">INDEX('Donation Tracker'!$F$17:$F$21, MATCH(0, COUNTIF($C$24:C28, 'Donation Tracker'!$F$17:$F$21), 0))</f>
        <v>#N/A</v>
      </c>
      <c r="D29" s="3" t="str">
        <f t="array" ref="D29">IFERROR(REPT(C29,ISTEXT(C29)),"")</f>
        <v/>
      </c>
      <c r="E29" s="3"/>
      <c r="F29" s="11">
        <f>SUMIFS(Donations[VALUE],Donations[ORGANIZATION],D29)</f>
        <v>0</v>
      </c>
    </row>
    <row r="30" spans="2:11" x14ac:dyDescent="0.25">
      <c r="B30">
        <v>6</v>
      </c>
      <c r="C30" t="e">
        <f t="array" ref="C30">INDEX('Donation Tracker'!$F$17:$F$21, MATCH(0, COUNTIF($C$24:C29, 'Donation Tracker'!$F$17:$F$21), 0))</f>
        <v>#N/A</v>
      </c>
      <c r="D30" s="3" t="str">
        <f t="array" ref="D30">IFERROR(REPT(C30,ISTEXT(C30)),"")</f>
        <v/>
      </c>
      <c r="E30" s="3"/>
      <c r="F30" s="11">
        <f>SUMIFS(Donations[VALUE],Donations[ORGANIZATION],D30)</f>
        <v>0</v>
      </c>
    </row>
    <row r="31" spans="2:11" x14ac:dyDescent="0.25">
      <c r="B31">
        <v>7</v>
      </c>
      <c r="C31" t="e">
        <f t="array" ref="C31">INDEX('Donation Tracker'!$F$17:$F$21, MATCH(0, COUNTIF($C$24:C30, 'Donation Tracker'!$F$17:$F$21), 0))</f>
        <v>#N/A</v>
      </c>
      <c r="D31" s="3" t="str">
        <f t="array" ref="D31">IFERROR(REPT(C31,ISTEXT(C31)),"")</f>
        <v/>
      </c>
      <c r="E31" s="3"/>
      <c r="F31" s="11">
        <f>SUMIFS(Donations[VALUE],Donations[ORGANIZATION],D31)</f>
        <v>0</v>
      </c>
    </row>
    <row r="32" spans="2:11" x14ac:dyDescent="0.25">
      <c r="B32">
        <v>8</v>
      </c>
      <c r="C32" t="e">
        <f t="array" ref="C32">INDEX('Donation Tracker'!$F$17:$F$21, MATCH(0, COUNTIF($C$24:C31, 'Donation Tracker'!$F$17:$F$21), 0))</f>
        <v>#N/A</v>
      </c>
      <c r="D32" s="3" t="str">
        <f t="array" ref="D32">IFERROR(REPT(C32,ISTEXT(C32)),"")</f>
        <v/>
      </c>
      <c r="E32" s="3"/>
      <c r="F32" s="11">
        <f>SUMIFS(Donations[VALUE],Donations[ORGANIZATION],D32)</f>
        <v>0</v>
      </c>
    </row>
    <row r="33" spans="2:6" x14ac:dyDescent="0.25">
      <c r="B33">
        <v>9</v>
      </c>
      <c r="C33" t="e">
        <f t="array" ref="C33">INDEX('Donation Tracker'!$F$17:$F$21, MATCH(0, COUNTIF($C$24:C32, 'Donation Tracker'!$F$17:$F$21), 0))</f>
        <v>#N/A</v>
      </c>
      <c r="D33" s="3" t="str">
        <f t="array" ref="D33">IFERROR(REPT(C33,ISTEXT(C33)),"")</f>
        <v/>
      </c>
      <c r="E33" s="3"/>
      <c r="F33" s="11">
        <f>SUMIFS(Donations[VALUE],Donations[ORGANIZATION],D33)</f>
        <v>0</v>
      </c>
    </row>
    <row r="34" spans="2:6" x14ac:dyDescent="0.25">
      <c r="B34">
        <v>10</v>
      </c>
      <c r="C34" t="e">
        <f t="array" ref="C34">INDEX('Donation Tracker'!$F$17:$F$21, MATCH(0, COUNTIF($C$24:C33, 'Donation Tracker'!$F$17:$F$21), 0))</f>
        <v>#N/A</v>
      </c>
      <c r="D34" s="3" t="str">
        <f t="array" ref="D34">IFERROR(REPT(C34,ISTEXT(C34)),"")</f>
        <v/>
      </c>
      <c r="E34" s="3"/>
      <c r="F34" s="11">
        <f>SUMIFS(Donations[VALUE],Donations[ORGANIZATION],D34)</f>
        <v>0</v>
      </c>
    </row>
    <row r="35" spans="2:6" x14ac:dyDescent="0.25">
      <c r="B35">
        <v>11</v>
      </c>
      <c r="C35" t="e">
        <f t="array" ref="C35">INDEX('Donation Tracker'!$F$17:$F$21, MATCH(0, COUNTIF($C$24:C34, 'Donation Tracker'!$F$17:$F$21), 0))</f>
        <v>#N/A</v>
      </c>
      <c r="D35" s="3" t="str">
        <f t="array" ref="D35">IFERROR(REPT(C35,ISTEXT(C35)),"")</f>
        <v/>
      </c>
      <c r="E35" s="3"/>
      <c r="F35" s="11">
        <f>SUMIFS(Donations[VALUE],Donations[ORGANIZATION],D35)</f>
        <v>0</v>
      </c>
    </row>
    <row r="36" spans="2:6" x14ac:dyDescent="0.25">
      <c r="B36">
        <v>12</v>
      </c>
      <c r="C36" t="e">
        <f t="array" ref="C36">INDEX('Donation Tracker'!$F$17:$F$21, MATCH(0, COUNTIF($C$24:C35, 'Donation Tracker'!$F$17:$F$21), 0))</f>
        <v>#N/A</v>
      </c>
      <c r="D36" s="3" t="str">
        <f t="array" ref="D36">IFERROR(REPT(C36,ISTEXT(C36)),"")</f>
        <v/>
      </c>
      <c r="E36" s="3"/>
      <c r="F36" s="11">
        <f>SUMIFS(Donations[VALUE],Donations[ORGANIZATION],D36)</f>
        <v>0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no"?>
<Relationships xmlns="http://schemas.openxmlformats.org/package/2006/relationships">
<Relationship Id="rId1" Target="itemProps1.xml" Type="http://schemas.openxmlformats.org/officeDocument/2006/relationships/customXmlProps"/>
</Relationships>
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7D1165B-844E-4D79-83E0-3267A59A3B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baseType="lpstr" size="4">
      <vt:lpstr>Donation Tracker</vt:lpstr>
      <vt:lpstr>calculations</vt:lpstr>
      <vt:lpstr>'Donation Tracker'!Print_Titles</vt:lpstr>
      <vt:lpstr>Year</vt:lpstr>
    </vt:vector>
  </TitlesOfParts>
  <LinksUpToDate>false</LinksUpToDate>
  <SharedDoc>false</SharedDoc>
  <HyperlinksChanged>false</HyperlinksChanged>
  <AppVersion>16.0300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