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85" yWindow="15" windowWidth="15195" windowHeight="7530" tabRatio="892" firstSheet="1" activeTab="5"/>
  </bookViews>
  <sheets>
    <sheet name="About this Template" sheetId="5" r:id="rId1"/>
    <sheet name="Project Details" sheetId="6" r:id="rId2"/>
    <sheet name="Version History" sheetId="11" r:id="rId3"/>
    <sheet name="Project Summary" sheetId="8" r:id="rId4"/>
    <sheet name="Assumptions" sheetId="12" r:id="rId5"/>
    <sheet name="Costs (IS)" sheetId="15" r:id="rId6"/>
    <sheet name="Costs (Resources)" sheetId="1" r:id="rId7"/>
    <sheet name="Daily Rates" sheetId="13" r:id="rId8"/>
    <sheet name="Costs (New Build)" sheetId="14" r:id="rId9"/>
    <sheet name="Costs (Refurb) " sheetId="17" r:id="rId10"/>
    <sheet name="Costs (Decant)" sheetId="25" r:id="rId11"/>
    <sheet name="Costs (Misc)" sheetId="10" r:id="rId12"/>
    <sheet name="On-going Costs (Op)" sheetId="7" r:id="rId13"/>
    <sheet name="Sheet1" sheetId="26" r:id="rId14"/>
  </sheets>
  <definedNames>
    <definedName name="_xlnm.Print_Area" localSheetId="0">'About this Template'!$B$1:$B$43</definedName>
    <definedName name="_xlnm.Print_Area" localSheetId="4">Assumptions!$B$2:$C$76</definedName>
    <definedName name="_xlnm.Print_Area" localSheetId="5">'Costs (IS)'!$C$14:$O$77</definedName>
    <definedName name="_xlnm.Print_Area" localSheetId="11">'Costs (Misc)'!$D$2:$I$33</definedName>
    <definedName name="_xlnm.Print_Area" localSheetId="8">'Costs (New Build)'!$D$13:$L$98</definedName>
    <definedName name="_xlnm.Print_Area" localSheetId="9">'Costs (Refurb) '!$C$13:$L$98</definedName>
    <definedName name="_xlnm.Print_Area" localSheetId="6">'Costs (Resources)'!$F$2:$U$75</definedName>
    <definedName name="_xlnm.Print_Area" localSheetId="7">'Daily Rates'!$B$2:$D$46</definedName>
    <definedName name="_xlnm.Print_Area" localSheetId="12">'On-going Costs (Op)'!$C$16:$V$196</definedName>
    <definedName name="_xlnm.Print_Area" localSheetId="1">'Project Details'!$B$2:$F$38</definedName>
    <definedName name="_xlnm.Print_Area" localSheetId="3">'Project Summary'!$A$1:$V$35</definedName>
    <definedName name="_xlnm.Print_Area" localSheetId="2">'Version History'!$A$1:$F$30</definedName>
    <definedName name="_xlnm.Print_Titles" localSheetId="12">'On-going Costs (Op)'!$1:$11</definedName>
  </definedNames>
  <calcPr calcId="145621"/>
</workbook>
</file>

<file path=xl/calcChain.xml><?xml version="1.0" encoding="utf-8"?>
<calcChain xmlns="http://schemas.openxmlformats.org/spreadsheetml/2006/main">
  <c r="N76" i="15" l="1"/>
  <c r="G154" i="7" l="1"/>
  <c r="G156" i="7" s="1"/>
  <c r="G157" i="7" s="1"/>
  <c r="Q77" i="15"/>
  <c r="P77" i="15"/>
  <c r="G155" i="7" l="1"/>
  <c r="N77" i="15"/>
  <c r="K112" i="25"/>
  <c r="K112" i="14"/>
  <c r="K111" i="14"/>
  <c r="K82" i="15"/>
  <c r="L29" i="10" l="1"/>
  <c r="K29" i="10"/>
  <c r="I153" i="7" l="1"/>
  <c r="K153" i="7" s="1"/>
  <c r="M153" i="7" s="1"/>
  <c r="O153" i="7" s="1"/>
  <c r="Q153" i="7" s="1"/>
  <c r="I152" i="7"/>
  <c r="K152" i="7" s="1"/>
  <c r="I151" i="7"/>
  <c r="K151" i="7" s="1"/>
  <c r="M151" i="7" s="1"/>
  <c r="O151" i="7" s="1"/>
  <c r="I150" i="7"/>
  <c r="Q149" i="7"/>
  <c r="Q70" i="15"/>
  <c r="Q71" i="15" s="1"/>
  <c r="P70" i="15"/>
  <c r="P71" i="15" s="1"/>
  <c r="M69" i="15"/>
  <c r="M68" i="15"/>
  <c r="M67" i="15"/>
  <c r="M66" i="15"/>
  <c r="N65" i="15"/>
  <c r="K150" i="7" l="1"/>
  <c r="M152" i="7"/>
  <c r="O152" i="7" s="1"/>
  <c r="Q152" i="7"/>
  <c r="Q151" i="7"/>
  <c r="N70" i="15"/>
  <c r="N71" i="15" s="1"/>
  <c r="Q72" i="15"/>
  <c r="Q73" i="15" s="1"/>
  <c r="Q74" i="15" s="1"/>
  <c r="P72" i="15"/>
  <c r="M150" i="7" l="1"/>
  <c r="N72" i="15"/>
  <c r="N73" i="15" s="1"/>
  <c r="N74" i="15" s="1"/>
  <c r="P73" i="15"/>
  <c r="P74" i="15" s="1"/>
  <c r="O150" i="7" l="1"/>
  <c r="N15" i="15"/>
  <c r="Q150" i="7" l="1"/>
  <c r="C103" i="7"/>
  <c r="C102" i="7"/>
  <c r="C101" i="7"/>
  <c r="C100" i="7"/>
  <c r="C99" i="7"/>
  <c r="C98" i="7"/>
  <c r="C97" i="7"/>
  <c r="C96" i="7"/>
  <c r="C95" i="7"/>
  <c r="C94" i="7"/>
  <c r="C93" i="7"/>
  <c r="C92" i="7"/>
  <c r="C46" i="7"/>
  <c r="L42" i="10" l="1"/>
  <c r="L43" i="10" s="1"/>
  <c r="K42" i="10"/>
  <c r="K43" i="10" s="1"/>
  <c r="E52" i="1"/>
  <c r="E51" i="1"/>
  <c r="E50" i="1"/>
  <c r="E49" i="1"/>
  <c r="E48" i="1"/>
  <c r="E47" i="1"/>
  <c r="E46" i="1"/>
  <c r="E45" i="1"/>
  <c r="E44" i="1"/>
  <c r="E43" i="1"/>
  <c r="E42" i="1"/>
  <c r="E41" i="1"/>
  <c r="E32" i="1"/>
  <c r="E31" i="1"/>
  <c r="E30" i="1"/>
  <c r="E29" i="1"/>
  <c r="E28" i="1"/>
  <c r="E27" i="1"/>
  <c r="E26" i="1"/>
  <c r="E25" i="1"/>
  <c r="E24" i="1"/>
  <c r="E23" i="1"/>
  <c r="E22" i="1"/>
  <c r="E21" i="1"/>
  <c r="E20" i="1"/>
  <c r="E19" i="1"/>
  <c r="E18" i="1"/>
  <c r="E11" i="7" l="1"/>
  <c r="E10" i="7"/>
  <c r="E9" i="7"/>
  <c r="E8" i="7"/>
  <c r="E7" i="7"/>
  <c r="E6" i="7"/>
  <c r="E5" i="7"/>
  <c r="E4" i="7"/>
  <c r="C10" i="12"/>
  <c r="C9" i="12"/>
  <c r="C8" i="12"/>
  <c r="C7" i="12"/>
  <c r="E11" i="25"/>
  <c r="E10" i="25"/>
  <c r="E9" i="25"/>
  <c r="E8" i="25"/>
  <c r="E7" i="25"/>
  <c r="E6" i="25"/>
  <c r="E5" i="25"/>
  <c r="E4" i="25"/>
  <c r="E11" i="17"/>
  <c r="E10" i="17"/>
  <c r="E9" i="17"/>
  <c r="E8" i="17"/>
  <c r="E7" i="17"/>
  <c r="E6" i="17"/>
  <c r="E5" i="17"/>
  <c r="E4" i="17"/>
  <c r="E11" i="14"/>
  <c r="E10" i="14"/>
  <c r="E9" i="14"/>
  <c r="E8" i="14"/>
  <c r="E7" i="14"/>
  <c r="E6" i="14"/>
  <c r="E5" i="14"/>
  <c r="E4" i="14"/>
  <c r="I148" i="7" l="1"/>
  <c r="K148" i="7" s="1"/>
  <c r="M148" i="7" s="1"/>
  <c r="O148" i="7" s="1"/>
  <c r="I147" i="7"/>
  <c r="K147" i="7" s="1"/>
  <c r="M147" i="7" s="1"/>
  <c r="O147" i="7" s="1"/>
  <c r="I146" i="7"/>
  <c r="K146" i="7" s="1"/>
  <c r="M146" i="7" s="1"/>
  <c r="O146" i="7" s="1"/>
  <c r="I145" i="7"/>
  <c r="K145" i="7" s="1"/>
  <c r="M145" i="7" s="1"/>
  <c r="O145" i="7" s="1"/>
  <c r="I143" i="7"/>
  <c r="K143" i="7" s="1"/>
  <c r="M143" i="7" s="1"/>
  <c r="O143" i="7" s="1"/>
  <c r="I142" i="7"/>
  <c r="K142" i="7" s="1"/>
  <c r="M142" i="7" s="1"/>
  <c r="O142" i="7" s="1"/>
  <c r="I141" i="7"/>
  <c r="K141" i="7" s="1"/>
  <c r="M141" i="7" s="1"/>
  <c r="O141" i="7" s="1"/>
  <c r="I140" i="7"/>
  <c r="K140" i="7" s="1"/>
  <c r="M140" i="7" s="1"/>
  <c r="O140" i="7" s="1"/>
  <c r="I138" i="7"/>
  <c r="K138" i="7" s="1"/>
  <c r="M138" i="7" s="1"/>
  <c r="O138" i="7" s="1"/>
  <c r="I137" i="7"/>
  <c r="K137" i="7" s="1"/>
  <c r="M137" i="7" s="1"/>
  <c r="O137" i="7" s="1"/>
  <c r="I136" i="7"/>
  <c r="K136" i="7" s="1"/>
  <c r="M136" i="7" s="1"/>
  <c r="O136" i="7" s="1"/>
  <c r="I135" i="7"/>
  <c r="K135" i="7" s="1"/>
  <c r="M135" i="7" s="1"/>
  <c r="O135" i="7" s="1"/>
  <c r="I134" i="7"/>
  <c r="K134" i="7" s="1"/>
  <c r="M134" i="7" s="1"/>
  <c r="O134" i="7" s="1"/>
  <c r="I133" i="7"/>
  <c r="K133" i="7" s="1"/>
  <c r="M133" i="7" s="1"/>
  <c r="O133" i="7" s="1"/>
  <c r="I132" i="7"/>
  <c r="K132" i="7" s="1"/>
  <c r="M132" i="7" s="1"/>
  <c r="O132" i="7" s="1"/>
  <c r="I131" i="7"/>
  <c r="K131" i="7" s="1"/>
  <c r="M131" i="7" s="1"/>
  <c r="O131" i="7" s="1"/>
  <c r="I130" i="7"/>
  <c r="K130" i="7" s="1"/>
  <c r="M130" i="7" s="1"/>
  <c r="O130" i="7" s="1"/>
  <c r="I129" i="7"/>
  <c r="K129" i="7" s="1"/>
  <c r="M129" i="7" s="1"/>
  <c r="O129" i="7" s="1"/>
  <c r="I128" i="7"/>
  <c r="K128" i="7" s="1"/>
  <c r="M128" i="7" s="1"/>
  <c r="O128" i="7" s="1"/>
  <c r="I127" i="7"/>
  <c r="K127" i="7" s="1"/>
  <c r="M127" i="7" s="1"/>
  <c r="O127" i="7" s="1"/>
  <c r="I126" i="7"/>
  <c r="K126" i="7" s="1"/>
  <c r="M126" i="7" s="1"/>
  <c r="O126" i="7" s="1"/>
  <c r="I125" i="7"/>
  <c r="K125" i="7" s="1"/>
  <c r="M125" i="7" s="1"/>
  <c r="O125" i="7" s="1"/>
  <c r="I124" i="7"/>
  <c r="K124" i="7" s="1"/>
  <c r="M124" i="7" s="1"/>
  <c r="O124" i="7" s="1"/>
  <c r="I123" i="7"/>
  <c r="K123" i="7" s="1"/>
  <c r="M123" i="7" s="1"/>
  <c r="O123" i="7" s="1"/>
  <c r="I122" i="7"/>
  <c r="K122" i="7" s="1"/>
  <c r="M122" i="7" s="1"/>
  <c r="O122" i="7" s="1"/>
  <c r="I121" i="7"/>
  <c r="K121" i="7" s="1"/>
  <c r="M121" i="7" s="1"/>
  <c r="O121" i="7" s="1"/>
  <c r="I120" i="7"/>
  <c r="K120" i="7" s="1"/>
  <c r="M120" i="7" s="1"/>
  <c r="O120" i="7" s="1"/>
  <c r="I119" i="7"/>
  <c r="F57" i="7"/>
  <c r="G103" i="7" s="1"/>
  <c r="F56" i="7"/>
  <c r="G102" i="7" s="1"/>
  <c r="F55" i="7"/>
  <c r="G101" i="7" s="1"/>
  <c r="F54" i="7"/>
  <c r="G100" i="7" s="1"/>
  <c r="F53" i="7"/>
  <c r="G99" i="7" s="1"/>
  <c r="F52" i="7"/>
  <c r="G98" i="7" s="1"/>
  <c r="F51" i="7"/>
  <c r="G97" i="7" s="1"/>
  <c r="F50" i="7"/>
  <c r="G96" i="7" s="1"/>
  <c r="F49" i="7"/>
  <c r="G95" i="7" s="1"/>
  <c r="F48" i="7"/>
  <c r="G94" i="7" s="1"/>
  <c r="F47" i="7"/>
  <c r="G93" i="7" s="1"/>
  <c r="F46" i="7"/>
  <c r="G92" i="7" s="1"/>
  <c r="K119" i="7" l="1"/>
  <c r="I154" i="7"/>
  <c r="H104" i="7"/>
  <c r="I96" i="7"/>
  <c r="K96" i="7" s="1"/>
  <c r="M96" i="7" s="1"/>
  <c r="O96" i="7" s="1"/>
  <c r="I93" i="7"/>
  <c r="K93" i="7" s="1"/>
  <c r="M93" i="7" s="1"/>
  <c r="O93" i="7" s="1"/>
  <c r="I97" i="7"/>
  <c r="K97" i="7" s="1"/>
  <c r="M97" i="7" s="1"/>
  <c r="O97" i="7" s="1"/>
  <c r="I98" i="7"/>
  <c r="K98" i="7" s="1"/>
  <c r="M98" i="7" s="1"/>
  <c r="O98" i="7" s="1"/>
  <c r="I92" i="7"/>
  <c r="I100" i="7"/>
  <c r="K100" i="7" s="1"/>
  <c r="M100" i="7" s="1"/>
  <c r="O100" i="7" s="1"/>
  <c r="I94" i="7"/>
  <c r="K94" i="7" s="1"/>
  <c r="M94" i="7" s="1"/>
  <c r="O94" i="7" s="1"/>
  <c r="I95" i="7"/>
  <c r="K95" i="7" s="1"/>
  <c r="M95" i="7" s="1"/>
  <c r="O95" i="7" s="1"/>
  <c r="I99" i="7"/>
  <c r="K99" i="7" s="1"/>
  <c r="M99" i="7" s="1"/>
  <c r="O99" i="7" s="1"/>
  <c r="F36" i="7"/>
  <c r="F35" i="7"/>
  <c r="F34" i="7"/>
  <c r="F33" i="7"/>
  <c r="F32" i="7"/>
  <c r="F31" i="7"/>
  <c r="F30" i="7"/>
  <c r="F29" i="7"/>
  <c r="F28" i="7"/>
  <c r="F27" i="7"/>
  <c r="F26" i="7"/>
  <c r="F25" i="7"/>
  <c r="F24" i="7"/>
  <c r="F23" i="7"/>
  <c r="F22" i="7"/>
  <c r="C36" i="7"/>
  <c r="C35" i="7"/>
  <c r="C34" i="7"/>
  <c r="C33" i="7"/>
  <c r="C32" i="7"/>
  <c r="C31" i="7"/>
  <c r="C30" i="7"/>
  <c r="C29" i="7"/>
  <c r="C28" i="7"/>
  <c r="C27" i="7"/>
  <c r="C26" i="7"/>
  <c r="C25" i="7"/>
  <c r="C24" i="7"/>
  <c r="C23" i="7"/>
  <c r="C22" i="7"/>
  <c r="I156" i="7" l="1"/>
  <c r="I155" i="7"/>
  <c r="M119" i="7"/>
  <c r="K154" i="7"/>
  <c r="G105" i="7"/>
  <c r="G106" i="7" s="1"/>
  <c r="Q94" i="7"/>
  <c r="Q96" i="7"/>
  <c r="Q99" i="7"/>
  <c r="Q97" i="7"/>
  <c r="K92" i="7"/>
  <c r="Q95" i="7"/>
  <c r="Q100" i="7"/>
  <c r="Q98" i="7"/>
  <c r="Q93" i="7"/>
  <c r="Q145" i="7"/>
  <c r="Q144" i="7"/>
  <c r="Q143" i="7"/>
  <c r="Q142" i="7"/>
  <c r="Q141" i="7"/>
  <c r="Q140" i="7"/>
  <c r="Q139" i="7"/>
  <c r="Q138" i="7"/>
  <c r="Q148" i="7"/>
  <c r="Q147" i="7"/>
  <c r="Q146" i="7"/>
  <c r="V22" i="8"/>
  <c r="U22" i="8"/>
  <c r="C57" i="7"/>
  <c r="C56" i="7"/>
  <c r="C55" i="7"/>
  <c r="C54" i="7"/>
  <c r="C53" i="7"/>
  <c r="C52" i="7"/>
  <c r="C51" i="7"/>
  <c r="C50" i="7"/>
  <c r="C49" i="7"/>
  <c r="C48" i="7"/>
  <c r="C47" i="7"/>
  <c r="C82" i="7"/>
  <c r="C81" i="7"/>
  <c r="C80" i="7"/>
  <c r="C79" i="7"/>
  <c r="C78" i="7"/>
  <c r="C77" i="7"/>
  <c r="C76" i="7"/>
  <c r="C75" i="7"/>
  <c r="C74" i="7"/>
  <c r="C73" i="7"/>
  <c r="C72" i="7"/>
  <c r="C71" i="7"/>
  <c r="C70" i="7"/>
  <c r="C69" i="7"/>
  <c r="C68" i="7"/>
  <c r="K156" i="7" l="1"/>
  <c r="K157" i="7" s="1"/>
  <c r="K155" i="7"/>
  <c r="O119" i="7"/>
  <c r="O154" i="7" s="1"/>
  <c r="M154" i="7"/>
  <c r="I157" i="7"/>
  <c r="M92" i="7"/>
  <c r="O93" i="14"/>
  <c r="M156" i="7" l="1"/>
  <c r="M157" i="7" s="1"/>
  <c r="M155" i="7"/>
  <c r="O156" i="7"/>
  <c r="O157" i="7" s="1"/>
  <c r="O155" i="7"/>
  <c r="O92" i="7"/>
  <c r="Q164" i="7"/>
  <c r="H16" i="10"/>
  <c r="M54" i="15"/>
  <c r="N53" i="15"/>
  <c r="N42" i="15"/>
  <c r="N43" i="14"/>
  <c r="O43" i="14"/>
  <c r="O43" i="25"/>
  <c r="N43" i="25"/>
  <c r="L76" i="25"/>
  <c r="O43" i="17"/>
  <c r="N43" i="17"/>
  <c r="K93" i="17"/>
  <c r="Q156" i="7" l="1"/>
  <c r="Q92" i="7"/>
  <c r="Q137" i="7"/>
  <c r="Q136" i="7"/>
  <c r="Q135" i="7"/>
  <c r="Q134" i="7"/>
  <c r="Q133" i="7"/>
  <c r="Q132" i="7"/>
  <c r="Q131" i="7"/>
  <c r="Q130" i="7"/>
  <c r="Q129" i="7"/>
  <c r="Q128" i="7"/>
  <c r="Q127" i="7"/>
  <c r="Q126" i="7"/>
  <c r="Q125" i="7"/>
  <c r="Q124" i="7"/>
  <c r="Q123" i="7"/>
  <c r="Q122" i="7"/>
  <c r="Q121" i="7"/>
  <c r="Q119" i="7"/>
  <c r="O158" i="7" l="1"/>
  <c r="O18" i="8" s="1"/>
  <c r="Q155" i="7"/>
  <c r="I158" i="7"/>
  <c r="I18" i="8" s="1"/>
  <c r="K158" i="7"/>
  <c r="K18" i="8" s="1"/>
  <c r="M158" i="7"/>
  <c r="M18" i="8" s="1"/>
  <c r="G209" i="7"/>
  <c r="O209" i="7"/>
  <c r="M209" i="7"/>
  <c r="M210" i="7" s="1"/>
  <c r="K209" i="7"/>
  <c r="K210" i="7" s="1"/>
  <c r="I209" i="7"/>
  <c r="Q208" i="7"/>
  <c r="Q207" i="7"/>
  <c r="Q206" i="7"/>
  <c r="Q205" i="7"/>
  <c r="Q204" i="7"/>
  <c r="Q203" i="7"/>
  <c r="Q202" i="7"/>
  <c r="Q201" i="7"/>
  <c r="Q200" i="7"/>
  <c r="Q199" i="7"/>
  <c r="O192" i="7"/>
  <c r="M192" i="7"/>
  <c r="K192" i="7"/>
  <c r="I192" i="7"/>
  <c r="G192" i="7"/>
  <c r="O191" i="7"/>
  <c r="M191" i="7"/>
  <c r="K191" i="7"/>
  <c r="I191" i="7"/>
  <c r="G191" i="7"/>
  <c r="Q190" i="7"/>
  <c r="Q189" i="7"/>
  <c r="Q188" i="7"/>
  <c r="Q187" i="7"/>
  <c r="Q186" i="7"/>
  <c r="Q185" i="7"/>
  <c r="Q184" i="7"/>
  <c r="Q183" i="7"/>
  <c r="Q182" i="7"/>
  <c r="Q181" i="7"/>
  <c r="O174" i="7"/>
  <c r="M174" i="7"/>
  <c r="K174" i="7"/>
  <c r="I174" i="7"/>
  <c r="O173" i="7"/>
  <c r="M173" i="7"/>
  <c r="K173" i="7"/>
  <c r="K175" i="7" s="1"/>
  <c r="I173" i="7"/>
  <c r="G173" i="7"/>
  <c r="Q172" i="7"/>
  <c r="Q171" i="7"/>
  <c r="Q170" i="7"/>
  <c r="Q169" i="7"/>
  <c r="Q168" i="7"/>
  <c r="Q167" i="7"/>
  <c r="Q166" i="7"/>
  <c r="Q165" i="7"/>
  <c r="Q120" i="7"/>
  <c r="Q154" i="7" s="1"/>
  <c r="E58" i="7"/>
  <c r="G82" i="7"/>
  <c r="G80" i="7"/>
  <c r="I175" i="7" l="1"/>
  <c r="I176" i="7" s="1"/>
  <c r="I177" i="7" s="1"/>
  <c r="I20" i="8" s="1"/>
  <c r="M175" i="7"/>
  <c r="M176" i="7" s="1"/>
  <c r="M177" i="7" s="1"/>
  <c r="M20" i="8" s="1"/>
  <c r="O175" i="7"/>
  <c r="O176" i="7" s="1"/>
  <c r="O177" i="7" s="1"/>
  <c r="O20" i="8" s="1"/>
  <c r="G193" i="7"/>
  <c r="I193" i="7"/>
  <c r="F58" i="7"/>
  <c r="M193" i="7"/>
  <c r="K193" i="7"/>
  <c r="G210" i="7"/>
  <c r="G211" i="7" s="1"/>
  <c r="G212" i="7" s="1"/>
  <c r="Q192" i="7"/>
  <c r="O193" i="7"/>
  <c r="G74" i="7"/>
  <c r="I74" i="7" s="1"/>
  <c r="K74" i="7" s="1"/>
  <c r="M74" i="7" s="1"/>
  <c r="O74" i="7" s="1"/>
  <c r="G77" i="7"/>
  <c r="I77" i="7" s="1"/>
  <c r="K77" i="7" s="1"/>
  <c r="M77" i="7" s="1"/>
  <c r="O77" i="7" s="1"/>
  <c r="G73" i="7"/>
  <c r="I73" i="7" s="1"/>
  <c r="K73" i="7" s="1"/>
  <c r="M73" i="7" s="1"/>
  <c r="O73" i="7" s="1"/>
  <c r="G81" i="7"/>
  <c r="I81" i="7" s="1"/>
  <c r="K81" i="7" s="1"/>
  <c r="M81" i="7" s="1"/>
  <c r="O81" i="7" s="1"/>
  <c r="G69" i="7"/>
  <c r="I69" i="7" s="1"/>
  <c r="K69" i="7" s="1"/>
  <c r="M69" i="7" s="1"/>
  <c r="O69" i="7" s="1"/>
  <c r="G70" i="7"/>
  <c r="I70" i="7" s="1"/>
  <c r="K70" i="7" s="1"/>
  <c r="M70" i="7" s="1"/>
  <c r="O70" i="7" s="1"/>
  <c r="G78" i="7"/>
  <c r="I78" i="7" s="1"/>
  <c r="K78" i="7" s="1"/>
  <c r="M78" i="7" s="1"/>
  <c r="O78" i="7" s="1"/>
  <c r="I80" i="7"/>
  <c r="K80" i="7" s="1"/>
  <c r="M80" i="7" s="1"/>
  <c r="O80" i="7" s="1"/>
  <c r="I82" i="7"/>
  <c r="K82" i="7" s="1"/>
  <c r="M82" i="7" s="1"/>
  <c r="O82" i="7" s="1"/>
  <c r="G71" i="7"/>
  <c r="G75" i="7"/>
  <c r="G79" i="7"/>
  <c r="G68" i="7"/>
  <c r="G72" i="7"/>
  <c r="G76" i="7"/>
  <c r="Q209" i="7"/>
  <c r="Q173" i="7"/>
  <c r="F37" i="7"/>
  <c r="K176" i="7"/>
  <c r="K177" i="7" s="1"/>
  <c r="K20" i="8" s="1"/>
  <c r="Q191" i="7"/>
  <c r="O210" i="7"/>
  <c r="O211" i="7" s="1"/>
  <c r="O212" i="7" s="1"/>
  <c r="K211" i="7"/>
  <c r="K212" i="7" s="1"/>
  <c r="G174" i="7"/>
  <c r="Q174" i="7" s="1"/>
  <c r="I210" i="7"/>
  <c r="I211" i="7" s="1"/>
  <c r="I212" i="7" s="1"/>
  <c r="M211" i="7"/>
  <c r="M212" i="7" s="1"/>
  <c r="I101" i="7" l="1"/>
  <c r="Q212" i="7"/>
  <c r="K194" i="7"/>
  <c r="K195" i="7" s="1"/>
  <c r="K21" i="8" s="1"/>
  <c r="O194" i="7"/>
  <c r="O195" i="7" s="1"/>
  <c r="O21" i="8" s="1"/>
  <c r="I194" i="7"/>
  <c r="I195" i="7" s="1"/>
  <c r="I21" i="8" s="1"/>
  <c r="M194" i="7"/>
  <c r="M195" i="7" s="1"/>
  <c r="M21" i="8" s="1"/>
  <c r="G194" i="7"/>
  <c r="Q193" i="7"/>
  <c r="Q82" i="7"/>
  <c r="F59" i="7"/>
  <c r="Q77" i="7"/>
  <c r="G213" i="7"/>
  <c r="Q80" i="7"/>
  <c r="Q69" i="7"/>
  <c r="I75" i="7"/>
  <c r="K75" i="7" s="1"/>
  <c r="I76" i="7"/>
  <c r="K76" i="7" s="1"/>
  <c r="M76" i="7" s="1"/>
  <c r="O76" i="7" s="1"/>
  <c r="I71" i="7"/>
  <c r="Q74" i="7"/>
  <c r="Q78" i="7"/>
  <c r="I72" i="7"/>
  <c r="K72" i="7" s="1"/>
  <c r="M72" i="7" s="1"/>
  <c r="O72" i="7" s="1"/>
  <c r="Q73" i="7"/>
  <c r="Q81" i="7"/>
  <c r="Q70" i="7"/>
  <c r="I68" i="7"/>
  <c r="I79" i="7"/>
  <c r="K79" i="7" s="1"/>
  <c r="M79" i="7" s="1"/>
  <c r="O79" i="7" s="1"/>
  <c r="Q175" i="7"/>
  <c r="G175" i="7"/>
  <c r="G176" i="7" s="1"/>
  <c r="Q176" i="7" s="1"/>
  <c r="O213" i="7"/>
  <c r="Q210" i="7"/>
  <c r="Q211" i="7" s="1"/>
  <c r="I213" i="7"/>
  <c r="M213" i="7"/>
  <c r="K213" i="7"/>
  <c r="F38" i="7"/>
  <c r="F39" i="7" s="1"/>
  <c r="F60" i="7" l="1"/>
  <c r="F61" i="7" s="1"/>
  <c r="F62" i="7" s="1"/>
  <c r="K101" i="7"/>
  <c r="K71" i="7"/>
  <c r="M71" i="7" s="1"/>
  <c r="M75" i="7"/>
  <c r="O75" i="7" s="1"/>
  <c r="Q157" i="7"/>
  <c r="Q194" i="7"/>
  <c r="Q195" i="7" s="1"/>
  <c r="Q21" i="8" s="1"/>
  <c r="G195" i="7"/>
  <c r="G21" i="8" s="1"/>
  <c r="Q79" i="7"/>
  <c r="Q72" i="7"/>
  <c r="K68" i="7"/>
  <c r="Q76" i="7"/>
  <c r="Q177" i="7"/>
  <c r="Q20" i="8" s="1"/>
  <c r="G177" i="7"/>
  <c r="G20" i="8" s="1"/>
  <c r="Q213" i="7"/>
  <c r="M101" i="7" l="1"/>
  <c r="I102" i="7"/>
  <c r="I103" i="7"/>
  <c r="K103" i="7" s="1"/>
  <c r="M103" i="7" s="1"/>
  <c r="O103" i="7" s="1"/>
  <c r="G84" i="7"/>
  <c r="Q75" i="7"/>
  <c r="Q158" i="7"/>
  <c r="Q18" i="8" s="1"/>
  <c r="O71" i="7"/>
  <c r="M68" i="7"/>
  <c r="J104" i="7" l="1"/>
  <c r="I105" i="7" s="1"/>
  <c r="G85" i="7"/>
  <c r="G86" i="7" s="1"/>
  <c r="Q103" i="7"/>
  <c r="K102" i="7"/>
  <c r="L104" i="7" s="1"/>
  <c r="O101" i="7"/>
  <c r="M84" i="7"/>
  <c r="I84" i="7"/>
  <c r="K84" i="7"/>
  <c r="Q71" i="7"/>
  <c r="O68" i="7"/>
  <c r="O84" i="7" s="1"/>
  <c r="G25" i="8" l="1"/>
  <c r="K105" i="7"/>
  <c r="K106" i="7" s="1"/>
  <c r="I106" i="7"/>
  <c r="I107" i="7" s="1"/>
  <c r="I108" i="7" s="1"/>
  <c r="I26" i="8" s="1"/>
  <c r="K85" i="7"/>
  <c r="K86" i="7" s="1"/>
  <c r="I85" i="7"/>
  <c r="I86" i="7" s="1"/>
  <c r="O85" i="7"/>
  <c r="O86" i="7" s="1"/>
  <c r="M85" i="7"/>
  <c r="M86" i="7" s="1"/>
  <c r="M102" i="7"/>
  <c r="N104" i="7" s="1"/>
  <c r="G107" i="7"/>
  <c r="Q101" i="7"/>
  <c r="Q84" i="7"/>
  <c r="Q68" i="7"/>
  <c r="K25" i="8" l="1"/>
  <c r="M25" i="8"/>
  <c r="O25" i="8"/>
  <c r="I25" i="8"/>
  <c r="I111" i="7"/>
  <c r="M105" i="7"/>
  <c r="M106" i="7" s="1"/>
  <c r="G108" i="7"/>
  <c r="K107" i="7"/>
  <c r="K108" i="7" s="1"/>
  <c r="K26" i="8" s="1"/>
  <c r="O102" i="7"/>
  <c r="P104" i="7" s="1"/>
  <c r="Q104" i="7" s="1"/>
  <c r="M216" i="7"/>
  <c r="I216" i="7"/>
  <c r="K111" i="7" l="1"/>
  <c r="G26" i="8"/>
  <c r="G111" i="7"/>
  <c r="O105" i="7"/>
  <c r="Q105" i="7" s="1"/>
  <c r="K223" i="7" s="1"/>
  <c r="Q102" i="7"/>
  <c r="M107" i="7"/>
  <c r="Q85" i="7"/>
  <c r="K222" i="7" s="1"/>
  <c r="K216" i="7"/>
  <c r="O106" i="7" l="1"/>
  <c r="M108" i="7"/>
  <c r="Q86" i="7"/>
  <c r="O216" i="7"/>
  <c r="L34" i="1"/>
  <c r="L35" i="1" s="1"/>
  <c r="L36" i="1" s="1"/>
  <c r="K34" i="1"/>
  <c r="K35" i="1" s="1"/>
  <c r="K36" i="1" s="1"/>
  <c r="L53" i="1"/>
  <c r="L54" i="1" s="1"/>
  <c r="K53" i="1"/>
  <c r="K54" i="1" s="1"/>
  <c r="H52" i="1"/>
  <c r="H51" i="1"/>
  <c r="H50" i="1"/>
  <c r="H49" i="1"/>
  <c r="H48" i="1"/>
  <c r="H47" i="1"/>
  <c r="H46" i="1"/>
  <c r="H45" i="1"/>
  <c r="H44" i="1"/>
  <c r="H43" i="1"/>
  <c r="H42" i="1"/>
  <c r="H41" i="1"/>
  <c r="F11" i="1"/>
  <c r="F10" i="1"/>
  <c r="F9" i="1"/>
  <c r="F8" i="1"/>
  <c r="F7" i="1"/>
  <c r="F6" i="1"/>
  <c r="F5" i="1"/>
  <c r="F4" i="1"/>
  <c r="H32" i="1"/>
  <c r="H31" i="1"/>
  <c r="H30" i="1"/>
  <c r="H29" i="1"/>
  <c r="H28" i="1"/>
  <c r="H27" i="1"/>
  <c r="H26" i="1"/>
  <c r="H25" i="1"/>
  <c r="H24" i="1"/>
  <c r="H23" i="1"/>
  <c r="H22" i="1"/>
  <c r="H21" i="1"/>
  <c r="H20" i="1"/>
  <c r="H19" i="1"/>
  <c r="H18" i="1"/>
  <c r="O93" i="25"/>
  <c r="O94" i="25" s="1"/>
  <c r="N93" i="25"/>
  <c r="N94" i="25" s="1"/>
  <c r="L93" i="25"/>
  <c r="L94" i="25" s="1"/>
  <c r="O76" i="25"/>
  <c r="O77" i="25" s="1"/>
  <c r="N76" i="25"/>
  <c r="N77" i="25" s="1"/>
  <c r="L77" i="25"/>
  <c r="O64" i="25"/>
  <c r="O65" i="25" s="1"/>
  <c r="N64" i="25"/>
  <c r="N65" i="25" s="1"/>
  <c r="L64" i="25"/>
  <c r="O54" i="25"/>
  <c r="N54" i="25"/>
  <c r="N55" i="25" s="1"/>
  <c r="L54" i="25"/>
  <c r="L55" i="25" s="1"/>
  <c r="O44" i="25"/>
  <c r="O45" i="25" s="1"/>
  <c r="L43" i="25"/>
  <c r="L44" i="25" s="1"/>
  <c r="O27" i="25"/>
  <c r="O28" i="25" s="1"/>
  <c r="N27" i="25"/>
  <c r="N28" i="25" s="1"/>
  <c r="L27" i="25"/>
  <c r="L28" i="25" s="1"/>
  <c r="O93" i="17"/>
  <c r="N93" i="17"/>
  <c r="N94" i="17" s="1"/>
  <c r="L93" i="17"/>
  <c r="L94" i="17" s="1"/>
  <c r="O76" i="17"/>
  <c r="O77" i="17" s="1"/>
  <c r="N76" i="17"/>
  <c r="N77" i="17" s="1"/>
  <c r="N78" i="17" s="1"/>
  <c r="L76" i="17"/>
  <c r="L77" i="17" s="1"/>
  <c r="O64" i="17"/>
  <c r="N64" i="17"/>
  <c r="N65" i="17" s="1"/>
  <c r="L64" i="17"/>
  <c r="O54" i="17"/>
  <c r="O55" i="17" s="1"/>
  <c r="O56" i="17" s="1"/>
  <c r="O57" i="17" s="1"/>
  <c r="N54" i="17"/>
  <c r="L54" i="17"/>
  <c r="L55" i="17" s="1"/>
  <c r="N44" i="17"/>
  <c r="N45" i="17" s="1"/>
  <c r="N46" i="17" s="1"/>
  <c r="O44" i="17"/>
  <c r="O45" i="17" s="1"/>
  <c r="L43" i="17"/>
  <c r="L44" i="17" s="1"/>
  <c r="O27" i="17"/>
  <c r="O28" i="17" s="1"/>
  <c r="N27" i="17"/>
  <c r="N28" i="17" s="1"/>
  <c r="N29" i="17" s="1"/>
  <c r="L27" i="17"/>
  <c r="L28" i="17" s="1"/>
  <c r="O94" i="14"/>
  <c r="N93" i="14"/>
  <c r="N94" i="14" s="1"/>
  <c r="O76" i="14"/>
  <c r="O77" i="14" s="1"/>
  <c r="N76" i="14"/>
  <c r="N77" i="14" s="1"/>
  <c r="L76" i="14"/>
  <c r="O64" i="14"/>
  <c r="O65" i="14" s="1"/>
  <c r="N64" i="14"/>
  <c r="N65" i="14" s="1"/>
  <c r="O54" i="14"/>
  <c r="O55" i="14" s="1"/>
  <c r="N54" i="14"/>
  <c r="N55" i="14" s="1"/>
  <c r="O44" i="14"/>
  <c r="N44" i="14"/>
  <c r="O27" i="14"/>
  <c r="O28" i="14" s="1"/>
  <c r="N27" i="14"/>
  <c r="N28" i="14" s="1"/>
  <c r="L56" i="10"/>
  <c r="L57" i="10" s="1"/>
  <c r="K56" i="10"/>
  <c r="K57" i="10" s="1"/>
  <c r="L30" i="10"/>
  <c r="Q106" i="7" l="1"/>
  <c r="O107" i="7"/>
  <c r="M26" i="8"/>
  <c r="M111" i="7"/>
  <c r="U25" i="8"/>
  <c r="I34" i="1"/>
  <c r="I53" i="1"/>
  <c r="I54" i="1" s="1"/>
  <c r="G66" i="1" s="1"/>
  <c r="K55" i="1"/>
  <c r="K56" i="1" s="1"/>
  <c r="K57" i="1" s="1"/>
  <c r="K59" i="1" s="1"/>
  <c r="V25" i="8"/>
  <c r="O95" i="25"/>
  <c r="O96" i="25" s="1"/>
  <c r="O97" i="25" s="1"/>
  <c r="N95" i="25"/>
  <c r="N96" i="25" s="1"/>
  <c r="L95" i="25"/>
  <c r="L96" i="25" s="1"/>
  <c r="L97" i="25" s="1"/>
  <c r="L78" i="25"/>
  <c r="L79" i="25" s="1"/>
  <c r="N78" i="25"/>
  <c r="O66" i="25"/>
  <c r="O67" i="25" s="1"/>
  <c r="O68" i="25" s="1"/>
  <c r="L65" i="25"/>
  <c r="K111" i="25" s="1"/>
  <c r="O55" i="25"/>
  <c r="O56" i="25" s="1"/>
  <c r="N56" i="25"/>
  <c r="N57" i="25" s="1"/>
  <c r="N58" i="25" s="1"/>
  <c r="O46" i="25"/>
  <c r="O47" i="25" s="1"/>
  <c r="L45" i="25"/>
  <c r="L46" i="25" s="1"/>
  <c r="N44" i="25"/>
  <c r="N45" i="25" s="1"/>
  <c r="N95" i="17"/>
  <c r="N96" i="17" s="1"/>
  <c r="L95" i="17"/>
  <c r="L96" i="17" s="1"/>
  <c r="L97" i="17" s="1"/>
  <c r="L78" i="17"/>
  <c r="L79" i="17" s="1"/>
  <c r="O65" i="17"/>
  <c r="O66" i="17" s="1"/>
  <c r="O67" i="17" s="1"/>
  <c r="O68" i="17" s="1"/>
  <c r="N55" i="17"/>
  <c r="N56" i="17" s="1"/>
  <c r="L45" i="17"/>
  <c r="L46" i="17" s="1"/>
  <c r="L47" i="17" s="1"/>
  <c r="N29" i="25"/>
  <c r="N30" i="25" s="1"/>
  <c r="L29" i="25"/>
  <c r="L30" i="25" s="1"/>
  <c r="L29" i="17"/>
  <c r="L30" i="17" s="1"/>
  <c r="L55" i="1"/>
  <c r="O29" i="25"/>
  <c r="L56" i="25"/>
  <c r="N66" i="25"/>
  <c r="O78" i="25"/>
  <c r="N30" i="17"/>
  <c r="N31" i="17" s="1"/>
  <c r="N79" i="17"/>
  <c r="N80" i="17" s="1"/>
  <c r="O46" i="17"/>
  <c r="O47" i="17" s="1"/>
  <c r="O29" i="17"/>
  <c r="N47" i="17"/>
  <c r="L56" i="17"/>
  <c r="L57" i="17" s="1"/>
  <c r="L58" i="17" s="1"/>
  <c r="O58" i="17"/>
  <c r="L65" i="17"/>
  <c r="L66" i="17" s="1"/>
  <c r="L67" i="17" s="1"/>
  <c r="L68" i="17" s="1"/>
  <c r="N66" i="17"/>
  <c r="O78" i="17"/>
  <c r="O94" i="17"/>
  <c r="O95" i="17" s="1"/>
  <c r="N29" i="14"/>
  <c r="N30" i="14" s="1"/>
  <c r="N31" i="14" s="1"/>
  <c r="O29" i="14"/>
  <c r="O30" i="14" s="1"/>
  <c r="O31" i="14" s="1"/>
  <c r="O95" i="14"/>
  <c r="O96" i="14" s="1"/>
  <c r="O97" i="14" s="1"/>
  <c r="N95" i="14"/>
  <c r="N96" i="14" s="1"/>
  <c r="N78" i="14"/>
  <c r="O78" i="14"/>
  <c r="O79" i="14" s="1"/>
  <c r="N66" i="14"/>
  <c r="O66" i="14"/>
  <c r="N56" i="14"/>
  <c r="O56" i="14"/>
  <c r="N45" i="14"/>
  <c r="N46" i="14" s="1"/>
  <c r="O45" i="14"/>
  <c r="O46" i="14" s="1"/>
  <c r="K30" i="10"/>
  <c r="K31" i="10" s="1"/>
  <c r="K58" i="10"/>
  <c r="L58" i="10"/>
  <c r="K44" i="10"/>
  <c r="K45" i="10" s="1"/>
  <c r="L44" i="10"/>
  <c r="L45" i="10" s="1"/>
  <c r="L31" i="10"/>
  <c r="Q58" i="15"/>
  <c r="Q59" i="15" s="1"/>
  <c r="P58" i="15"/>
  <c r="P59" i="15" s="1"/>
  <c r="Q47" i="15"/>
  <c r="P47" i="15"/>
  <c r="P48" i="15" s="1"/>
  <c r="P49" i="15" s="1"/>
  <c r="Q36" i="15"/>
  <c r="Q37" i="15" s="1"/>
  <c r="Q38" i="15" s="1"/>
  <c r="P36" i="15"/>
  <c r="O108" i="7" l="1"/>
  <c r="Q107" i="7"/>
  <c r="K111" i="17"/>
  <c r="L80" i="25"/>
  <c r="N97" i="17"/>
  <c r="U26" i="8"/>
  <c r="L57" i="25"/>
  <c r="L58" i="25" s="1"/>
  <c r="N97" i="25"/>
  <c r="N79" i="25"/>
  <c r="N80" i="25" s="1"/>
  <c r="L66" i="25"/>
  <c r="O57" i="25"/>
  <c r="O58" i="25" s="1"/>
  <c r="N46" i="25"/>
  <c r="N47" i="25" s="1"/>
  <c r="L31" i="25"/>
  <c r="L80" i="17"/>
  <c r="N57" i="17"/>
  <c r="N58" i="17" s="1"/>
  <c r="N31" i="25"/>
  <c r="L31" i="17"/>
  <c r="L56" i="1"/>
  <c r="L57" i="1" s="1"/>
  <c r="L59" i="1" s="1"/>
  <c r="I55" i="1"/>
  <c r="I35" i="1"/>
  <c r="O79" i="25"/>
  <c r="O80" i="25" s="1"/>
  <c r="O30" i="25"/>
  <c r="O31" i="25" s="1"/>
  <c r="L47" i="25"/>
  <c r="N67" i="25"/>
  <c r="N68" i="25" s="1"/>
  <c r="O30" i="17"/>
  <c r="O31" i="17" s="1"/>
  <c r="O79" i="17"/>
  <c r="O80" i="17" s="1"/>
  <c r="N67" i="17"/>
  <c r="N68" i="17" s="1"/>
  <c r="O96" i="17"/>
  <c r="O97" i="17" s="1"/>
  <c r="N97" i="14"/>
  <c r="N79" i="14"/>
  <c r="N80" i="14" s="1"/>
  <c r="O80" i="14"/>
  <c r="O67" i="14"/>
  <c r="O68" i="14" s="1"/>
  <c r="N67" i="14"/>
  <c r="N68" i="14" s="1"/>
  <c r="O57" i="14"/>
  <c r="O58" i="14" s="1"/>
  <c r="N57" i="14"/>
  <c r="N58" i="14" s="1"/>
  <c r="O47" i="14"/>
  <c r="N47" i="14"/>
  <c r="K32" i="10"/>
  <c r="K33" i="10" s="1"/>
  <c r="L59" i="10"/>
  <c r="L60" i="10" s="1"/>
  <c r="K59" i="10"/>
  <c r="K60" i="10" s="1"/>
  <c r="L46" i="10"/>
  <c r="K46" i="10"/>
  <c r="L32" i="10"/>
  <c r="L33" i="10" s="1"/>
  <c r="P60" i="15"/>
  <c r="P61" i="15" s="1"/>
  <c r="P62" i="15" s="1"/>
  <c r="Q60" i="15"/>
  <c r="Q61" i="15" s="1"/>
  <c r="Q39" i="15"/>
  <c r="Q40" i="15" s="1"/>
  <c r="P50" i="15"/>
  <c r="P51" i="15" s="1"/>
  <c r="Q48" i="15"/>
  <c r="Q49" i="15" s="1"/>
  <c r="O100" i="25" l="1"/>
  <c r="O101" i="25" s="1"/>
  <c r="O104" i="25" s="1"/>
  <c r="O106" i="25" s="1"/>
  <c r="N100" i="25"/>
  <c r="N101" i="25" s="1"/>
  <c r="O26" i="8"/>
  <c r="O111" i="7"/>
  <c r="Q108" i="7"/>
  <c r="Q111" i="7" s="1"/>
  <c r="N100" i="17"/>
  <c r="N101" i="17" s="1"/>
  <c r="N104" i="17" s="1"/>
  <c r="N106" i="17" s="1"/>
  <c r="U21" i="8" s="1"/>
  <c r="K62" i="10"/>
  <c r="K63" i="10" s="1"/>
  <c r="U19" i="8" s="1"/>
  <c r="L62" i="10"/>
  <c r="O100" i="17"/>
  <c r="O101" i="17" s="1"/>
  <c r="L100" i="17"/>
  <c r="K110" i="17" s="1"/>
  <c r="O100" i="14"/>
  <c r="O101" i="14" s="1"/>
  <c r="I56" i="1"/>
  <c r="I57" i="1" s="1"/>
  <c r="G67" i="1"/>
  <c r="N100" i="14"/>
  <c r="N101" i="14" s="1"/>
  <c r="V26" i="8"/>
  <c r="L67" i="25"/>
  <c r="L68" i="25" s="1"/>
  <c r="L100" i="25" s="1"/>
  <c r="Q62" i="15"/>
  <c r="I36" i="1"/>
  <c r="Q50" i="15"/>
  <c r="Q51" i="15" s="1"/>
  <c r="P37" i="15"/>
  <c r="P38" i="15" s="1"/>
  <c r="Q76" i="15" l="1"/>
  <c r="K110" i="25"/>
  <c r="L101" i="25"/>
  <c r="L104" i="25" s="1"/>
  <c r="L106" i="25" s="1"/>
  <c r="N104" i="25"/>
  <c r="N106" i="25" s="1"/>
  <c r="G65" i="1"/>
  <c r="F25" i="8"/>
  <c r="I59" i="1"/>
  <c r="L101" i="17"/>
  <c r="L104" i="17" s="1"/>
  <c r="O104" i="17"/>
  <c r="O106" i="17" s="1"/>
  <c r="V21" i="8" s="1"/>
  <c r="O104" i="14"/>
  <c r="O106" i="14" s="1"/>
  <c r="V20" i="8" s="1"/>
  <c r="N104" i="14"/>
  <c r="N106" i="14" s="1"/>
  <c r="U20" i="8" s="1"/>
  <c r="L63" i="10"/>
  <c r="V19" i="8" s="1"/>
  <c r="F26" i="8"/>
  <c r="P39" i="15"/>
  <c r="P40" i="15" s="1"/>
  <c r="P76" i="15" s="1"/>
  <c r="L106" i="17" l="1"/>
  <c r="F21" i="8" s="1"/>
  <c r="K112" i="17"/>
  <c r="F22" i="8"/>
  <c r="S22" i="8" s="1"/>
  <c r="U18" i="8"/>
  <c r="V18" i="8"/>
  <c r="L93" i="14"/>
  <c r="L94" i="14" l="1"/>
  <c r="L95" i="14" l="1"/>
  <c r="L96" i="14" s="1"/>
  <c r="L64" i="14"/>
  <c r="L65" i="14" s="1"/>
  <c r="L97" i="14" l="1"/>
  <c r="L54" i="14"/>
  <c r="L43" i="14"/>
  <c r="L27" i="14"/>
  <c r="M16" i="15" l="1"/>
  <c r="H55" i="10" l="1"/>
  <c r="H54" i="10"/>
  <c r="H53" i="10"/>
  <c r="H52" i="10"/>
  <c r="M34" i="15"/>
  <c r="M33" i="15"/>
  <c r="M32" i="15"/>
  <c r="M35" i="15"/>
  <c r="H41" i="10"/>
  <c r="H40" i="10"/>
  <c r="H39" i="10"/>
  <c r="H38" i="10"/>
  <c r="H37" i="10"/>
  <c r="H17" i="10"/>
  <c r="H18" i="10"/>
  <c r="H19" i="10"/>
  <c r="H20" i="10"/>
  <c r="H21" i="10"/>
  <c r="M57" i="15"/>
  <c r="M56" i="15"/>
  <c r="M55" i="15"/>
  <c r="M31" i="15"/>
  <c r="M30" i="15"/>
  <c r="M29" i="15"/>
  <c r="M28" i="15"/>
  <c r="M27" i="15"/>
  <c r="M26" i="15"/>
  <c r="M25" i="15"/>
  <c r="I56" i="10" l="1"/>
  <c r="I42" i="10"/>
  <c r="N58" i="15"/>
  <c r="I57" i="10" l="1"/>
  <c r="I58" i="10" s="1"/>
  <c r="I43" i="10"/>
  <c r="I45" i="10" l="1"/>
  <c r="I44" i="10"/>
  <c r="I59" i="10"/>
  <c r="I60" i="10" s="1"/>
  <c r="L44" i="14"/>
  <c r="L45" i="14" s="1"/>
  <c r="L46" i="14" s="1"/>
  <c r="L47" i="14" s="1"/>
  <c r="I46" i="10" l="1"/>
  <c r="V27" i="8" s="1"/>
  <c r="V28" i="8" s="1"/>
  <c r="L55" i="14"/>
  <c r="L56" i="14" s="1"/>
  <c r="L57" i="14" s="1"/>
  <c r="L58" i="14" s="1"/>
  <c r="L28" i="14"/>
  <c r="L77" i="14"/>
  <c r="L78" i="14" l="1"/>
  <c r="L29" i="14"/>
  <c r="L30" i="14" s="1"/>
  <c r="L79" i="14" l="1"/>
  <c r="L80" i="14" s="1"/>
  <c r="L31" i="14"/>
  <c r="M46" i="15" l="1"/>
  <c r="M45" i="15"/>
  <c r="M44" i="15"/>
  <c r="M43" i="15"/>
  <c r="M23" i="15"/>
  <c r="M22" i="15"/>
  <c r="M21" i="15"/>
  <c r="M20" i="15"/>
  <c r="M19" i="15"/>
  <c r="M18" i="15"/>
  <c r="M17" i="15"/>
  <c r="N36" i="15" l="1"/>
  <c r="N37" i="15" s="1"/>
  <c r="N47" i="15"/>
  <c r="N48" i="15" s="1"/>
  <c r="N38" i="15" l="1"/>
  <c r="N39" i="15" l="1"/>
  <c r="N40" i="15" s="1"/>
  <c r="H22" i="10"/>
  <c r="H23" i="10"/>
  <c r="H24" i="10"/>
  <c r="H25" i="10"/>
  <c r="H26" i="10"/>
  <c r="H27" i="10"/>
  <c r="H28" i="10"/>
  <c r="N49" i="15"/>
  <c r="C6" i="12"/>
  <c r="D6" i="8"/>
  <c r="E5" i="10"/>
  <c r="E6" i="15"/>
  <c r="D5" i="11"/>
  <c r="E9" i="10"/>
  <c r="C4" i="12"/>
  <c r="C5" i="12"/>
  <c r="C11" i="12"/>
  <c r="E11" i="15"/>
  <c r="E10" i="15"/>
  <c r="E9" i="15"/>
  <c r="E8" i="15"/>
  <c r="E7" i="15"/>
  <c r="E5" i="15"/>
  <c r="E4" i="15"/>
  <c r="D3" i="11"/>
  <c r="D11" i="8"/>
  <c r="D10" i="8"/>
  <c r="D9" i="8"/>
  <c r="D8" i="8"/>
  <c r="D7" i="8"/>
  <c r="D5" i="8"/>
  <c r="D4" i="8"/>
  <c r="E10" i="10"/>
  <c r="E8" i="10"/>
  <c r="E7" i="10"/>
  <c r="E6" i="10"/>
  <c r="E4" i="10"/>
  <c r="E3" i="10"/>
  <c r="D10" i="11"/>
  <c r="D9" i="11"/>
  <c r="D8" i="11"/>
  <c r="D7" i="11"/>
  <c r="D6" i="11"/>
  <c r="D4" i="11"/>
  <c r="I29" i="10" l="1"/>
  <c r="N50" i="15"/>
  <c r="N51" i="15" s="1"/>
  <c r="I30" i="10" l="1"/>
  <c r="G69" i="10" l="1"/>
  <c r="I31" i="10"/>
  <c r="G70" i="10" s="1"/>
  <c r="I32" i="10"/>
  <c r="I33" i="10" l="1"/>
  <c r="I62" i="10" s="1"/>
  <c r="G68" i="10" l="1"/>
  <c r="I63" i="10"/>
  <c r="F19" i="8" s="1"/>
  <c r="U27" i="8"/>
  <c r="U28" i="8" s="1"/>
  <c r="N59" i="15" l="1"/>
  <c r="F34" i="8" l="1"/>
  <c r="N60" i="15"/>
  <c r="N61" i="15" l="1"/>
  <c r="N62" i="15" s="1"/>
  <c r="K81" i="15" s="1"/>
  <c r="I28" i="8"/>
  <c r="F18" i="8" l="1"/>
  <c r="S18" i="8" s="1"/>
  <c r="Q26" i="8" l="1"/>
  <c r="S26" i="8" s="1"/>
  <c r="M28" i="8"/>
  <c r="O28" i="8" l="1"/>
  <c r="L68" i="14" l="1"/>
  <c r="L66" i="14"/>
  <c r="L67" i="14" s="1"/>
  <c r="L100" i="14" l="1"/>
  <c r="S21" i="8"/>
  <c r="L101" i="14" l="1"/>
  <c r="L104" i="14" s="1"/>
  <c r="L106" i="14" s="1"/>
  <c r="K110" i="14"/>
  <c r="F33" i="8" s="1"/>
  <c r="F20" i="8" l="1"/>
  <c r="F27" i="8" s="1"/>
  <c r="F28" i="8" s="1"/>
  <c r="F35" i="8"/>
  <c r="E37" i="7"/>
  <c r="K28" i="8" s="1"/>
  <c r="S20" i="8" l="1"/>
  <c r="S27" i="8"/>
  <c r="Q25" i="8"/>
  <c r="Q28" i="8" l="1"/>
  <c r="S25" i="8"/>
  <c r="S28" i="8" s="1"/>
  <c r="G158" i="7" l="1"/>
  <c r="G18" i="8" s="1"/>
  <c r="G28" i="8" s="1"/>
  <c r="G216" i="7" l="1"/>
  <c r="Q216" i="7" s="1"/>
</calcChain>
</file>

<file path=xl/sharedStrings.xml><?xml version="1.0" encoding="utf-8"?>
<sst xmlns="http://schemas.openxmlformats.org/spreadsheetml/2006/main" count="1027" uniqueCount="428">
  <si>
    <t>New Build (Project Cost)</t>
  </si>
  <si>
    <t>Sub-total</t>
  </si>
  <si>
    <t>CONSTRUCTION (On-going Cost)</t>
  </si>
  <si>
    <t>Decant (Project Cost)</t>
  </si>
  <si>
    <t>Resources (On-going Cost)</t>
  </si>
  <si>
    <t>Resources (Project Cost)</t>
  </si>
  <si>
    <t>Project Construction Contingency % row</t>
  </si>
  <si>
    <t>On-going Costs (Operational) Worksheet</t>
  </si>
  <si>
    <t xml:space="preserve">When the project is delivered, the business will need to operate the solution as part of their normal operations. But there may be an on-going (incremental) operational costs associated with this operation. 
For example, if TCD deliver a new buiding, it may be necessary to recruit additional resources to service the building, or have new IT systems which require licensing &amp; support - all giving rise to additional (incremental) on-going cost.
</t>
  </si>
  <si>
    <t xml:space="preserve">Overall On-going Operational Costs </t>
  </si>
  <si>
    <t xml:space="preserve">Summary information, by resource grade, should be input into either the Year 1 Breakdown Resources (On-going), Internal Resources, Man-days row or the Resources, External Resources, Man-days row depending on if the resources are internal TCD or external to TCD. The worksheet will then automatically calculate the on-going costs for those resources for the cost by grade (Year 1) and the on-going costs in the Project Summary worksheet. 
</t>
  </si>
  <si>
    <t xml:space="preserve">The project sponsor or project manager should contact the ISS department to seek their support and input, working closely with them in developing and completing the required financials for any IT activities.
</t>
  </si>
  <si>
    <t xml:space="preserve">As part of preparing the Business Case, and during the Initiation &amp; Strategic Planning phase (&amp; on-going throughout the project lifecycle) required project &amp; post-project resource effort is estimated and reviewed.  
</t>
  </si>
  <si>
    <t xml:space="preserve">During the development of the project plans, miscellaneous costs that are not directly related to resource costs or standard project costs may be identified. If this happens, then this worksheet is used to capture estimates for these costs. An example of this might be travel &amp; expenses of the project team members which directly relates to the project activities. 
</t>
  </si>
  <si>
    <t xml:space="preserve">Not all projects will have such cost or need to complete this worksheet. But all projects should carefully consider if these types of costs exist as if they are not budgeted for, they can very quickly eat into the approved project budget.
</t>
  </si>
  <si>
    <t>Internal TCD Daily Rates</t>
  </si>
  <si>
    <t>Programme Manager</t>
  </si>
  <si>
    <t>Other 2</t>
  </si>
  <si>
    <t>Other 3</t>
  </si>
  <si>
    <t>ISS</t>
  </si>
  <si>
    <t>Disability Services</t>
  </si>
  <si>
    <t>Commercial Revenue Unit</t>
  </si>
  <si>
    <t>Project Costs - Miscellaneous</t>
  </si>
  <si>
    <t>Operational Costs - On-going</t>
  </si>
  <si>
    <t>Project Resource Contingency % row</t>
  </si>
  <si>
    <t>External Consultancy Rates</t>
  </si>
  <si>
    <t>New Build</t>
  </si>
  <si>
    <t>Refurbishment</t>
  </si>
  <si>
    <t>Decant</t>
  </si>
  <si>
    <t xml:space="preserve">If, as part of the project, there is a need to refurbish / update / change an existing building, the relevant estimated costs will need to be included in this section.
</t>
  </si>
  <si>
    <t xml:space="preserve">If, as part of the project, there is a need to design &amp; build a new building/ major construction is required, the relevant estimated costs will need to be included in this section.
</t>
  </si>
  <si>
    <t xml:space="preserve">If, as part of the project, there is a need to decant out of / in to new or existing accommodation, the relevant estimated costs will need to be included in this section.
</t>
  </si>
  <si>
    <t>Man-Days</t>
  </si>
  <si>
    <t>Daily</t>
  </si>
  <si>
    <t>Grade</t>
  </si>
  <si>
    <t>Cost</t>
  </si>
  <si>
    <t>Rate</t>
  </si>
  <si>
    <t>Internal Resources</t>
  </si>
  <si>
    <t>External Resources</t>
  </si>
  <si>
    <t>Year 1</t>
  </si>
  <si>
    <t>Year 2</t>
  </si>
  <si>
    <t>Year 3</t>
  </si>
  <si>
    <t>Year 4</t>
  </si>
  <si>
    <t>Year 5</t>
  </si>
  <si>
    <t xml:space="preserve">Project Name: </t>
  </si>
  <si>
    <t xml:space="preserve">Project Sponsor: </t>
  </si>
  <si>
    <t xml:space="preserve">Project Manager: </t>
  </si>
  <si>
    <t>PMO</t>
  </si>
  <si>
    <t>Total €</t>
  </si>
  <si>
    <t xml:space="preserve">Brief Description: </t>
  </si>
  <si>
    <t>YEAR 1  BREAKDOWN</t>
  </si>
  <si>
    <t>Project Daily Rates - Internal &amp; External</t>
  </si>
  <si>
    <t>HR</t>
  </si>
  <si>
    <t>Finance</t>
  </si>
  <si>
    <t>Y, 
N, 
N/A</t>
  </si>
  <si>
    <t>Description</t>
  </si>
  <si>
    <t>Year 1 - 5 Totals</t>
  </si>
  <si>
    <t>Role / Lot</t>
  </si>
  <si>
    <t>Qty</t>
  </si>
  <si>
    <t>Unit Cost €</t>
  </si>
  <si>
    <t>Project Financials - Summary</t>
  </si>
  <si>
    <t>N/A</t>
  </si>
  <si>
    <t>Project Details Worksheet</t>
  </si>
  <si>
    <t>[Project Sponsor’s Name]</t>
  </si>
  <si>
    <t>[Project Manager’s Name]</t>
  </si>
  <si>
    <t>[Issue Date]</t>
  </si>
  <si>
    <t>[Version No]</t>
  </si>
  <si>
    <t>Version No:</t>
  </si>
  <si>
    <t xml:space="preserve">Issue Date: </t>
  </si>
  <si>
    <t>Version Date:</t>
  </si>
  <si>
    <t>Revised By:</t>
  </si>
  <si>
    <t>Description of change</t>
  </si>
  <si>
    <t>V0.1</t>
  </si>
  <si>
    <t>V0.2</t>
  </si>
  <si>
    <t>V0.3</t>
  </si>
  <si>
    <t>V0.4</t>
  </si>
  <si>
    <t>V0.5</t>
  </si>
  <si>
    <t>V0.6</t>
  </si>
  <si>
    <t>V1.0</t>
  </si>
  <si>
    <t>V1.1</t>
  </si>
  <si>
    <t>V1.2</t>
  </si>
  <si>
    <t>V1.3</t>
  </si>
  <si>
    <t>Version History Worksheet</t>
  </si>
  <si>
    <t>Project Financials Plan - Version History</t>
  </si>
  <si>
    <t>Financial Planning Assumptions</t>
  </si>
  <si>
    <t>Details / Description of Assumption</t>
  </si>
  <si>
    <t>No:</t>
  </si>
  <si>
    <t>Assumptions Worksheet</t>
  </si>
  <si>
    <t xml:space="preserve">During the development of the project plans it may be necessary to make assumptions around areas that are not fully clarified or finalised. These assumptions should be documented for future reference and validation.
</t>
  </si>
  <si>
    <t>Assumptions change over time and the latest version of the project plans should reflect this.</t>
  </si>
  <si>
    <t xml:space="preserve">This should be updated with the details of assumptions made during the development of the Project Financial Plan in order to support tracking how the final details where reached. It will help the project sponsor, project manager, and project team have a firm view on how the Project Financials Plan was developed, where information came from, and track input from any reviewers, etc.
</t>
  </si>
  <si>
    <t>Financial Worksheets</t>
  </si>
  <si>
    <t>Project Summary Worksheet</t>
  </si>
  <si>
    <t>Resources (Project) section</t>
  </si>
  <si>
    <t xml:space="preserve">Other key differences are outlined below.
</t>
  </si>
  <si>
    <t xml:space="preserve">Post-implementation project resource effort estimates by resource grade are captured in this worksheet. 
</t>
  </si>
  <si>
    <t xml:space="preserve">By inputting the resource estimates as above, the calculate €  values are updated in the Year 1 summary totals.  These totals can not be altered directly in the Year 1 summary row.
</t>
  </si>
  <si>
    <t xml:space="preserve">This a free text worksheet as it is very difficult to determine what exactly might need to be included in these types of costs.
</t>
  </si>
  <si>
    <t>Resource (On-going) - cost by grade, by year</t>
  </si>
  <si>
    <t xml:space="preserve">All assumptions should be validated, proven or disproved, and closed, as soon as possible after they have been identified.
</t>
  </si>
  <si>
    <t>Project Financials Plan - Project Details</t>
  </si>
  <si>
    <t xml:space="preserve">If NOT required by your project, please zeroise all amounts (giving a €0 Overall Miscellaneous Project Costs total). 
</t>
  </si>
  <si>
    <t>Legal</t>
  </si>
  <si>
    <t xml:space="preserve">Reviewer name </t>
  </si>
  <si>
    <t>Business Area</t>
  </si>
  <si>
    <t>[* In format DD/MM/YYYY]</t>
  </si>
  <si>
    <t>[Project Short Name]</t>
  </si>
  <si>
    <t>Project ID:</t>
  </si>
  <si>
    <t>[Project ID]</t>
  </si>
  <si>
    <t>Overall Total: Miscellaneous Project Costs</t>
  </si>
  <si>
    <t xml:space="preserve">For each project deliverable include the deliverable Name, Description, Unit Cost (€) and Quantity (#), the Total is calculated automatically in the spreadsheet. Include any notes deemed relevant. If required by your project, the worksheet can be updated by adding, updating or deleting the content / examples that exists on the worksheet. 
</t>
  </si>
  <si>
    <t>[EOG Champion’s Name]</t>
  </si>
  <si>
    <t xml:space="preserve">EOG Champion: </t>
  </si>
  <si>
    <t>Please consider and indicate any areas that may need to review this document in advance of submission to the CRG / EOG / Board for approval.</t>
  </si>
  <si>
    <t>Resources (Internal)</t>
  </si>
  <si>
    <t>Resources (External)</t>
  </si>
  <si>
    <t>Professor</t>
  </si>
  <si>
    <t>Associate Professor</t>
  </si>
  <si>
    <t>Snr Admin 1</t>
  </si>
  <si>
    <t>Snr Admin 2</t>
  </si>
  <si>
    <t>Snr Admin 3</t>
  </si>
  <si>
    <t>Snr Lecturer</t>
  </si>
  <si>
    <t>Lecturer</t>
  </si>
  <si>
    <t>Admin 1</t>
  </si>
  <si>
    <t>Admin 2</t>
  </si>
  <si>
    <t>Admin 3</t>
  </si>
  <si>
    <t>Snr Exec Officer1/2</t>
  </si>
  <si>
    <t>Executive Officer</t>
  </si>
  <si>
    <t>Based On Salary Scales As At 1 January 2010</t>
  </si>
  <si>
    <t>Source: HR - February 2012</t>
  </si>
  <si>
    <t>PM/QS</t>
  </si>
  <si>
    <t>C&amp;S Engineer</t>
  </si>
  <si>
    <t>M&amp;E Engineer</t>
  </si>
  <si>
    <t>Archaeologist</t>
  </si>
  <si>
    <t>Project Consultants</t>
  </si>
  <si>
    <t>Architect</t>
  </si>
  <si>
    <t>Works Contract</t>
  </si>
  <si>
    <t>Statutory Fees</t>
  </si>
  <si>
    <t>Planning Permission</t>
  </si>
  <si>
    <t>Fire Certificate</t>
  </si>
  <si>
    <t>Disability Access Cert (DAC)</t>
  </si>
  <si>
    <t>TCD Direct Costs</t>
  </si>
  <si>
    <t>Utilities</t>
  </si>
  <si>
    <t>Removals</t>
  </si>
  <si>
    <t>Loose furniture &amp; Fittings</t>
  </si>
  <si>
    <t>Inflation</t>
  </si>
  <si>
    <t>Other - General</t>
  </si>
  <si>
    <t xml:space="preserve">Construction  </t>
  </si>
  <si>
    <t>Professional / Design Fees</t>
  </si>
  <si>
    <t>Asbestos</t>
  </si>
  <si>
    <t>Signage</t>
  </si>
  <si>
    <t>ESB Charges</t>
  </si>
  <si>
    <t>Civil Works</t>
  </si>
  <si>
    <t>Electrical Works</t>
  </si>
  <si>
    <t>DCC Levy</t>
  </si>
  <si>
    <t>Fit out</t>
  </si>
  <si>
    <t>Rent</t>
  </si>
  <si>
    <t>Premises Costs</t>
  </si>
  <si>
    <t>Demolition</t>
  </si>
  <si>
    <t>Buildings Office Costs / Charges</t>
  </si>
  <si>
    <t>Local Authority Charges</t>
  </si>
  <si>
    <t>Local Authority Contribution</t>
  </si>
  <si>
    <t>Project Costs - Construction (New Build) Related</t>
  </si>
  <si>
    <t>Irish Rail Charges</t>
  </si>
  <si>
    <t>Project Costs - Construction (Decant) Related</t>
  </si>
  <si>
    <t>PSDP Project Supervisor Design stage</t>
  </si>
  <si>
    <t>Assigned Certifier</t>
  </si>
  <si>
    <t>Clerk of Works</t>
  </si>
  <si>
    <t>Mechanical Works</t>
  </si>
  <si>
    <t>V0 1</t>
  </si>
  <si>
    <t>Landscaping costs</t>
  </si>
  <si>
    <t>Equipment-Rental/Least - Other</t>
  </si>
  <si>
    <t>Cleaning</t>
  </si>
  <si>
    <t>Telephone</t>
  </si>
  <si>
    <t>Electricity</t>
  </si>
  <si>
    <t>Water charge</t>
  </si>
  <si>
    <t>Security</t>
  </si>
  <si>
    <t>Insurance</t>
  </si>
  <si>
    <t>Maintenance</t>
  </si>
  <si>
    <t>Window Cleaning</t>
  </si>
  <si>
    <t>IS Charges</t>
  </si>
  <si>
    <t>Estates and Facilities</t>
  </si>
  <si>
    <t>Leased Assets (Photocopiers)</t>
  </si>
  <si>
    <t>Leased Assets</t>
  </si>
  <si>
    <t xml:space="preserve"> COSTS</t>
  </si>
  <si>
    <t>Resource Costs</t>
  </si>
  <si>
    <t>NOTE: All financials are VAT inclusive on this page.</t>
  </si>
  <si>
    <t>Total Works Contract</t>
  </si>
  <si>
    <t>Total Statutory Fees</t>
  </si>
  <si>
    <t>Total Local Auth. Fees</t>
  </si>
  <si>
    <t>Total TCD Direct  Fees</t>
  </si>
  <si>
    <t>Total Prof/ Design Fees</t>
  </si>
  <si>
    <t>[* per Business Case ]</t>
  </si>
  <si>
    <t>[* per PMO Register ]</t>
  </si>
  <si>
    <t>VAT @</t>
  </si>
  <si>
    <t xml:space="preserve">VAT @ </t>
  </si>
  <si>
    <t>Hardware</t>
  </si>
  <si>
    <t xml:space="preserve">Software </t>
  </si>
  <si>
    <t>Managed Services</t>
  </si>
  <si>
    <t>Training</t>
  </si>
  <si>
    <t xml:space="preserve">Hardware </t>
  </si>
  <si>
    <t xml:space="preserve">Surveying </t>
  </si>
  <si>
    <t xml:space="preserve">Demolition </t>
  </si>
  <si>
    <t xml:space="preserve">Comms Equipment </t>
  </si>
  <si>
    <t xml:space="preserve">Cobbles related works </t>
  </si>
  <si>
    <t xml:space="preserve"> Costs - New Build </t>
  </si>
  <si>
    <t xml:space="preserve"> Costs - Decant</t>
  </si>
  <si>
    <t xml:space="preserve"> Costs - Misc</t>
  </si>
  <si>
    <t>Capital Costs</t>
  </si>
  <si>
    <t>Overall Costs</t>
  </si>
  <si>
    <t xml:space="preserve">PMO Funding Levy @ </t>
  </si>
  <si>
    <t>Introduction</t>
  </si>
  <si>
    <t>[may not be known at approval stage, If not add TBC ]</t>
  </si>
  <si>
    <t>https://www.tcd.ie/local/pmo/assets/Documents/PMO%20handbook%20v1%204%20Issued.pdf</t>
  </si>
  <si>
    <t>Source</t>
  </si>
  <si>
    <t>(other expenditure types available on FIS)</t>
  </si>
  <si>
    <t>Data Storage</t>
  </si>
  <si>
    <t>Total Hardware</t>
  </si>
  <si>
    <t>Total Software</t>
  </si>
  <si>
    <t>Total Managed Services</t>
  </si>
  <si>
    <t xml:space="preserve">Contingency at </t>
  </si>
  <si>
    <t xml:space="preserve">These worksheets are divided into a number of sections which may or may not be relevant to your particular project. Complete the appropriate sections. 
</t>
  </si>
  <si>
    <t xml:space="preserve">The project sponsor or project manager should contact Estates and Facilities &amp; ISS departments to seek their support and input, working closely with them in developing and completing the required financials.
</t>
  </si>
  <si>
    <t xml:space="preserve">The project sponsor or project manager should contact Estates and Facilities &amp; ISS departmentsto seek their support and input, working closely with them in developing and completing the required financials.
</t>
  </si>
  <si>
    <t>Based On   :    ????????</t>
  </si>
  <si>
    <t>Source:  ???????</t>
  </si>
  <si>
    <t>VAT@</t>
  </si>
  <si>
    <t>[* Provide a brief description of the project  ]</t>
  </si>
  <si>
    <t>Internal</t>
  </si>
  <si>
    <t>External</t>
  </si>
  <si>
    <t>Funder Name</t>
  </si>
  <si>
    <t>Grant ID</t>
  </si>
  <si>
    <t>Non-pay items</t>
  </si>
  <si>
    <t>Steering Committee Chair</t>
  </si>
  <si>
    <t>Amount €</t>
  </si>
  <si>
    <t>Contingency</t>
  </si>
  <si>
    <t>YY-123</t>
  </si>
  <si>
    <t>Funding details:</t>
  </si>
  <si>
    <t>DD/MM/YYYY</t>
  </si>
  <si>
    <t>Amount</t>
  </si>
  <si>
    <t>Date</t>
  </si>
  <si>
    <t>DD/MM/YY</t>
  </si>
  <si>
    <t>Account Cost Code/Source of funds</t>
  </si>
  <si>
    <t>Laptops/PC</t>
  </si>
  <si>
    <t>Peripherals</t>
  </si>
  <si>
    <t>Servers</t>
  </si>
  <si>
    <t>Network Router</t>
  </si>
  <si>
    <t>Network Switch</t>
  </si>
  <si>
    <t>Wireless Access point</t>
  </si>
  <si>
    <t>Data Cable</t>
  </si>
  <si>
    <t>Telephone Switch</t>
  </si>
  <si>
    <t>Telephone handsets</t>
  </si>
  <si>
    <t>Mobile handsets</t>
  </si>
  <si>
    <t>Telephone Cable</t>
  </si>
  <si>
    <t>Fibre Optic links install</t>
  </si>
  <si>
    <t>Fibre Optic links recurring</t>
  </si>
  <si>
    <t>Line Rental</t>
  </si>
  <si>
    <t>Software Licenses</t>
  </si>
  <si>
    <t>Software recurring</t>
  </si>
  <si>
    <t>Software install</t>
  </si>
  <si>
    <t>Software monitoring</t>
  </si>
  <si>
    <t>Contract Legal</t>
  </si>
  <si>
    <t>Contract Procurement</t>
  </si>
  <si>
    <t>Hosting</t>
  </si>
  <si>
    <t>Conference/Seminar fees</t>
  </si>
  <si>
    <t>External short courses</t>
  </si>
  <si>
    <t>Staff Training and Development</t>
  </si>
  <si>
    <t>Staff Training Course fees</t>
  </si>
  <si>
    <t>Load Balancers</t>
  </si>
  <si>
    <t>Storage(SAN)</t>
  </si>
  <si>
    <t>Hardware Install</t>
  </si>
  <si>
    <t>Hosting Costs</t>
  </si>
  <si>
    <t>Contract Cost</t>
  </si>
  <si>
    <t>Domestic Subsistence</t>
  </si>
  <si>
    <t>Domestic Taxi travel</t>
  </si>
  <si>
    <t>International Air Travel</t>
  </si>
  <si>
    <t>International Accomodation</t>
  </si>
  <si>
    <t xml:space="preserve">Resources (On-going) Year 1 Breakdown: </t>
  </si>
  <si>
    <t>Overall Total</t>
  </si>
  <si>
    <t>Contingency @</t>
  </si>
  <si>
    <t>New Build (On-going Cost) - Total</t>
  </si>
  <si>
    <t>Refurbishment (On-going Cost) - Total</t>
  </si>
  <si>
    <t>Decant (On-going Cost) - Total</t>
  </si>
  <si>
    <t>[Rates to be reviewed on a project by project basis]</t>
  </si>
  <si>
    <t>Sample Capital Project</t>
  </si>
  <si>
    <t>[* Update version history each time a new version is prepared. This might be due to Stage gate approval or  Change Request, for example. ]</t>
  </si>
  <si>
    <t>Sponsor Approval</t>
  </si>
  <si>
    <t>Name</t>
  </si>
  <si>
    <t>Signature</t>
  </si>
  <si>
    <t>[* Sponsor to physically sign this section prior to CRG. It will then be sent to FSD for project set up on Oracle    ]</t>
  </si>
  <si>
    <t>Notation Comments</t>
  </si>
  <si>
    <t>Notes on how to complete this Project Financial Plan Template</t>
  </si>
  <si>
    <t>Oracle Projects</t>
  </si>
  <si>
    <t>Task</t>
  </si>
  <si>
    <t>Expenditure Type</t>
  </si>
  <si>
    <t>Misc</t>
  </si>
  <si>
    <t>Issue Date</t>
  </si>
  <si>
    <t>Total Inflation</t>
  </si>
  <si>
    <t>Total Other - General Fees</t>
  </si>
  <si>
    <t>[* At least one source of funding is required for a project. Define all levels, both internal and external]</t>
  </si>
  <si>
    <t>Overall Total - New Build</t>
  </si>
  <si>
    <t>[* Complete when No. has been assigned by FSD ]</t>
  </si>
  <si>
    <t xml:space="preserve">Initial Plan for Presentation to CRG at Project Initiation </t>
  </si>
  <si>
    <t>Task No</t>
  </si>
  <si>
    <t xml:space="preserve">Travel </t>
  </si>
  <si>
    <t>[*Contingency can be set at either worksheet or lower level ]</t>
  </si>
  <si>
    <t>VAT</t>
  </si>
  <si>
    <t xml:space="preserve">The contingency  can be easily changed to the required % by simply entering the required % contingency for the particular task or worksheet in the appropriate field. The resulting € value will be automatically calculated.
</t>
  </si>
  <si>
    <t>On-going Costs Year 1</t>
  </si>
  <si>
    <t>VAT TOTAL</t>
  </si>
  <si>
    <t>Description/Notes</t>
  </si>
  <si>
    <t>Other 1</t>
  </si>
  <si>
    <t>Software</t>
  </si>
  <si>
    <t>FOR INFO</t>
  </si>
  <si>
    <t>Total On-going Costs
Year 1 - 5</t>
  </si>
  <si>
    <t>Oracle Project Number</t>
  </si>
  <si>
    <t xml:space="preserve">Oracle Project Number </t>
  </si>
  <si>
    <t xml:space="preserve">[Oracle Project Number] </t>
  </si>
  <si>
    <t>Source (CRG/EOG/Board)</t>
  </si>
  <si>
    <t xml:space="preserve">Project Costs - IS </t>
  </si>
  <si>
    <t>Project IS</t>
  </si>
  <si>
    <t xml:space="preserve"> Costs (IS) Worksheet </t>
  </si>
  <si>
    <t xml:space="preserve"> Costs (New Build), Costs (Refurb), Costs(Decant) Worksheets </t>
  </si>
  <si>
    <t>Costs (Misc) Worksheet</t>
  </si>
  <si>
    <t>Costs (Resources) Worksheet</t>
  </si>
  <si>
    <t xml:space="preserve">The worksheet will automatically calculate the overall financial estimate for each type of project cost and on-going cost completed in the detailed financial worksheets. It summarises the financial information into a format that can be used to present to the CRG / EOG / Board for review or approval. For larger projects, addition financial information and modelling may be required. The development of such information / models will be supported by the Finance Partners / FSD.
</t>
  </si>
  <si>
    <t>IS (Project Cost)</t>
  </si>
  <si>
    <t>(other Expense code available on Oracle)</t>
  </si>
  <si>
    <t>(other expenditure types available on Oracle)</t>
  </si>
  <si>
    <t>Project Costs - Construction (Refurb) Related</t>
  </si>
  <si>
    <t>Refurb (Project Cost)</t>
  </si>
  <si>
    <t xml:space="preserve"> Costs - IS</t>
  </si>
  <si>
    <t xml:space="preserve"> Total Internal Resources</t>
  </si>
  <si>
    <t>Man Days</t>
  </si>
  <si>
    <t>Overall Total: Resources</t>
  </si>
  <si>
    <t xml:space="preserve"> Total External Resources</t>
  </si>
  <si>
    <t xml:space="preserve"> Costs - Refurb</t>
  </si>
  <si>
    <t>IS (On-going Cost)</t>
  </si>
  <si>
    <t>IS (On-going Cost) - Total</t>
  </si>
  <si>
    <t xml:space="preserve"> Sub-total</t>
  </si>
  <si>
    <t xml:space="preserve">If, as part of the project, any existing technology needs to be updated or changed, or new technology needs to be developed / purchased, etc, the relevant costs will need to be   included in this section.The % contingency can vary depending on the perceived level of uncertainty around the estimates or the specific project. Contingency can be included at worksheet level or at task level. 
</t>
  </si>
  <si>
    <t>Overall IS  - TOTAL</t>
  </si>
  <si>
    <t>5. Fields shaded in Blue have been done for visual effect / ease of reading. The project sponsor / project manager can change any of the formatting in the spreadsheet as per their own specific requirements.</t>
  </si>
  <si>
    <t>6. Fields shaded in Orange require initial update by the project sponser/project manager.</t>
  </si>
  <si>
    <t xml:space="preserve">This should be updated with the details of changes made to the spreadsheet to support tracking. New versions should be released to support Stage Gate and any Change Requests until project completion. </t>
  </si>
  <si>
    <t>[* Include details of approvals at various stage gates and change requests. Each time an approval to spend is granted generate a new version of the spreadsheet   ]</t>
  </si>
  <si>
    <t xml:space="preserve"> </t>
  </si>
  <si>
    <t>Travel</t>
  </si>
  <si>
    <t>New Build (On-going Cost) - Incremental</t>
  </si>
  <si>
    <t>Refurbishment (On-going Cost) - Incremental</t>
  </si>
  <si>
    <t xml:space="preserve">Managed Services </t>
  </si>
  <si>
    <t>Decant (On-going Cost) - Decremental</t>
  </si>
  <si>
    <t>N/a</t>
  </si>
  <si>
    <t>Approved Project Spend:</t>
  </si>
  <si>
    <t>On-going Costs Year 2</t>
  </si>
  <si>
    <t>On-going Costs Year 3</t>
  </si>
  <si>
    <t>On-going Costs Year 4</t>
  </si>
  <si>
    <t>On-going Costs Year 5</t>
  </si>
  <si>
    <t>(other expenditure types available on Oracle))</t>
  </si>
  <si>
    <t>Project Totals (included in above numbers)</t>
  </si>
  <si>
    <t>Project Manager</t>
  </si>
  <si>
    <t>Working days per year calculated in this template at 220</t>
  </si>
  <si>
    <t>4. Calculated fields are shaded in Grey.</t>
  </si>
  <si>
    <t>7. Fields shaded on Green are not changeable.</t>
  </si>
  <si>
    <t>Overall Total with Inflation - New Build</t>
  </si>
  <si>
    <t xml:space="preserve">VAT </t>
  </si>
  <si>
    <t>VAT on External Resources</t>
  </si>
  <si>
    <t>YEAR 1 - 5   BREAKDOWN INTERNAL RESOURCES</t>
  </si>
  <si>
    <t>YEAR 1 - 5   BREAKDOWN EXTERNAL RESOURCES</t>
  </si>
  <si>
    <t>Year 1 - 5 Total Resources</t>
  </si>
  <si>
    <t>Update Champion Name</t>
  </si>
  <si>
    <t>Update Sponsor Name</t>
  </si>
  <si>
    <t>Update PM Name</t>
  </si>
  <si>
    <t>AN Other 1</t>
  </si>
  <si>
    <t>AN Other 2</t>
  </si>
  <si>
    <t>AN Other 3</t>
  </si>
  <si>
    <t>AN Other 4</t>
  </si>
  <si>
    <t>AN Other 5</t>
  </si>
  <si>
    <t>AN Other 6</t>
  </si>
  <si>
    <t>AN Other 7</t>
  </si>
  <si>
    <t>AN Other 8</t>
  </si>
  <si>
    <t>AN Other 9</t>
  </si>
  <si>
    <t>IS Prof Services</t>
  </si>
  <si>
    <t>On-Going Cost</t>
  </si>
  <si>
    <t>Total IS Prof Services</t>
  </si>
  <si>
    <t>Higher level project cost estimate (breakdown to be provided later)</t>
  </si>
  <si>
    <t>Miscellaneous (Project Cost)</t>
  </si>
  <si>
    <t>The College financial system for managing Capital projects is Oracle Projects. All project financial activities will use Oracle Projects - Budget structure, Purchase Orders, Invoice processing, BI reporting. Refer to the FSD and  FIS websites for training or details relating to use of Oracle Projects.</t>
  </si>
  <si>
    <t>8. Fields shaded in Pink are Task  level budgets which can be used where a more detailed budget breakdown is not available. This is likely to be used during initiation phase or high level design phase of a project.</t>
  </si>
  <si>
    <t>This worksheet should also contain a brief description of the project, funding details and Sponsor signoff. FSD will only set up or amend project details on the basis of a Sponsor's approval.</t>
  </si>
  <si>
    <t xml:space="preserve">The worksheet is divided into Internal and External resources. Both sections are based on resource days using rates extracted from the Daily Rates worksheet. Internal Rates are defined per the College Salary/Pay scales. External rates should be populated on a project basis.  </t>
  </si>
  <si>
    <t xml:space="preserve">The project sponsor or project manager should contact the Estates and Facilities department to seek their support and input, working closely with them in developing and completing the required financials.
</t>
  </si>
  <si>
    <t>Approved Project Spend &amp; On-going 
Year 1-5</t>
  </si>
  <si>
    <t>Overall Total - Refurb</t>
  </si>
  <si>
    <t>Overall Total with Inflation - Refurb</t>
  </si>
  <si>
    <t>Overall Total - Decant</t>
  </si>
  <si>
    <t>Overall Total with Inflation - Decant</t>
  </si>
  <si>
    <t>The Financial Worksheets will be used by FSD to set up budgets in Oracle Projects. Each financial worksheet contains details of expenditure types within tasks relevant  to that particular worksheet. Expenditure types listed are a selection of what is available in Oracle Projects. Additional expenditure types can be added (assuming they exist in Oracle Projects; lists are available in the FIS website).  Task level information is used by FSD to structure the project.  Where a Financial Plan is presenting for the first time to CRG it is sufficient to provide budget details in the 'Approved Project Spend(Baseline figure)'. Where a Financial Plan is presenting at Stage Gate  the Proposed Spend/Seeking Approval should be populated. This column will then become the Baseline for the next Stage Gate. The Total Project Cost  column should be populated  with Approved in Principle amounts or Project estimates. These values will not be used to populate any values in Oracle Projects.</t>
  </si>
  <si>
    <r>
      <rPr>
        <b/>
        <sz val="11"/>
        <color indexed="8"/>
        <rFont val="Calibri"/>
        <family val="2"/>
        <scheme val="minor"/>
      </rPr>
      <t>(Example)</t>
    </r>
    <r>
      <rPr>
        <sz val="11"/>
        <color indexed="8"/>
        <rFont val="Calibri"/>
        <family val="2"/>
        <scheme val="minor"/>
      </rPr>
      <t xml:space="preserve"> 
The overall objective of this program is to stabilise the Registry and ensure that it can provide the services required to:-
- Support the student lifecycle
- Enable the College to grow student numbers with confidence that the structures, processes and systems in the Registry can support that growth
- Meet the needs of current and future students for a high quality service
- Impact positively on the reputation of the College
- Reduce the significant risks associated with the current environment (and highlighted in the START Review report)
- Provide a solid foundation for future enhancement of the SITS system (G2 functionality) to support College needs </t>
    </r>
  </si>
  <si>
    <r>
      <rPr>
        <b/>
        <u/>
        <sz val="11"/>
        <color indexed="8"/>
        <rFont val="Calibri"/>
        <family val="2"/>
        <scheme val="minor"/>
      </rPr>
      <t>REVIEWS:</t>
    </r>
    <r>
      <rPr>
        <b/>
        <sz val="11"/>
        <color indexed="8"/>
        <rFont val="Calibri"/>
        <family val="2"/>
        <scheme val="minor"/>
      </rPr>
      <t xml:space="preserve">
Have the following functions reviewed these project financials?</t>
    </r>
  </si>
  <si>
    <r>
      <t xml:space="preserve">Approved Project Spend </t>
    </r>
    <r>
      <rPr>
        <b/>
        <i/>
        <sz val="11"/>
        <color indexed="8"/>
        <rFont val="Calibri"/>
        <family val="2"/>
        <scheme val="minor"/>
      </rPr>
      <t>(Current Baseline)</t>
    </r>
  </si>
  <si>
    <r>
      <t xml:space="preserve">Proposed Project Spend/ Seeking Approval </t>
    </r>
    <r>
      <rPr>
        <b/>
        <i/>
        <sz val="11"/>
        <color indexed="8"/>
        <rFont val="Calibri"/>
        <family val="2"/>
        <scheme val="minor"/>
      </rPr>
      <t>(Future Baseline)</t>
    </r>
  </si>
  <si>
    <r>
      <t xml:space="preserve">Total Project Cost </t>
    </r>
    <r>
      <rPr>
        <b/>
        <i/>
        <sz val="11"/>
        <color indexed="8"/>
        <rFont val="Calibri"/>
        <family val="2"/>
        <scheme val="minor"/>
      </rPr>
      <t>(Approved in principle OR Estimate)</t>
    </r>
  </si>
  <si>
    <r>
      <t>Proposed Spend/ Seeking Approval (</t>
    </r>
    <r>
      <rPr>
        <b/>
        <i/>
        <sz val="10"/>
        <color indexed="8"/>
        <rFont val="Calibri"/>
        <family val="2"/>
        <scheme val="minor"/>
      </rPr>
      <t>Future Baseline</t>
    </r>
    <r>
      <rPr>
        <b/>
        <sz val="10"/>
        <color indexed="8"/>
        <rFont val="Calibri"/>
        <family val="2"/>
        <scheme val="minor"/>
      </rPr>
      <t>)</t>
    </r>
  </si>
  <si>
    <r>
      <t xml:space="preserve">Total Project Cost </t>
    </r>
    <r>
      <rPr>
        <b/>
        <i/>
        <sz val="10"/>
        <color indexed="8"/>
        <rFont val="Calibri"/>
        <family val="2"/>
        <scheme val="minor"/>
      </rPr>
      <t>(Approved in principle OR Estimate to be validated)</t>
    </r>
  </si>
  <si>
    <r>
      <t xml:space="preserve">Approved Project Spend 
</t>
    </r>
    <r>
      <rPr>
        <b/>
        <i/>
        <sz val="11"/>
        <color indexed="8"/>
        <rFont val="Calibri"/>
        <family val="2"/>
        <scheme val="minor"/>
      </rPr>
      <t>(Current Baseline)</t>
    </r>
  </si>
  <si>
    <r>
      <t>Proposed Spend/ Seeking Approval (</t>
    </r>
    <r>
      <rPr>
        <b/>
        <i/>
        <sz val="11"/>
        <color indexed="8"/>
        <rFont val="Calibri"/>
        <family val="2"/>
        <scheme val="minor"/>
      </rPr>
      <t>Future Baseline</t>
    </r>
    <r>
      <rPr>
        <b/>
        <sz val="11"/>
        <color indexed="8"/>
        <rFont val="Calibri"/>
        <family val="2"/>
        <scheme val="minor"/>
      </rPr>
      <t>)</t>
    </r>
  </si>
  <si>
    <r>
      <t xml:space="preserve">Total Project Cost </t>
    </r>
    <r>
      <rPr>
        <b/>
        <i/>
        <sz val="11"/>
        <color indexed="8"/>
        <rFont val="Calibri"/>
        <family val="2"/>
        <scheme val="minor"/>
      </rPr>
      <t>(Approved in principle OR Estimate to be validated)</t>
    </r>
  </si>
  <si>
    <r>
      <t xml:space="preserve">Rates shown are </t>
    </r>
    <r>
      <rPr>
        <b/>
        <u/>
        <sz val="11"/>
        <color indexed="8"/>
        <rFont val="Calibri"/>
        <family val="2"/>
        <scheme val="minor"/>
      </rPr>
      <t>exclusive</t>
    </r>
    <r>
      <rPr>
        <b/>
        <sz val="11"/>
        <color indexed="8"/>
        <rFont val="Calibri"/>
        <family val="2"/>
        <scheme val="minor"/>
      </rPr>
      <t xml:space="preserve"> of VAT.</t>
    </r>
  </si>
  <si>
    <r>
      <t>Total Project Cost</t>
    </r>
    <r>
      <rPr>
        <b/>
        <i/>
        <sz val="11"/>
        <color indexed="8"/>
        <rFont val="Calibri"/>
        <family val="2"/>
        <scheme val="minor"/>
      </rPr>
      <t>(Approved in principle OR Estimate to be validated)</t>
    </r>
  </si>
  <si>
    <r>
      <t xml:space="preserve">This template is for use by all Capital Projects under the remit of CRG to define the Projects Financial and Resource budgets and on-going costs. It is presented to CRG initially at approval stage along with the Business case and again at appropriate Stage Gates and change requests. This is a living document that should be updated during the project life cycle and should reflect  any changes that may occur (including scope and  costs). 
The template is intended for use by all CRG managed Capital projects including </t>
    </r>
    <r>
      <rPr>
        <b/>
        <sz val="11"/>
        <color indexed="8"/>
        <rFont val="Calibri"/>
        <family val="2"/>
        <scheme val="minor"/>
      </rPr>
      <t xml:space="preserve">IS, Change Management and  Construction projects. </t>
    </r>
    <r>
      <rPr>
        <sz val="11"/>
        <color indexed="8"/>
        <rFont val="Calibri"/>
        <family val="2"/>
        <scheme val="minor"/>
      </rPr>
      <t>There will be a number of projects that need to amend the template (for example, large construction projects that have on-going costs over longer than 5 years).</t>
    </r>
    <r>
      <rPr>
        <b/>
        <sz val="11"/>
        <color indexed="8"/>
        <rFont val="Calibri"/>
        <family val="2"/>
        <scheme val="minor"/>
      </rPr>
      <t xml:space="preserve"> 
</t>
    </r>
    <r>
      <rPr>
        <sz val="11"/>
        <color indexed="8"/>
        <rFont val="Calibri"/>
        <family val="2"/>
        <scheme val="minor"/>
      </rPr>
      <t xml:space="preserve">Not all worksheets have to be completed by all projects and not all sections of worksheets have to be completed. </t>
    </r>
    <r>
      <rPr>
        <b/>
        <sz val="11"/>
        <color indexed="8"/>
        <rFont val="Calibri"/>
        <family val="2"/>
        <scheme val="minor"/>
      </rPr>
      <t xml:space="preserve">Project Details, Version History and Project Summary are required </t>
    </r>
    <r>
      <rPr>
        <sz val="11"/>
        <color indexed="8"/>
        <rFont val="Calibri"/>
        <family val="2"/>
        <scheme val="minor"/>
      </rPr>
      <t xml:space="preserve">and an appropriate selection of remaining worksheets for any project. Each month the project's budgets are tracked against the actuals held  on Oracle Projects system. The Project Manager/Project Sponsor complete this template before presentation to CRG at each required Stage Gate.                                                                                                                                                                                                          Budget costs are defined in a format compatible with  Oracle Projects set up. This includes  The lowest level of expenditure must have a corresponding Expenditure Type/Expense code defined on Oracle.                                                                                                                                                                                                                                                                                                                                                                               
Each
                                                                                                                                                                                                                                                                                                                                                   </t>
    </r>
  </si>
  <si>
    <r>
      <t xml:space="preserve">1. Throughout the spreadsheet, the project details at the top of the worksheets are automatically updated from the </t>
    </r>
    <r>
      <rPr>
        <b/>
        <i/>
        <sz val="11"/>
        <rFont val="Calibri"/>
        <family val="2"/>
        <scheme val="minor"/>
      </rPr>
      <t>'Project Details'</t>
    </r>
    <r>
      <rPr>
        <sz val="11"/>
        <rFont val="Calibri"/>
        <family val="2"/>
        <scheme val="minor"/>
      </rPr>
      <t xml:space="preserve"> Worksheet
</t>
    </r>
  </si>
  <si>
    <r>
      <t xml:space="preserve">2. Financial estimates are in €, with cent not being required. 
3. VAT is shown separately for all financials estimate. Current Standard Rate VAT ia defined for all VAT rates. Amend to non standard VAT rate if appropriate.                                                                                                                                                                                                     
</t>
    </r>
    <r>
      <rPr>
        <b/>
        <sz val="11"/>
        <color indexed="8"/>
        <rFont val="Calibri"/>
        <family val="2"/>
        <scheme val="minor"/>
      </rPr>
      <t xml:space="preserve">Use of non-standard VAT rates may need to be verified by the College Taxation Officer. </t>
    </r>
    <r>
      <rPr>
        <sz val="11"/>
        <color indexed="8"/>
        <rFont val="Calibri"/>
        <family val="2"/>
        <scheme val="minor"/>
      </rPr>
      <t xml:space="preserve">
</t>
    </r>
  </si>
  <si>
    <r>
      <t xml:space="preserve">The following fields have been standardised throughout the spreadsheet to support ease of completion. They can be easily replaced by updating them in the </t>
    </r>
    <r>
      <rPr>
        <b/>
        <i/>
        <sz val="11"/>
        <rFont val="Calibri"/>
        <family val="2"/>
        <scheme val="minor"/>
      </rPr>
      <t>'Project Details'</t>
    </r>
    <r>
      <rPr>
        <sz val="11"/>
        <rFont val="Calibri"/>
        <family val="2"/>
        <scheme val="minor"/>
      </rPr>
      <t xml:space="preserve"> worksheet. Simply type the required replacement value in the relevant field. PMO can provide the Project ID. FIS Project Number will not  be available until the project has been approved by CRG, issued to FSD and created on Oracle Projects. Use the Version No and Issue Date to reflect different versions created during the project life cycle.</t>
    </r>
  </si>
  <si>
    <r>
      <t xml:space="preserve">Costs (IS) </t>
    </r>
    <r>
      <rPr>
        <sz val="11"/>
        <rFont val="Calibri"/>
        <family val="2"/>
        <scheme val="minor"/>
      </rPr>
      <t xml:space="preserve">- Captures the estimated IS costs related to projects which support the delivery of the business solution. Most projects will require input from IS so it is important that these costs are provided and confirmed by IS before initial presentation to CRG and at each project 
</t>
    </r>
  </si>
  <si>
    <r>
      <t>Costs (Resources)</t>
    </r>
    <r>
      <rPr>
        <sz val="11"/>
        <rFont val="Calibri"/>
        <family val="2"/>
        <scheme val="minor"/>
      </rPr>
      <t xml:space="preserve"> - Captures the estimated man-days effort &amp; standardised man-day costs / fixed price costs related to projects which support the delivery of the business solution. If appropriate, it also includes details of Training costs which incur additional costs. </t>
    </r>
    <r>
      <rPr>
        <u/>
        <sz val="11"/>
        <rFont val="Calibri"/>
        <family val="2"/>
        <scheme val="minor"/>
      </rPr>
      <t>All projects will be required to complete this information.</t>
    </r>
    <r>
      <rPr>
        <sz val="11"/>
        <rFont val="Calibri"/>
        <family val="2"/>
        <scheme val="minor"/>
      </rPr>
      <t xml:space="preserve">
</t>
    </r>
  </si>
  <si>
    <r>
      <t xml:space="preserve">Costs -  Construction (can be New Build, Decant, Refurb or a mixture) </t>
    </r>
    <r>
      <rPr>
        <sz val="11"/>
        <rFont val="Calibri"/>
        <family val="2"/>
        <scheme val="minor"/>
      </rPr>
      <t xml:space="preserve"> </t>
    </r>
    <r>
      <rPr>
        <i/>
        <sz val="11"/>
        <rFont val="Calibri"/>
        <family val="2"/>
        <scheme val="minor"/>
      </rPr>
      <t xml:space="preserve">- </t>
    </r>
    <r>
      <rPr>
        <sz val="11"/>
        <rFont val="Calibri"/>
        <family val="2"/>
        <scheme val="minor"/>
      </rPr>
      <t xml:space="preserve">Captures the estimated costs related to the refurbishment / update / change of existing buildings, and that of new build projects which support the delivery of the business solution. Not all projects will have such costs, so completion of this tab will only be required where appropriate.
</t>
    </r>
  </si>
  <si>
    <r>
      <rPr>
        <b/>
        <sz val="11"/>
        <color indexed="8"/>
        <rFont val="Calibri"/>
        <family val="2"/>
        <scheme val="minor"/>
      </rPr>
      <t xml:space="preserve">Costs (Misc) </t>
    </r>
    <r>
      <rPr>
        <sz val="11"/>
        <color indexed="8"/>
        <rFont val="Calibri"/>
        <family val="2"/>
        <scheme val="minor"/>
      </rPr>
      <t>- Captures any other miscellaneous costs identified related to the project which support the delivery of the business solution.Not all projects will have such costs, so completion of this tab will only be required where appropriate.</t>
    </r>
    <r>
      <rPr>
        <i/>
        <sz val="11"/>
        <color indexed="8"/>
        <rFont val="Calibri"/>
        <family val="2"/>
        <scheme val="minor"/>
      </rPr>
      <t xml:space="preserve">
</t>
    </r>
  </si>
  <si>
    <r>
      <rPr>
        <b/>
        <sz val="11"/>
        <color indexed="8"/>
        <rFont val="Calibri"/>
        <family val="2"/>
        <scheme val="minor"/>
      </rPr>
      <t xml:space="preserve">On-going Costs (Operational) - </t>
    </r>
    <r>
      <rPr>
        <sz val="11"/>
        <color indexed="8"/>
        <rFont val="Calibri"/>
        <family val="2"/>
        <scheme val="minor"/>
      </rPr>
      <t xml:space="preserve">Captures the specific On-going Operational costs that the business will incur when the project has completed its delivery. For example, there may be a need for additional resources to perform new processes, etc. </t>
    </r>
    <r>
      <rPr>
        <u/>
        <sz val="11"/>
        <color indexed="8"/>
        <rFont val="Calibri"/>
        <family val="2"/>
        <scheme val="minor"/>
      </rPr>
      <t>All projects will be required to complete this information, even if the resulting costs result in nil being reported.</t>
    </r>
    <r>
      <rPr>
        <i/>
        <sz val="11"/>
        <color indexed="8"/>
        <rFont val="Calibri"/>
        <family val="2"/>
        <scheme val="minor"/>
      </rPr>
      <t xml:space="preserve">
</t>
    </r>
  </si>
  <si>
    <r>
      <t xml:space="preserve">Most organisations will add a % contingency to the financial / resource estimates to allow for a 'reasonable' amount of risk and uncertainty around the estimation process. The % contingency can vary depending on the perceived level of uncertainty around the estimates or the specific project. As a norm, </t>
    </r>
    <r>
      <rPr>
        <b/>
        <sz val="11"/>
        <rFont val="Calibri"/>
        <family val="2"/>
        <scheme val="minor"/>
      </rPr>
      <t>10%-20%</t>
    </r>
    <r>
      <rPr>
        <sz val="11"/>
        <rFont val="Calibri"/>
        <family val="2"/>
        <scheme val="minor"/>
      </rPr>
      <t xml:space="preserve"> is usually allocated. 
</t>
    </r>
  </si>
  <si>
    <r>
      <t xml:space="preserve">The % resource contingency is set to </t>
    </r>
    <r>
      <rPr>
        <b/>
        <sz val="11"/>
        <rFont val="Calibri"/>
        <family val="2"/>
        <scheme val="minor"/>
      </rPr>
      <t>15%</t>
    </r>
    <r>
      <rPr>
        <sz val="11"/>
        <rFont val="Calibri"/>
        <family val="2"/>
        <scheme val="minor"/>
      </rPr>
      <t xml:space="preserve"> as a default in this template, but can be easily changed to the required % by simply entering the required % contingency for the particular project in the shown % contingency field at the bottom of the worksheet. The resulting € value will be automatically calculated and updated throughout the spreadsheet.
</t>
    </r>
  </si>
  <si>
    <r>
      <t xml:space="preserve">Most organisations will add a % contingency to the financial estimates to allow for a 'reasonable' amount of risk and uncertainty around the estimation process. The % contingency can vary depending on the perceived level of uncertainty around the estimates or the specific project. Within TCD, </t>
    </r>
    <r>
      <rPr>
        <b/>
        <sz val="11"/>
        <rFont val="Calibri"/>
        <family val="2"/>
        <scheme val="minor"/>
      </rPr>
      <t xml:space="preserve">20%-30% </t>
    </r>
    <r>
      <rPr>
        <sz val="11"/>
        <rFont val="Calibri"/>
        <family val="2"/>
        <scheme val="minor"/>
      </rPr>
      <t xml:space="preserve">is allocated to construction projects estimated costs at the early stages of the project. This % is reduced as the project progresses and the construction contracts are concluded (and price agreed with external contractors).
</t>
    </r>
  </si>
  <si>
    <r>
      <rPr>
        <b/>
        <i/>
        <sz val="11"/>
        <rFont val="Calibri"/>
        <family val="2"/>
        <scheme val="minor"/>
      </rPr>
      <t xml:space="preserve">Overall Project Costs (Construction) </t>
    </r>
    <r>
      <rPr>
        <sz val="11"/>
        <rFont val="Calibri"/>
        <family val="2"/>
        <scheme val="minor"/>
      </rPr>
      <t xml:space="preserve">and </t>
    </r>
    <r>
      <rPr>
        <b/>
        <i/>
        <sz val="11"/>
        <rFont val="Calibri"/>
        <family val="2"/>
        <scheme val="minor"/>
      </rPr>
      <t xml:space="preserve">Overall Project Costs (Construction) (including Contingency) </t>
    </r>
    <r>
      <rPr>
        <sz val="11"/>
        <rFont val="Calibri"/>
        <family val="2"/>
        <scheme val="minor"/>
      </rPr>
      <t>rows are automatically calculated by the worksheet.</t>
    </r>
  </si>
  <si>
    <r>
      <t xml:space="preserve">The  €  amount shown in the </t>
    </r>
    <r>
      <rPr>
        <b/>
        <i/>
        <sz val="11"/>
        <rFont val="Calibri"/>
        <family val="2"/>
        <scheme val="minor"/>
      </rPr>
      <t xml:space="preserve">"Overall Miscellaneous Project Costs"  </t>
    </r>
    <r>
      <rPr>
        <sz val="11"/>
        <rFont val="Calibri"/>
        <family val="2"/>
        <scheme val="minor"/>
      </rPr>
      <t>cell at the bottom of the worksheet is automatically included in the</t>
    </r>
    <r>
      <rPr>
        <b/>
        <i/>
        <sz val="11"/>
        <rFont val="Calibri"/>
        <family val="2"/>
        <scheme val="minor"/>
      </rPr>
      <t xml:space="preserve"> </t>
    </r>
    <r>
      <rPr>
        <b/>
        <sz val="11"/>
        <rFont val="Calibri"/>
        <family val="2"/>
        <scheme val="minor"/>
      </rPr>
      <t>Project Summary worksheet.</t>
    </r>
    <r>
      <rPr>
        <sz val="11"/>
        <rFont val="Calibri"/>
        <family val="2"/>
        <scheme val="minor"/>
      </rPr>
      <t xml:space="preserve">
</t>
    </r>
  </si>
  <si>
    <r>
      <t xml:space="preserve">All incremental on-going / operational costs should be included in this worksheet. Completing the worksheet is similar in approach to filling the various </t>
    </r>
    <r>
      <rPr>
        <b/>
        <sz val="11"/>
        <rFont val="Calibri"/>
        <family val="2"/>
        <scheme val="minor"/>
      </rPr>
      <t>Project Costs worksheets</t>
    </r>
    <r>
      <rPr>
        <sz val="11"/>
        <rFont val="Calibri"/>
        <family val="2"/>
        <scheme val="minor"/>
      </rPr>
      <t xml:space="preserve"> (see notes above), the key difference being that the on-going costs consider the costs over a 5 year period post project implementation. Larger projects may need to extend this out to a long time period.
</t>
    </r>
  </si>
  <si>
    <r>
      <t>The worksheet also updates Year 2 - Year 5 €  totals to reflect the same € values as that of Year 1. If required, Year 2 - Year 5</t>
    </r>
    <r>
      <rPr>
        <sz val="11"/>
        <color indexed="10"/>
        <rFont val="Calibri"/>
        <family val="2"/>
        <scheme val="minor"/>
      </rPr>
      <t xml:space="preserve"> </t>
    </r>
    <r>
      <rPr>
        <sz val="11"/>
        <rFont val="Calibri"/>
        <family val="2"/>
        <scheme val="minor"/>
      </rPr>
      <t>values can be manually updated / over ridden to reflect the actual € estimated.</t>
    </r>
  </si>
  <si>
    <r>
      <t xml:space="preserve">Approved Project Spend 
</t>
    </r>
    <r>
      <rPr>
        <b/>
        <i/>
        <sz val="10"/>
        <color indexed="8"/>
        <rFont val="Calibri"/>
        <family val="2"/>
        <scheme val="minor"/>
      </rPr>
      <t>(Current Baseline)</t>
    </r>
  </si>
  <si>
    <r>
      <t>Proposed Spend/ Seeking Approval (</t>
    </r>
    <r>
      <rPr>
        <b/>
        <i/>
        <sz val="10"/>
        <color indexed="8"/>
        <rFont val="Calibri"/>
        <family val="2"/>
        <scheme val="minor"/>
      </rPr>
      <t>Future Baseline)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</si>
</sst>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8" formatCode="&quot;€&quot;#,##0.00;[Red]\-&quot;€&quot;#,##0.00"/>
    <numFmt numFmtId="164" formatCode="&quot;€&quot;#,##0.00"/>
    <numFmt numFmtId="165" formatCode="0.0"/>
    <numFmt numFmtId="166" formatCode="#,##0.0_ ;[Red]\-#,##0.0\ "/>
    <numFmt numFmtId="167" formatCode="&quot;€&quot;#,##0"/>
    <numFmt numFmtId="168" formatCode="dd/mm/yyyy;@"/>
    <numFmt numFmtId="169" formatCode="dd/mm/yy;@"/>
    <numFmt numFmtId="170" formatCode="#,##0_ ;[Red]\-#,##0\ "/>
  </numFmts>
  <fonts count="57" x14ac:knownFonts="1">
    <font>
      <sz val="11"/>
      <color theme="1"/>
      <name val="Calibri"/>
      <family val="2"/>
      <scheme val="minor"/>
    </font>
    <font>
      <sz val="10"/>
      <name val="Arial"/>
      <family val="2"/>
    </font>
    <font>
      <sz val="11"/>
      <color indexed="8"/>
      <name val="Calibri"/>
      <family val="2"/>
    </font>
    <font>
      <sz val="8"/>
      <name val="Calibri"/>
      <family val="2"/>
    </font>
    <font>
      <sz val="11"/>
      <color theme="1"/>
      <name val="Calibri"/>
      <family val="2"/>
      <scheme val="minor"/>
    </font>
    <font>
      <u/>
      <sz val="9.35"/>
      <color theme="10"/>
      <name val="Calibri"/>
      <family val="2"/>
    </font>
    <font>
      <sz val="10"/>
      <name val="Arial"/>
      <family val="2"/>
    </font>
    <font>
      <b/>
      <sz val="11"/>
      <color theme="1"/>
      <name val="Calibri"/>
      <family val="2"/>
      <scheme val="minor"/>
    </font>
    <font>
      <b/>
      <i/>
      <sz val="11"/>
      <color theme="1"/>
      <name val="Calibri"/>
      <family val="2"/>
      <scheme val="minor"/>
    </font>
    <font>
      <b/>
      <i/>
      <sz val="11"/>
      <name val="Calibri"/>
      <family val="2"/>
      <scheme val="minor"/>
    </font>
    <font>
      <sz val="11"/>
      <name val="Calibri"/>
      <family val="2"/>
      <scheme val="minor"/>
    </font>
    <font>
      <b/>
      <sz val="14"/>
      <color theme="1"/>
      <name val="Calibri"/>
      <family val="2"/>
      <scheme val="minor"/>
    </font>
    <font>
      <b/>
      <sz val="11"/>
      <color indexed="8"/>
      <name val="Calibri"/>
      <family val="2"/>
      <scheme val="minor"/>
    </font>
    <font>
      <b/>
      <i/>
      <sz val="11"/>
      <color indexed="8"/>
      <name val="Calibri"/>
      <family val="2"/>
      <scheme val="minor"/>
    </font>
    <font>
      <b/>
      <u/>
      <sz val="10"/>
      <color indexed="8"/>
      <name val="Calibri"/>
      <family val="2"/>
      <scheme val="minor"/>
    </font>
    <font>
      <sz val="10"/>
      <color indexed="8"/>
      <name val="Calibri"/>
      <family val="2"/>
      <scheme val="minor"/>
    </font>
    <font>
      <sz val="10"/>
      <name val="Calibri"/>
      <family val="2"/>
      <scheme val="minor"/>
    </font>
    <font>
      <b/>
      <sz val="10"/>
      <name val="Calibri"/>
      <family val="2"/>
      <scheme val="minor"/>
    </font>
    <font>
      <b/>
      <sz val="10"/>
      <color indexed="8"/>
      <name val="Calibri"/>
      <family val="2"/>
      <scheme val="minor"/>
    </font>
    <font>
      <u/>
      <sz val="10"/>
      <color indexed="8"/>
      <name val="Calibri"/>
      <family val="2"/>
      <scheme val="minor"/>
    </font>
    <font>
      <sz val="10"/>
      <color indexed="10"/>
      <name val="Calibri"/>
      <family val="2"/>
      <scheme val="minor"/>
    </font>
    <font>
      <sz val="11"/>
      <color indexed="8"/>
      <name val="Calibri"/>
      <family val="2"/>
      <scheme val="minor"/>
    </font>
    <font>
      <b/>
      <sz val="11"/>
      <color theme="3"/>
      <name val="Calibri"/>
      <family val="2"/>
      <scheme val="minor"/>
    </font>
    <font>
      <sz val="11"/>
      <color rgb="FFFF0000"/>
      <name val="Calibri"/>
      <family val="2"/>
      <scheme val="minor"/>
    </font>
    <font>
      <b/>
      <i/>
      <sz val="10"/>
      <color theme="3"/>
      <name val="Calibri"/>
      <family val="2"/>
      <scheme val="minor"/>
    </font>
    <font>
      <b/>
      <u/>
      <sz val="11"/>
      <color indexed="8"/>
      <name val="Calibri"/>
      <family val="2"/>
      <scheme val="minor"/>
    </font>
    <font>
      <b/>
      <i/>
      <sz val="11"/>
      <color theme="3"/>
      <name val="Calibri"/>
      <family val="2"/>
      <scheme val="minor"/>
    </font>
    <font>
      <b/>
      <i/>
      <sz val="11"/>
      <color indexed="56"/>
      <name val="Calibri"/>
      <family val="2"/>
      <scheme val="minor"/>
    </font>
    <font>
      <b/>
      <sz val="11"/>
      <name val="Calibri"/>
      <family val="2"/>
      <scheme val="minor"/>
    </font>
    <font>
      <b/>
      <sz val="12"/>
      <name val="Calibri"/>
      <family val="2"/>
      <scheme val="minor"/>
    </font>
    <font>
      <b/>
      <u/>
      <sz val="12"/>
      <name val="Calibri"/>
      <family val="2"/>
      <scheme val="minor"/>
    </font>
    <font>
      <b/>
      <u/>
      <sz val="10"/>
      <name val="Calibri"/>
      <family val="2"/>
      <scheme val="minor"/>
    </font>
    <font>
      <b/>
      <i/>
      <u/>
      <sz val="10"/>
      <color theme="3"/>
      <name val="Calibri"/>
      <family val="2"/>
      <scheme val="minor"/>
    </font>
    <font>
      <b/>
      <i/>
      <sz val="10"/>
      <color indexed="8"/>
      <name val="Calibri"/>
      <family val="2"/>
      <scheme val="minor"/>
    </font>
    <font>
      <sz val="11"/>
      <color indexed="10"/>
      <name val="Calibri"/>
      <family val="2"/>
      <scheme val="minor"/>
    </font>
    <font>
      <b/>
      <u/>
      <sz val="11"/>
      <name val="Calibri"/>
      <family val="2"/>
      <scheme val="minor"/>
    </font>
    <font>
      <i/>
      <sz val="11"/>
      <color indexed="12"/>
      <name val="Calibri"/>
      <family val="2"/>
      <scheme val="minor"/>
    </font>
    <font>
      <u/>
      <sz val="11"/>
      <color indexed="8"/>
      <name val="Calibri"/>
      <family val="2"/>
      <scheme val="minor"/>
    </font>
    <font>
      <b/>
      <sz val="11"/>
      <color indexed="10"/>
      <name val="Calibri"/>
      <family val="2"/>
      <scheme val="minor"/>
    </font>
    <font>
      <sz val="11"/>
      <color theme="3"/>
      <name val="Calibri"/>
      <family val="2"/>
      <scheme val="minor"/>
    </font>
    <font>
      <sz val="12"/>
      <color indexed="8"/>
      <name val="Calibri"/>
      <family val="2"/>
      <scheme val="minor"/>
    </font>
    <font>
      <u/>
      <sz val="11"/>
      <color theme="10"/>
      <name val="Calibri"/>
      <family val="2"/>
      <scheme val="minor"/>
    </font>
    <font>
      <b/>
      <sz val="11"/>
      <color indexed="9"/>
      <name val="Calibri"/>
      <family val="2"/>
      <scheme val="minor"/>
    </font>
    <font>
      <u/>
      <sz val="11"/>
      <name val="Calibri"/>
      <family val="2"/>
      <scheme val="minor"/>
    </font>
    <font>
      <i/>
      <sz val="11"/>
      <name val="Calibri"/>
      <family val="2"/>
      <scheme val="minor"/>
    </font>
    <font>
      <i/>
      <sz val="11"/>
      <color indexed="8"/>
      <name val="Calibri"/>
      <family val="2"/>
      <scheme val="minor"/>
    </font>
    <font>
      <b/>
      <i/>
      <u/>
      <sz val="11"/>
      <name val="Calibri"/>
      <family val="2"/>
      <scheme val="minor"/>
    </font>
    <font>
      <b/>
      <u/>
      <sz val="14"/>
      <color indexed="8"/>
      <name val="Calibri"/>
      <family val="2"/>
      <scheme val="minor"/>
    </font>
    <font>
      <sz val="14"/>
      <color indexed="8"/>
      <name val="Calibri"/>
      <family val="2"/>
      <scheme val="minor"/>
    </font>
    <font>
      <u/>
      <sz val="14"/>
      <color indexed="8"/>
      <name val="Calibri"/>
      <family val="2"/>
      <scheme val="minor"/>
    </font>
    <font>
      <b/>
      <u/>
      <sz val="12"/>
      <color indexed="8"/>
      <name val="Calibri"/>
      <family val="2"/>
      <scheme val="minor"/>
    </font>
    <font>
      <b/>
      <sz val="10"/>
      <color theme="3"/>
      <name val="Calibri"/>
      <family val="2"/>
      <scheme val="minor"/>
    </font>
    <font>
      <sz val="10"/>
      <color rgb="FFFF0000"/>
      <name val="Calibri"/>
      <family val="2"/>
      <scheme val="minor"/>
    </font>
    <font>
      <b/>
      <i/>
      <u/>
      <sz val="11"/>
      <color indexed="56"/>
      <name val="Calibri"/>
      <family val="2"/>
      <scheme val="minor"/>
    </font>
    <font>
      <i/>
      <sz val="11"/>
      <color indexed="56"/>
      <name val="Calibri"/>
      <family val="2"/>
      <scheme val="minor"/>
    </font>
    <font>
      <i/>
      <sz val="11"/>
      <color indexed="18"/>
      <name val="Calibri"/>
      <family val="2"/>
      <scheme val="minor"/>
    </font>
    <font>
      <b/>
      <sz val="11"/>
      <color rgb="FFFF0000"/>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0"/>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9" tint="0.39997558519241921"/>
        <bgColor indexed="64"/>
      </patternFill>
    </fill>
    <fill>
      <patternFill patternType="solid">
        <fgColor rgb="FFC0C0C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rgb="FF92D050"/>
        <bgColor indexed="64"/>
      </patternFill>
    </fill>
    <fill>
      <patternFill patternType="solid">
        <fgColor rgb="FFFD7FEB"/>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348">
    <xf numFmtId="0" fontId="0" fillId="0" borderId="0"/>
    <xf numFmtId="0" fontId="5" fillId="0" borderId="0" applyNumberFormat="0" applyFill="0" applyBorder="0" applyAlignment="0" applyProtection="0">
      <alignment vertical="top"/>
      <protection locked="0"/>
    </xf>
    <xf numFmtId="0" fontId="4" fillId="0" borderId="0"/>
    <xf numFmtId="9" fontId="2" fillId="0" borderId="0" applyFont="0" applyFill="0" applyBorder="0" applyAlignment="0" applyProtection="0"/>
    <xf numFmtId="0" fontId="6" fillId="0" borderId="0"/>
    <xf numFmtId="0" fontId="4" fillId="0" borderId="0"/>
    <xf numFmtId="0" fontId="1"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446">
    <xf numFmtId="0" fontId="0" fillId="0" borderId="0" xfId="0"/>
    <xf numFmtId="0" fontId="7" fillId="0" borderId="0" xfId="0" applyFont="1"/>
    <xf numFmtId="0" fontId="8" fillId="10" borderId="42" xfId="0" applyFont="1" applyFill="1" applyBorder="1" applyAlignment="1">
      <alignment vertical="center" wrapText="1"/>
    </xf>
    <xf numFmtId="0" fontId="8" fillId="10" borderId="11" xfId="0" applyFont="1" applyFill="1" applyBorder="1" applyAlignment="1">
      <alignment vertical="center" wrapText="1"/>
    </xf>
    <xf numFmtId="0" fontId="9" fillId="10" borderId="14" xfId="0" applyFont="1" applyFill="1" applyBorder="1" applyAlignment="1">
      <alignment vertical="center" wrapText="1"/>
    </xf>
    <xf numFmtId="0" fontId="9" fillId="5" borderId="11" xfId="0" applyFont="1" applyFill="1" applyBorder="1" applyAlignment="1">
      <alignment vertical="center" wrapText="1"/>
    </xf>
    <xf numFmtId="0" fontId="9" fillId="10" borderId="11" xfId="0" applyFont="1" applyFill="1" applyBorder="1" applyAlignment="1">
      <alignment horizontal="right" vertical="center" wrapText="1"/>
    </xf>
    <xf numFmtId="0" fontId="9" fillId="10" borderId="14" xfId="0" applyFont="1" applyFill="1" applyBorder="1" applyAlignment="1">
      <alignment horizontal="right" vertical="center" wrapText="1"/>
    </xf>
    <xf numFmtId="0" fontId="7" fillId="5" borderId="0" xfId="0" applyFont="1" applyFill="1" applyAlignment="1">
      <alignment horizontal="right"/>
    </xf>
    <xf numFmtId="0" fontId="7" fillId="0" borderId="1" xfId="0" applyFont="1" applyBorder="1" applyAlignment="1">
      <alignment horizontal="right"/>
    </xf>
    <xf numFmtId="0" fontId="7" fillId="5" borderId="1" xfId="0" applyFont="1" applyFill="1" applyBorder="1"/>
    <xf numFmtId="0" fontId="7" fillId="0" borderId="4" xfId="0" applyFont="1" applyBorder="1" applyAlignment="1">
      <alignment horizontal="right"/>
    </xf>
    <xf numFmtId="0" fontId="7" fillId="5" borderId="1" xfId="0" applyFont="1" applyFill="1" applyBorder="1" applyAlignment="1">
      <alignment horizontal="right"/>
    </xf>
    <xf numFmtId="0" fontId="7" fillId="0" borderId="24" xfId="0" applyFont="1" applyBorder="1"/>
    <xf numFmtId="0" fontId="7" fillId="5" borderId="2" xfId="0" applyFont="1" applyFill="1" applyBorder="1" applyAlignment="1">
      <alignment horizontal="right"/>
    </xf>
    <xf numFmtId="6" fontId="7" fillId="6" borderId="1" xfId="0" applyNumberFormat="1" applyFont="1" applyFill="1" applyBorder="1"/>
    <xf numFmtId="6" fontId="12" fillId="6" borderId="1" xfId="0" applyNumberFormat="1" applyFont="1" applyFill="1" applyBorder="1" applyAlignment="1" applyProtection="1">
      <alignment horizontal="right"/>
    </xf>
    <xf numFmtId="167" fontId="12" fillId="6" borderId="1" xfId="0" applyNumberFormat="1" applyFont="1" applyFill="1" applyBorder="1" applyAlignment="1" applyProtection="1">
      <alignment horizontal="right"/>
    </xf>
    <xf numFmtId="3" fontId="12" fillId="5" borderId="1" xfId="0" applyNumberFormat="1" applyFont="1" applyFill="1" applyBorder="1" applyAlignment="1" applyProtection="1">
      <alignment horizontal="right"/>
    </xf>
    <xf numFmtId="167" fontId="12" fillId="6" borderId="4" xfId="0" applyNumberFormat="1" applyFont="1" applyFill="1" applyBorder="1" applyAlignment="1" applyProtection="1">
      <alignment horizontal="right"/>
    </xf>
    <xf numFmtId="0" fontId="8" fillId="5" borderId="9" xfId="0" applyFont="1" applyFill="1" applyBorder="1" applyAlignment="1">
      <alignment horizontal="right"/>
    </xf>
    <xf numFmtId="0" fontId="7" fillId="0" borderId="1" xfId="0" applyFont="1" applyBorder="1" applyAlignment="1">
      <alignment horizontal="center"/>
    </xf>
    <xf numFmtId="0" fontId="7" fillId="5" borderId="35" xfId="0" applyFont="1" applyFill="1" applyBorder="1" applyAlignment="1">
      <alignment horizontal="right"/>
    </xf>
    <xf numFmtId="0" fontId="7" fillId="5" borderId="0" xfId="0" applyFont="1" applyFill="1"/>
    <xf numFmtId="0" fontId="11" fillId="5" borderId="0" xfId="0" applyFont="1" applyFill="1" applyAlignment="1">
      <alignment horizontal="right"/>
    </xf>
    <xf numFmtId="0" fontId="0" fillId="0" borderId="24" xfId="0" applyFont="1" applyBorder="1"/>
    <xf numFmtId="0" fontId="7" fillId="5" borderId="0" xfId="0" applyFont="1" applyFill="1" applyAlignment="1">
      <alignment horizontal="left"/>
    </xf>
    <xf numFmtId="0" fontId="0" fillId="0" borderId="0" xfId="0" applyFont="1" applyAlignment="1"/>
    <xf numFmtId="0" fontId="7" fillId="5" borderId="0" xfId="0" applyFont="1" applyFill="1" applyBorder="1" applyAlignment="1">
      <alignment horizontal="right"/>
    </xf>
    <xf numFmtId="167" fontId="12" fillId="6" borderId="34" xfId="0" applyNumberFormat="1" applyFont="1" applyFill="1" applyBorder="1" applyAlignment="1" applyProtection="1">
      <alignment horizontal="right"/>
    </xf>
    <xf numFmtId="167" fontId="12" fillId="6" borderId="50" xfId="0" applyNumberFormat="1" applyFont="1" applyFill="1" applyBorder="1" applyAlignment="1" applyProtection="1">
      <alignment horizontal="right"/>
    </xf>
    <xf numFmtId="167" fontId="21" fillId="0" borderId="1" xfId="0" applyNumberFormat="1" applyFont="1" applyBorder="1" applyAlignment="1" applyProtection="1">
      <alignment wrapText="1"/>
      <protection locked="0"/>
    </xf>
    <xf numFmtId="0" fontId="7" fillId="5" borderId="22" xfId="0" applyFont="1" applyFill="1" applyBorder="1" applyAlignment="1">
      <alignment horizontal="right"/>
    </xf>
    <xf numFmtId="0" fontId="7" fillId="5" borderId="35" xfId="0" applyFont="1" applyFill="1" applyBorder="1"/>
    <xf numFmtId="6" fontId="7" fillId="5" borderId="0" xfId="0" applyNumberFormat="1" applyFont="1" applyFill="1" applyBorder="1"/>
    <xf numFmtId="0" fontId="7" fillId="5" borderId="62" xfId="0" applyFont="1" applyFill="1" applyBorder="1" applyAlignment="1">
      <alignment horizontal="left"/>
    </xf>
    <xf numFmtId="0" fontId="0" fillId="0" borderId="0" xfId="0" applyFont="1" applyBorder="1" applyAlignment="1"/>
    <xf numFmtId="0" fontId="7" fillId="5" borderId="20" xfId="0" applyFont="1" applyFill="1" applyBorder="1" applyAlignment="1">
      <alignment horizontal="center"/>
    </xf>
    <xf numFmtId="0" fontId="7" fillId="5" borderId="20" xfId="0" applyFont="1" applyFill="1" applyBorder="1"/>
    <xf numFmtId="0" fontId="0" fillId="5" borderId="3" xfId="0" applyFont="1" applyFill="1" applyBorder="1" applyAlignment="1">
      <alignment horizontal="center"/>
    </xf>
    <xf numFmtId="0" fontId="7" fillId="0" borderId="2" xfId="0" applyFont="1" applyBorder="1" applyAlignment="1">
      <alignment horizontal="center"/>
    </xf>
    <xf numFmtId="167" fontId="7" fillId="6" borderId="1" xfId="0" applyNumberFormat="1" applyFont="1" applyFill="1" applyBorder="1" applyProtection="1"/>
    <xf numFmtId="167" fontId="21" fillId="15" borderId="1" xfId="0" applyNumberFormat="1" applyFont="1" applyFill="1" applyBorder="1" applyAlignment="1" applyProtection="1">
      <alignment wrapText="1"/>
      <protection locked="0"/>
    </xf>
    <xf numFmtId="0" fontId="8" fillId="5" borderId="0" xfId="0" applyFont="1" applyFill="1" applyBorder="1" applyAlignment="1">
      <alignment horizontal="right"/>
    </xf>
    <xf numFmtId="0" fontId="18" fillId="3" borderId="0" xfId="0" applyFont="1" applyFill="1" applyAlignment="1" applyProtection="1">
      <alignment horizontal="right"/>
    </xf>
    <xf numFmtId="2" fontId="18" fillId="3" borderId="0" xfId="0" applyNumberFormat="1" applyFont="1" applyFill="1" applyAlignment="1" applyProtection="1">
      <alignment horizontal="right"/>
    </xf>
    <xf numFmtId="0" fontId="0" fillId="10" borderId="42" xfId="0" applyFont="1" applyFill="1" applyBorder="1" applyAlignment="1">
      <alignment vertical="center" wrapText="1"/>
    </xf>
    <xf numFmtId="6" fontId="0" fillId="5" borderId="11" xfId="0" applyNumberFormat="1" applyFont="1" applyFill="1" applyBorder="1" applyAlignment="1">
      <alignment horizontal="right" vertical="center" wrapText="1"/>
    </xf>
    <xf numFmtId="6" fontId="0" fillId="10" borderId="11" xfId="0" applyNumberFormat="1" applyFont="1" applyFill="1" applyBorder="1" applyAlignment="1">
      <alignment horizontal="right" vertical="center" wrapText="1"/>
    </xf>
    <xf numFmtId="0" fontId="0" fillId="10" borderId="11" xfId="0" applyFont="1" applyFill="1" applyBorder="1" applyAlignment="1">
      <alignment vertical="center" wrapText="1"/>
    </xf>
    <xf numFmtId="0" fontId="0" fillId="10" borderId="14" xfId="0" applyFont="1" applyFill="1" applyBorder="1" applyAlignment="1">
      <alignment vertical="center" wrapText="1"/>
    </xf>
    <xf numFmtId="0" fontId="12" fillId="3" borderId="0" xfId="0" applyFont="1" applyFill="1" applyAlignment="1" applyProtection="1">
      <alignment horizontal="right"/>
      <protection locked="0"/>
    </xf>
    <xf numFmtId="0" fontId="25" fillId="3" borderId="0" xfId="0" applyFont="1" applyFill="1" applyAlignment="1" applyProtection="1">
      <alignment horizontal="center" wrapText="1"/>
      <protection locked="0"/>
    </xf>
    <xf numFmtId="0" fontId="25" fillId="3" borderId="0" xfId="0" applyFont="1" applyFill="1" applyAlignment="1" applyProtection="1">
      <alignment horizontal="center"/>
      <protection locked="0"/>
    </xf>
    <xf numFmtId="0" fontId="21" fillId="5" borderId="0" xfId="0" applyFont="1" applyFill="1" applyProtection="1">
      <protection locked="0"/>
    </xf>
    <xf numFmtId="0" fontId="21" fillId="3" borderId="0" xfId="0" applyFont="1" applyFill="1" applyProtection="1">
      <protection locked="0"/>
    </xf>
    <xf numFmtId="0" fontId="21" fillId="0" borderId="0" xfId="0" applyFont="1" applyFill="1" applyProtection="1">
      <protection locked="0"/>
    </xf>
    <xf numFmtId="0" fontId="21" fillId="0" borderId="0" xfId="0" applyFont="1" applyProtection="1">
      <protection locked="0"/>
    </xf>
    <xf numFmtId="0" fontId="12" fillId="3" borderId="0" xfId="0" applyFont="1" applyFill="1" applyAlignment="1" applyProtection="1">
      <alignment horizontal="right"/>
    </xf>
    <xf numFmtId="0" fontId="10" fillId="7" borderId="0" xfId="0" applyNumberFormat="1" applyFont="1" applyFill="1" applyAlignment="1" applyProtection="1">
      <alignment horizontal="left"/>
      <protection locked="0"/>
    </xf>
    <xf numFmtId="0" fontId="26" fillId="3" borderId="0" xfId="0" applyFont="1" applyFill="1" applyAlignment="1" applyProtection="1">
      <alignment wrapText="1"/>
      <protection locked="0"/>
    </xf>
    <xf numFmtId="2" fontId="12" fillId="3" borderId="0" xfId="0" applyNumberFormat="1" applyFont="1" applyFill="1" applyAlignment="1" applyProtection="1">
      <alignment horizontal="right"/>
    </xf>
    <xf numFmtId="2" fontId="12" fillId="3" borderId="0" xfId="0" applyNumberFormat="1" applyFont="1" applyFill="1" applyAlignment="1" applyProtection="1">
      <alignment horizontal="right"/>
      <protection locked="0"/>
    </xf>
    <xf numFmtId="0" fontId="12" fillId="3" borderId="0" xfId="0" applyFont="1" applyFill="1" applyAlignment="1" applyProtection="1">
      <alignment horizontal="left"/>
      <protection locked="0"/>
    </xf>
    <xf numFmtId="0" fontId="10" fillId="7" borderId="0" xfId="0" applyNumberFormat="1" applyFont="1" applyFill="1" applyAlignment="1" applyProtection="1">
      <alignment horizontal="left" wrapText="1"/>
      <protection locked="0"/>
    </xf>
    <xf numFmtId="168" fontId="10" fillId="7" borderId="0" xfId="0" applyNumberFormat="1" applyFont="1" applyFill="1" applyAlignment="1" applyProtection="1">
      <alignment horizontal="left" wrapText="1"/>
      <protection locked="0"/>
    </xf>
    <xf numFmtId="0" fontId="27" fillId="3" borderId="0" xfId="0" applyFont="1" applyFill="1" applyProtection="1">
      <protection locked="0"/>
    </xf>
    <xf numFmtId="0" fontId="21" fillId="3" borderId="0" xfId="0" applyFont="1" applyFill="1" applyAlignment="1" applyProtection="1">
      <protection locked="0"/>
    </xf>
    <xf numFmtId="0" fontId="26" fillId="3" borderId="0" xfId="0" applyFont="1" applyFill="1" applyProtection="1">
      <protection locked="0"/>
    </xf>
    <xf numFmtId="0" fontId="21" fillId="3" borderId="0" xfId="0" applyFont="1" applyFill="1" applyBorder="1" applyAlignment="1" applyProtection="1">
      <alignment horizontal="left" vertical="top" wrapText="1"/>
      <protection locked="0"/>
    </xf>
    <xf numFmtId="0" fontId="28" fillId="3" borderId="0" xfId="0" applyFont="1" applyFill="1" applyAlignment="1" applyProtection="1">
      <alignment horizontal="left" wrapText="1"/>
    </xf>
    <xf numFmtId="0" fontId="21" fillId="3" borderId="0" xfId="0" applyFont="1" applyFill="1" applyAlignment="1" applyProtection="1">
      <alignment horizontal="center"/>
      <protection locked="0"/>
    </xf>
    <xf numFmtId="0" fontId="12" fillId="3" borderId="0" xfId="0" applyFont="1" applyFill="1" applyAlignment="1" applyProtection="1">
      <alignment wrapText="1"/>
      <protection locked="0"/>
    </xf>
    <xf numFmtId="0" fontId="12" fillId="3" borderId="1" xfId="0" applyFont="1" applyFill="1" applyBorder="1" applyAlignment="1" applyProtection="1">
      <alignment horizontal="left" wrapText="1"/>
      <protection locked="0"/>
    </xf>
    <xf numFmtId="0" fontId="12" fillId="3" borderId="1" xfId="0" applyFont="1" applyFill="1" applyBorder="1" applyAlignment="1" applyProtection="1">
      <alignment horizontal="center" wrapText="1"/>
      <protection locked="0"/>
    </xf>
    <xf numFmtId="0" fontId="21" fillId="3" borderId="1" xfId="0" applyFont="1" applyFill="1" applyBorder="1" applyAlignment="1" applyProtection="1">
      <alignment horizontal="left" wrapText="1"/>
      <protection locked="0"/>
    </xf>
    <xf numFmtId="0" fontId="21" fillId="3" borderId="1" xfId="0" applyFont="1" applyFill="1" applyBorder="1" applyAlignment="1" applyProtection="1">
      <alignment horizontal="left" wrapText="1"/>
    </xf>
    <xf numFmtId="0" fontId="21" fillId="3" borderId="1" xfId="0" applyFont="1" applyFill="1" applyBorder="1" applyAlignment="1" applyProtection="1">
      <alignment horizontal="center"/>
      <protection locked="0"/>
    </xf>
    <xf numFmtId="0" fontId="12" fillId="3" borderId="0" xfId="0" applyFont="1" applyFill="1" applyAlignment="1" applyProtection="1">
      <alignment horizontal="right" wrapText="1"/>
    </xf>
    <xf numFmtId="0" fontId="12" fillId="0" borderId="0" xfId="0" applyFont="1" applyFill="1" applyAlignment="1" applyProtection="1">
      <alignment horizontal="right"/>
      <protection locked="0"/>
    </xf>
    <xf numFmtId="0" fontId="21" fillId="0" borderId="0" xfId="0" applyFont="1" applyFill="1" applyAlignment="1" applyProtection="1">
      <alignment wrapText="1"/>
      <protection locked="0"/>
    </xf>
    <xf numFmtId="0" fontId="21" fillId="0" borderId="0" xfId="0" applyFont="1" applyFill="1" applyAlignment="1" applyProtection="1">
      <alignment horizontal="center"/>
      <protection locked="0"/>
    </xf>
    <xf numFmtId="0" fontId="12" fillId="0" borderId="0" xfId="0" applyFont="1" applyFill="1" applyAlignment="1" applyProtection="1">
      <alignment wrapText="1"/>
      <protection locked="0"/>
    </xf>
    <xf numFmtId="0" fontId="26" fillId="5" borderId="0" xfId="0" applyFont="1" applyFill="1" applyAlignment="1" applyProtection="1">
      <alignment wrapText="1"/>
      <protection locked="0"/>
    </xf>
    <xf numFmtId="0" fontId="9" fillId="0" borderId="1" xfId="0" applyFont="1" applyFill="1" applyBorder="1" applyAlignment="1" applyProtection="1">
      <alignment horizontal="center"/>
      <protection locked="0"/>
    </xf>
    <xf numFmtId="0" fontId="21" fillId="0" borderId="1" xfId="0" applyFont="1" applyFill="1" applyBorder="1" applyProtection="1">
      <protection locked="0"/>
    </xf>
    <xf numFmtId="0" fontId="9" fillId="0" borderId="1" xfId="0" applyFont="1" applyFill="1" applyBorder="1" applyProtection="1">
      <protection locked="0"/>
    </xf>
    <xf numFmtId="0" fontId="21" fillId="0" borderId="1" xfId="0" applyFont="1" applyFill="1" applyBorder="1" applyAlignment="1" applyProtection="1">
      <alignment wrapText="1"/>
      <protection locked="0"/>
    </xf>
    <xf numFmtId="0" fontId="21" fillId="0" borderId="1" xfId="0" applyFont="1" applyFill="1" applyBorder="1" applyAlignment="1" applyProtection="1">
      <alignment horizontal="center"/>
      <protection locked="0"/>
    </xf>
    <xf numFmtId="0" fontId="12" fillId="0" borderId="22" xfId="0" applyFont="1" applyFill="1" applyBorder="1" applyAlignment="1" applyProtection="1">
      <alignment wrapText="1"/>
      <protection locked="0"/>
    </xf>
    <xf numFmtId="0" fontId="21" fillId="0" borderId="3" xfId="0" applyFont="1" applyFill="1" applyBorder="1" applyAlignment="1" applyProtection="1">
      <alignment horizontal="center"/>
      <protection locked="0"/>
    </xf>
    <xf numFmtId="0" fontId="21" fillId="0" borderId="3" xfId="0" applyFont="1" applyFill="1" applyBorder="1" applyProtection="1">
      <protection locked="0"/>
    </xf>
    <xf numFmtId="0" fontId="21" fillId="0" borderId="23" xfId="0" applyFont="1" applyFill="1" applyBorder="1" applyProtection="1">
      <protection locked="0"/>
    </xf>
    <xf numFmtId="0" fontId="21" fillId="0" borderId="9" xfId="0" applyFont="1" applyFill="1" applyBorder="1" applyAlignment="1" applyProtection="1">
      <alignment wrapText="1"/>
      <protection locked="0"/>
    </xf>
    <xf numFmtId="0" fontId="21" fillId="0" borderId="0" xfId="0" applyFont="1" applyFill="1" applyBorder="1" applyAlignment="1" applyProtection="1">
      <alignment horizontal="center"/>
      <protection locked="0"/>
    </xf>
    <xf numFmtId="0" fontId="21" fillId="0" borderId="0" xfId="0" applyFont="1" applyFill="1" applyBorder="1" applyProtection="1">
      <protection locked="0"/>
    </xf>
    <xf numFmtId="0" fontId="21" fillId="0" borderId="24" xfId="0" applyFont="1" applyFill="1" applyBorder="1" applyProtection="1">
      <protection locked="0"/>
    </xf>
    <xf numFmtId="0" fontId="12" fillId="0" borderId="9" xfId="0" applyFont="1" applyFill="1" applyBorder="1" applyAlignment="1" applyProtection="1">
      <alignment wrapText="1"/>
      <protection locked="0"/>
    </xf>
    <xf numFmtId="0" fontId="12" fillId="0" borderId="0" xfId="0" applyFont="1" applyFill="1" applyBorder="1" applyAlignment="1" applyProtection="1">
      <alignment horizontal="center"/>
      <protection locked="0"/>
    </xf>
    <xf numFmtId="0" fontId="12" fillId="0" borderId="0" xfId="0" applyFont="1" applyFill="1" applyBorder="1" applyProtection="1">
      <protection locked="0"/>
    </xf>
    <xf numFmtId="0" fontId="12" fillId="0" borderId="24" xfId="0" applyFont="1" applyFill="1" applyBorder="1" applyProtection="1">
      <protection locked="0"/>
    </xf>
    <xf numFmtId="0" fontId="21" fillId="0" borderId="27" xfId="0" applyFont="1" applyFill="1" applyBorder="1" applyAlignment="1" applyProtection="1">
      <alignment wrapText="1"/>
      <protection locked="0"/>
    </xf>
    <xf numFmtId="0" fontId="21" fillId="0" borderId="6" xfId="0" applyFont="1" applyFill="1" applyBorder="1" applyAlignment="1" applyProtection="1">
      <alignment horizontal="center"/>
      <protection locked="0"/>
    </xf>
    <xf numFmtId="0" fontId="21" fillId="0" borderId="6" xfId="0" applyFont="1" applyFill="1" applyBorder="1" applyProtection="1">
      <protection locked="0"/>
    </xf>
    <xf numFmtId="0" fontId="21" fillId="0" borderId="28" xfId="0" applyFont="1" applyFill="1" applyBorder="1" applyProtection="1">
      <protection locked="0"/>
    </xf>
    <xf numFmtId="0" fontId="10" fillId="0" borderId="0" xfId="0" applyFont="1" applyFill="1" applyAlignment="1" applyProtection="1">
      <alignment horizontal="right"/>
      <protection locked="0"/>
    </xf>
    <xf numFmtId="0" fontId="21" fillId="3" borderId="0" xfId="0" applyFont="1" applyFill="1" applyAlignment="1" applyProtection="1">
      <alignment wrapText="1"/>
      <protection locked="0"/>
    </xf>
    <xf numFmtId="0" fontId="29" fillId="3" borderId="0" xfId="0" applyFont="1" applyFill="1"/>
    <xf numFmtId="2" fontId="29" fillId="3" borderId="0" xfId="0" applyNumberFormat="1" applyFont="1" applyFill="1" applyAlignment="1">
      <alignment horizontal="right"/>
    </xf>
    <xf numFmtId="169" fontId="30" fillId="3" borderId="0" xfId="0" applyNumberFormat="1" applyFont="1" applyFill="1"/>
    <xf numFmtId="0" fontId="16" fillId="3" borderId="0" xfId="0" applyFont="1" applyFill="1"/>
    <xf numFmtId="2" fontId="16" fillId="3" borderId="0" xfId="0" applyNumberFormat="1" applyFont="1" applyFill="1" applyAlignment="1">
      <alignment horizontal="right"/>
    </xf>
    <xf numFmtId="169" fontId="16" fillId="3" borderId="0" xfId="0" applyNumberFormat="1" applyFont="1" applyFill="1"/>
    <xf numFmtId="0" fontId="15" fillId="3" borderId="0" xfId="0" applyFont="1" applyFill="1"/>
    <xf numFmtId="0" fontId="16" fillId="7" borderId="0" xfId="0" applyNumberFormat="1" applyFont="1" applyFill="1" applyAlignment="1">
      <alignment horizontal="left"/>
    </xf>
    <xf numFmtId="0" fontId="15" fillId="7" borderId="0" xfId="0" applyFont="1" applyFill="1" applyAlignment="1">
      <alignment wrapText="1"/>
    </xf>
    <xf numFmtId="0" fontId="15" fillId="0" borderId="0" xfId="0" applyFont="1"/>
    <xf numFmtId="0" fontId="16" fillId="7" borderId="0" xfId="0" applyFont="1" applyFill="1"/>
    <xf numFmtId="0" fontId="16" fillId="0" borderId="0" xfId="0" applyFont="1"/>
    <xf numFmtId="2" fontId="18" fillId="3" borderId="0" xfId="0" applyNumberFormat="1" applyFont="1" applyFill="1" applyAlignment="1">
      <alignment horizontal="right"/>
    </xf>
    <xf numFmtId="168" fontId="16" fillId="7" borderId="0" xfId="0" applyNumberFormat="1" applyFont="1" applyFill="1" applyAlignment="1">
      <alignment horizontal="left"/>
    </xf>
    <xf numFmtId="0" fontId="31" fillId="3" borderId="0" xfId="0" applyFont="1" applyFill="1"/>
    <xf numFmtId="2" fontId="31" fillId="3" borderId="1" xfId="0" applyNumberFormat="1" applyFont="1" applyFill="1" applyBorder="1" applyAlignment="1">
      <alignment horizontal="right" wrapText="1"/>
    </xf>
    <xf numFmtId="169" fontId="31" fillId="3" borderId="1" xfId="0" applyNumberFormat="1" applyFont="1" applyFill="1" applyBorder="1" applyAlignment="1">
      <alignment wrapText="1"/>
    </xf>
    <xf numFmtId="0" fontId="31" fillId="3" borderId="1" xfId="0" applyFont="1" applyFill="1" applyBorder="1"/>
    <xf numFmtId="0" fontId="31" fillId="3" borderId="0" xfId="0" applyFont="1" applyFill="1" applyProtection="1">
      <protection locked="0"/>
    </xf>
    <xf numFmtId="2" fontId="31" fillId="3" borderId="1" xfId="0" applyNumberFormat="1" applyFont="1" applyFill="1" applyBorder="1" applyAlignment="1" applyProtection="1">
      <alignment horizontal="right" wrapText="1"/>
      <protection locked="0"/>
    </xf>
    <xf numFmtId="169" fontId="31" fillId="3" borderId="1" xfId="0" applyNumberFormat="1" applyFont="1" applyFill="1" applyBorder="1" applyAlignment="1" applyProtection="1">
      <alignment wrapText="1"/>
      <protection locked="0"/>
    </xf>
    <xf numFmtId="0" fontId="31" fillId="3" borderId="1" xfId="0" applyFont="1" applyFill="1" applyBorder="1" applyProtection="1">
      <protection locked="0"/>
    </xf>
    <xf numFmtId="0" fontId="32" fillId="3" borderId="0" xfId="0" applyFont="1" applyFill="1" applyProtection="1">
      <protection locked="0"/>
    </xf>
    <xf numFmtId="0" fontId="16" fillId="3" borderId="0" xfId="0" applyFont="1" applyFill="1" applyProtection="1">
      <protection locked="0"/>
    </xf>
    <xf numFmtId="2" fontId="16" fillId="3" borderId="0" xfId="0" applyNumberFormat="1" applyFont="1" applyFill="1" applyAlignment="1" applyProtection="1">
      <alignment horizontal="right"/>
      <protection locked="0"/>
    </xf>
    <xf numFmtId="2" fontId="16" fillId="3" borderId="1" xfId="0" applyNumberFormat="1" applyFont="1" applyFill="1" applyBorder="1" applyAlignment="1" applyProtection="1">
      <alignment horizontal="right"/>
      <protection locked="0"/>
    </xf>
    <xf numFmtId="169" fontId="16" fillId="3" borderId="1" xfId="0" applyNumberFormat="1" applyFont="1" applyFill="1" applyBorder="1" applyProtection="1">
      <protection locked="0"/>
    </xf>
    <xf numFmtId="0" fontId="16" fillId="3" borderId="1" xfId="0" applyFont="1" applyFill="1" applyBorder="1" applyProtection="1">
      <protection locked="0"/>
    </xf>
    <xf numFmtId="0" fontId="24" fillId="3" borderId="0" xfId="0" applyFont="1" applyFill="1" applyAlignment="1" applyProtection="1">
      <alignment wrapText="1"/>
      <protection locked="0"/>
    </xf>
    <xf numFmtId="169" fontId="16" fillId="0" borderId="0" xfId="0" applyNumberFormat="1" applyFont="1"/>
    <xf numFmtId="0" fontId="21" fillId="3" borderId="0" xfId="0" applyFont="1" applyFill="1" applyProtection="1"/>
    <xf numFmtId="0" fontId="12" fillId="5" borderId="0" xfId="0" applyFont="1" applyFill="1" applyAlignment="1" applyProtection="1">
      <alignment horizontal="right"/>
    </xf>
    <xf numFmtId="164" fontId="12" fillId="5" borderId="0" xfId="0" applyNumberFormat="1" applyFont="1" applyFill="1" applyAlignment="1" applyProtection="1">
      <alignment horizontal="right"/>
    </xf>
    <xf numFmtId="0" fontId="21" fillId="5" borderId="0" xfId="0" applyFont="1" applyFill="1" applyProtection="1"/>
    <xf numFmtId="0" fontId="21" fillId="0" borderId="0" xfId="0" applyFont="1" applyProtection="1"/>
    <xf numFmtId="0" fontId="12" fillId="0" borderId="5" xfId="0" applyFont="1" applyFill="1" applyBorder="1" applyAlignment="1"/>
    <xf numFmtId="166" fontId="21" fillId="5" borderId="0" xfId="0" applyNumberFormat="1" applyFont="1" applyFill="1" applyProtection="1"/>
    <xf numFmtId="166" fontId="21" fillId="0" borderId="0" xfId="0" applyNumberFormat="1" applyFont="1" applyProtection="1"/>
    <xf numFmtId="0" fontId="12" fillId="0" borderId="0" xfId="0" applyFont="1" applyAlignment="1" applyProtection="1">
      <alignment horizontal="right"/>
    </xf>
    <xf numFmtId="164" fontId="12" fillId="0" borderId="0" xfId="0" applyNumberFormat="1" applyFont="1" applyAlignment="1" applyProtection="1">
      <alignment horizontal="right"/>
    </xf>
    <xf numFmtId="166" fontId="21" fillId="3" borderId="0" xfId="0" applyNumberFormat="1" applyFont="1" applyFill="1" applyProtection="1"/>
    <xf numFmtId="0" fontId="25" fillId="3" borderId="0" xfId="0" applyFont="1" applyFill="1" applyBorder="1" applyAlignment="1" applyProtection="1">
      <alignment horizontal="center"/>
    </xf>
    <xf numFmtId="166" fontId="21" fillId="3" borderId="0" xfId="0" applyNumberFormat="1" applyFont="1" applyFill="1" applyBorder="1" applyAlignment="1" applyProtection="1"/>
    <xf numFmtId="0" fontId="21" fillId="3" borderId="0" xfId="0" applyFont="1" applyFill="1" applyBorder="1" applyProtection="1"/>
    <xf numFmtId="0" fontId="12" fillId="3" borderId="0" xfId="0" applyFont="1" applyFill="1" applyBorder="1" applyAlignment="1" applyProtection="1">
      <alignment horizontal="left"/>
    </xf>
    <xf numFmtId="0" fontId="10" fillId="7" borderId="0" xfId="0" applyFont="1" applyFill="1" applyAlignment="1" applyProtection="1">
      <alignment horizontal="left"/>
    </xf>
    <xf numFmtId="166" fontId="21" fillId="7" borderId="0" xfId="0" applyNumberFormat="1" applyFont="1" applyFill="1" applyBorder="1" applyAlignment="1" applyProtection="1">
      <alignment horizontal="left"/>
    </xf>
    <xf numFmtId="168" fontId="10" fillId="7" borderId="0" xfId="0" applyNumberFormat="1" applyFont="1" applyFill="1" applyAlignment="1" applyProtection="1">
      <alignment horizontal="left"/>
    </xf>
    <xf numFmtId="2" fontId="12" fillId="5" borderId="0" xfId="0" applyNumberFormat="1" applyFont="1" applyFill="1" applyAlignment="1" applyProtection="1">
      <alignment horizontal="right"/>
    </xf>
    <xf numFmtId="168" fontId="10" fillId="5" borderId="0" xfId="0" applyNumberFormat="1" applyFont="1" applyFill="1" applyAlignment="1" applyProtection="1">
      <alignment horizontal="left"/>
    </xf>
    <xf numFmtId="0" fontId="21" fillId="5" borderId="0" xfId="0" applyFont="1" applyFill="1" applyBorder="1" applyProtection="1"/>
    <xf numFmtId="0" fontId="21" fillId="3" borderId="0" xfId="0" applyFont="1" applyFill="1" applyAlignment="1" applyProtection="1">
      <alignment horizontal="right"/>
    </xf>
    <xf numFmtId="166" fontId="21" fillId="3" borderId="0" xfId="0" applyNumberFormat="1" applyFont="1" applyFill="1" applyAlignment="1" applyProtection="1">
      <alignment horizontal="right"/>
    </xf>
    <xf numFmtId="0" fontId="12" fillId="3" borderId="0" xfId="0" applyFont="1" applyFill="1" applyAlignment="1" applyProtection="1">
      <alignment horizontal="left"/>
    </xf>
    <xf numFmtId="0" fontId="12" fillId="3" borderId="11" xfId="0" applyFont="1" applyFill="1" applyBorder="1" applyAlignment="1" applyProtection="1">
      <alignment horizontal="left"/>
    </xf>
    <xf numFmtId="8" fontId="12" fillId="5" borderId="47" xfId="0" applyNumberFormat="1" applyFont="1" applyFill="1" applyBorder="1" applyAlignment="1" applyProtection="1">
      <alignment horizontal="center" wrapText="1"/>
    </xf>
    <xf numFmtId="0" fontId="28" fillId="0" borderId="11" xfId="0" applyFont="1" applyFill="1" applyBorder="1" applyAlignment="1" applyProtection="1">
      <alignment horizontal="center" wrapText="1"/>
    </xf>
    <xf numFmtId="0" fontId="12" fillId="5" borderId="47" xfId="0" applyFont="1" applyFill="1" applyBorder="1" applyAlignment="1" applyProtection="1">
      <alignment horizontal="right" wrapText="1"/>
    </xf>
    <xf numFmtId="164" fontId="12" fillId="5" borderId="11" xfId="0" applyNumberFormat="1" applyFont="1" applyFill="1" applyBorder="1" applyAlignment="1" applyProtection="1">
      <alignment horizontal="right" wrapText="1"/>
    </xf>
    <xf numFmtId="0" fontId="12" fillId="5" borderId="0" xfId="0" applyFont="1" applyFill="1" applyAlignment="1" applyProtection="1">
      <alignment horizontal="left"/>
    </xf>
    <xf numFmtId="0" fontId="12" fillId="0" borderId="0" xfId="0" applyFont="1" applyFill="1" applyAlignment="1" applyProtection="1">
      <alignment horizontal="left"/>
    </xf>
    <xf numFmtId="0" fontId="10" fillId="3" borderId="9" xfId="0" applyFont="1" applyFill="1" applyBorder="1" applyAlignment="1" applyProtection="1">
      <alignment horizontal="left"/>
    </xf>
    <xf numFmtId="0" fontId="10" fillId="3" borderId="0" xfId="0" applyFont="1" applyFill="1" applyBorder="1" applyAlignment="1" applyProtection="1">
      <alignment horizontal="left"/>
    </xf>
    <xf numFmtId="165" fontId="10" fillId="3" borderId="16" xfId="3" applyNumberFormat="1" applyFont="1" applyFill="1" applyBorder="1" applyAlignment="1" applyProtection="1"/>
    <xf numFmtId="6" fontId="21" fillId="3" borderId="43" xfId="0" applyNumberFormat="1" applyFont="1" applyFill="1" applyBorder="1" applyProtection="1"/>
    <xf numFmtId="0" fontId="21" fillId="5" borderId="0" xfId="0" applyFont="1" applyFill="1" applyAlignment="1" applyProtection="1">
      <alignment horizontal="right"/>
    </xf>
    <xf numFmtId="164" fontId="21" fillId="5" borderId="0" xfId="0" applyNumberFormat="1" applyFont="1" applyFill="1" applyAlignment="1" applyProtection="1">
      <alignment horizontal="right"/>
    </xf>
    <xf numFmtId="0" fontId="21" fillId="0" borderId="0" xfId="0" applyFont="1" applyFill="1" applyProtection="1"/>
    <xf numFmtId="0" fontId="28" fillId="3" borderId="2" xfId="0" applyFont="1" applyFill="1" applyBorder="1" applyAlignment="1" applyProtection="1">
      <alignment horizontal="left"/>
    </xf>
    <xf numFmtId="0" fontId="10" fillId="3" borderId="21" xfId="0" applyFont="1" applyFill="1" applyBorder="1" applyAlignment="1" applyProtection="1">
      <alignment horizontal="left"/>
    </xf>
    <xf numFmtId="0" fontId="10" fillId="3" borderId="19" xfId="0" applyFont="1" applyFill="1" applyBorder="1" applyAlignment="1" applyProtection="1">
      <alignment horizontal="left"/>
    </xf>
    <xf numFmtId="6" fontId="28" fillId="3" borderId="7" xfId="0" applyNumberFormat="1" applyFont="1" applyFill="1" applyBorder="1" applyAlignment="1" applyProtection="1">
      <alignment horizontal="right" wrapText="1"/>
    </xf>
    <xf numFmtId="6" fontId="34" fillId="3" borderId="6" xfId="0" applyNumberFormat="1" applyFont="1" applyFill="1" applyBorder="1" applyAlignment="1" applyProtection="1">
      <alignment horizontal="right"/>
    </xf>
    <xf numFmtId="6" fontId="34" fillId="3" borderId="44" xfId="0" applyNumberFormat="1" applyFont="1" applyFill="1" applyBorder="1" applyAlignment="1" applyProtection="1">
      <alignment horizontal="right"/>
    </xf>
    <xf numFmtId="6" fontId="34" fillId="3" borderId="45" xfId="0" applyNumberFormat="1" applyFont="1" applyFill="1" applyBorder="1" applyAlignment="1" applyProtection="1">
      <alignment horizontal="right"/>
    </xf>
    <xf numFmtId="6" fontId="21" fillId="3" borderId="41" xfId="0" applyNumberFormat="1" applyFont="1" applyFill="1" applyBorder="1" applyProtection="1"/>
    <xf numFmtId="0" fontId="13" fillId="5" borderId="0" xfId="0" applyFont="1" applyFill="1" applyProtection="1"/>
    <xf numFmtId="0" fontId="10" fillId="3" borderId="2" xfId="0" applyFont="1" applyFill="1" applyBorder="1" applyAlignment="1" applyProtection="1">
      <alignment horizontal="left" indent="1"/>
    </xf>
    <xf numFmtId="0" fontId="10" fillId="3" borderId="21" xfId="0" applyFont="1" applyFill="1" applyBorder="1" applyAlignment="1" applyProtection="1">
      <alignment horizontal="left" indent="1"/>
    </xf>
    <xf numFmtId="0" fontId="10" fillId="3" borderId="19" xfId="0" applyFont="1" applyFill="1" applyBorder="1" applyAlignment="1" applyProtection="1">
      <alignment horizontal="left" indent="1"/>
    </xf>
    <xf numFmtId="6" fontId="28" fillId="2" borderId="19" xfId="0" applyNumberFormat="1" applyFont="1" applyFill="1" applyBorder="1" applyAlignment="1" applyProtection="1">
      <alignment horizontal="right" wrapText="1"/>
    </xf>
    <xf numFmtId="6" fontId="12" fillId="6" borderId="41" xfId="0" applyNumberFormat="1" applyFont="1" applyFill="1" applyBorder="1" applyProtection="1"/>
    <xf numFmtId="6" fontId="13" fillId="5" borderId="0" xfId="0" applyNumberFormat="1" applyFont="1" applyFill="1" applyProtection="1"/>
    <xf numFmtId="6" fontId="28" fillId="6" borderId="20" xfId="0" applyNumberFormat="1" applyFont="1" applyFill="1" applyBorder="1" applyAlignment="1" applyProtection="1">
      <alignment horizontal="right"/>
    </xf>
    <xf numFmtId="6" fontId="28" fillId="5" borderId="24" xfId="0" applyNumberFormat="1" applyFont="1" applyFill="1" applyBorder="1" applyAlignment="1" applyProtection="1">
      <alignment horizontal="right"/>
    </xf>
    <xf numFmtId="6" fontId="12" fillId="6" borderId="67" xfId="0" applyNumberFormat="1" applyFont="1" applyFill="1" applyBorder="1" applyAlignment="1" applyProtection="1">
      <alignment wrapText="1"/>
    </xf>
    <xf numFmtId="6" fontId="10" fillId="3" borderId="19" xfId="0" applyNumberFormat="1" applyFont="1" applyFill="1" applyBorder="1" applyAlignment="1" applyProtection="1">
      <alignment horizontal="right" wrapText="1"/>
    </xf>
    <xf numFmtId="6" fontId="21" fillId="5" borderId="41" xfId="0" applyNumberFormat="1" applyFont="1" applyFill="1" applyBorder="1" applyProtection="1"/>
    <xf numFmtId="6" fontId="9" fillId="5" borderId="0" xfId="0" applyNumberFormat="1" applyFont="1" applyFill="1" applyProtection="1"/>
    <xf numFmtId="0" fontId="10" fillId="5" borderId="0" xfId="0" applyFont="1" applyFill="1" applyProtection="1"/>
    <xf numFmtId="2" fontId="21" fillId="3" borderId="1" xfId="0" applyNumberFormat="1" applyFont="1" applyFill="1" applyBorder="1" applyProtection="1"/>
    <xf numFmtId="0" fontId="28" fillId="3" borderId="1" xfId="0" applyFont="1" applyFill="1" applyBorder="1" applyAlignment="1" applyProtection="1"/>
    <xf numFmtId="9" fontId="28" fillId="14" borderId="1" xfId="0" applyNumberFormat="1" applyFont="1" applyFill="1" applyBorder="1" applyAlignment="1" applyProtection="1">
      <alignment horizontal="center"/>
    </xf>
    <xf numFmtId="9" fontId="28" fillId="5" borderId="4" xfId="0" applyNumberFormat="1" applyFont="1" applyFill="1" applyBorder="1" applyAlignment="1" applyProtection="1">
      <alignment horizontal="center"/>
      <protection locked="0"/>
    </xf>
    <xf numFmtId="6" fontId="12" fillId="6" borderId="23" xfId="0" applyNumberFormat="1" applyFont="1" applyFill="1" applyBorder="1" applyAlignment="1" applyProtection="1">
      <alignment wrapText="1"/>
    </xf>
    <xf numFmtId="6" fontId="12" fillId="6" borderId="68" xfId="0" applyNumberFormat="1" applyFont="1" applyFill="1" applyBorder="1" applyAlignment="1" applyProtection="1">
      <alignment wrapText="1"/>
    </xf>
    <xf numFmtId="0" fontId="12" fillId="5" borderId="0" xfId="0" applyFont="1" applyFill="1" applyBorder="1" applyProtection="1"/>
    <xf numFmtId="0" fontId="12" fillId="3" borderId="0" xfId="0" applyFont="1" applyFill="1" applyProtection="1"/>
    <xf numFmtId="6" fontId="12" fillId="6" borderId="48" xfId="0" applyNumberFormat="1" applyFont="1" applyFill="1" applyBorder="1" applyProtection="1"/>
    <xf numFmtId="6" fontId="12" fillId="2" borderId="11" xfId="0" applyNumberFormat="1" applyFont="1" applyFill="1" applyBorder="1" applyProtection="1"/>
    <xf numFmtId="0" fontId="12" fillId="5" borderId="0" xfId="0" applyFont="1" applyFill="1" applyProtection="1"/>
    <xf numFmtId="0" fontId="12" fillId="0" borderId="0" xfId="0" applyFont="1" applyFill="1" applyProtection="1"/>
    <xf numFmtId="0" fontId="12" fillId="3" borderId="0" xfId="0" applyFont="1" applyFill="1" applyBorder="1" applyAlignment="1" applyProtection="1">
      <alignment horizontal="right"/>
    </xf>
    <xf numFmtId="166" fontId="12" fillId="3" borderId="0" xfId="0" applyNumberFormat="1" applyFont="1" applyFill="1" applyBorder="1" applyAlignment="1" applyProtection="1">
      <alignment wrapText="1"/>
    </xf>
    <xf numFmtId="8" fontId="12" fillId="3" borderId="0" xfId="0" applyNumberFormat="1" applyFont="1" applyFill="1" applyBorder="1" applyAlignment="1" applyProtection="1">
      <alignment horizontal="right"/>
    </xf>
    <xf numFmtId="8" fontId="12" fillId="3" borderId="0" xfId="0" applyNumberFormat="1" applyFont="1" applyFill="1" applyBorder="1" applyProtection="1"/>
    <xf numFmtId="0" fontId="12" fillId="5" borderId="0" xfId="0" applyFont="1" applyFill="1" applyBorder="1" applyAlignment="1" applyProtection="1">
      <alignment horizontal="right"/>
    </xf>
    <xf numFmtId="164" fontId="12" fillId="5" borderId="0" xfId="0" applyNumberFormat="1" applyFont="1" applyFill="1" applyBorder="1" applyAlignment="1" applyProtection="1">
      <alignment horizontal="right"/>
    </xf>
    <xf numFmtId="0" fontId="21" fillId="5" borderId="1" xfId="0" applyFont="1" applyFill="1" applyBorder="1" applyProtection="1"/>
    <xf numFmtId="6" fontId="12" fillId="6" borderId="1" xfId="0" applyNumberFormat="1" applyFont="1" applyFill="1" applyBorder="1" applyProtection="1"/>
    <xf numFmtId="0" fontId="12" fillId="0" borderId="1" xfId="0" applyFont="1" applyBorder="1" applyAlignment="1" applyProtection="1">
      <alignment horizontal="right"/>
      <protection locked="0"/>
    </xf>
    <xf numFmtId="0" fontId="12" fillId="0" borderId="1" xfId="0" applyFont="1" applyBorder="1" applyAlignment="1" applyProtection="1">
      <alignment wrapText="1"/>
      <protection locked="0"/>
    </xf>
    <xf numFmtId="0" fontId="12" fillId="0" borderId="0" xfId="0" applyFont="1" applyProtection="1">
      <protection locked="0"/>
    </xf>
    <xf numFmtId="0" fontId="10" fillId="0" borderId="0" xfId="0" applyFont="1" applyProtection="1">
      <protection locked="0"/>
    </xf>
    <xf numFmtId="0" fontId="35" fillId="0" borderId="0" xfId="0" applyFont="1" applyFill="1" applyBorder="1" applyAlignment="1" applyProtection="1">
      <alignment horizontal="left" wrapText="1"/>
      <protection locked="0"/>
    </xf>
    <xf numFmtId="0" fontId="10" fillId="0" borderId="0" xfId="0" applyFont="1" applyAlignment="1" applyProtection="1">
      <alignment wrapText="1"/>
      <protection locked="0"/>
    </xf>
    <xf numFmtId="0" fontId="10" fillId="7" borderId="0" xfId="0" applyFont="1" applyFill="1" applyAlignment="1" applyProtection="1">
      <alignment horizontal="left" wrapText="1"/>
    </xf>
    <xf numFmtId="2" fontId="12" fillId="0" borderId="0" xfId="0" applyNumberFormat="1" applyFont="1" applyAlignment="1" applyProtection="1">
      <alignment horizontal="right"/>
    </xf>
    <xf numFmtId="168" fontId="10" fillId="7" borderId="0" xfId="0" applyNumberFormat="1" applyFont="1" applyFill="1" applyAlignment="1" applyProtection="1">
      <alignment horizontal="left" wrapText="1"/>
    </xf>
    <xf numFmtId="0" fontId="27"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21" fillId="0" borderId="0" xfId="0" applyFont="1" applyAlignment="1" applyProtection="1">
      <alignment wrapText="1"/>
      <protection locked="0"/>
    </xf>
    <xf numFmtId="0" fontId="21" fillId="0" borderId="1" xfId="0" applyFont="1" applyBorder="1" applyProtection="1">
      <protection locked="0"/>
    </xf>
    <xf numFmtId="0" fontId="10" fillId="0" borderId="1" xfId="0" applyFont="1" applyBorder="1" applyAlignment="1" applyProtection="1">
      <alignment wrapText="1"/>
      <protection locked="0"/>
    </xf>
    <xf numFmtId="0" fontId="12" fillId="5" borderId="0" xfId="0" applyFont="1" applyFill="1" applyAlignment="1" applyProtection="1">
      <alignment wrapText="1"/>
      <protection locked="0"/>
    </xf>
    <xf numFmtId="0" fontId="12" fillId="5" borderId="4" xfId="0" applyFont="1" applyFill="1" applyBorder="1" applyAlignment="1" applyProtection="1">
      <alignment wrapText="1"/>
      <protection locked="0"/>
    </xf>
    <xf numFmtId="0" fontId="12" fillId="3" borderId="1" xfId="0" applyFont="1" applyFill="1" applyBorder="1" applyAlignment="1" applyProtection="1">
      <alignment horizontal="right" wrapText="1"/>
      <protection locked="0"/>
    </xf>
    <xf numFmtId="166" fontId="12" fillId="3" borderId="1" xfId="0" applyNumberFormat="1" applyFont="1" applyFill="1" applyBorder="1" applyAlignment="1" applyProtection="1">
      <alignment horizontal="right" wrapText="1"/>
      <protection locked="0"/>
    </xf>
    <xf numFmtId="0" fontId="22" fillId="5" borderId="0" xfId="0" applyFont="1" applyFill="1" applyAlignment="1" applyProtection="1">
      <protection locked="0"/>
    </xf>
    <xf numFmtId="167" fontId="12" fillId="0" borderId="0" xfId="0" applyNumberFormat="1" applyFont="1" applyAlignment="1" applyProtection="1">
      <alignment wrapText="1"/>
      <protection locked="0"/>
    </xf>
    <xf numFmtId="0" fontId="12" fillId="0" borderId="0" xfId="0" applyFont="1" applyAlignment="1" applyProtection="1">
      <alignment wrapText="1"/>
      <protection locked="0"/>
    </xf>
    <xf numFmtId="0" fontId="28" fillId="3" borderId="1" xfId="0" applyFont="1" applyFill="1" applyBorder="1" applyAlignment="1" applyProtection="1">
      <alignment horizontal="left" wrapText="1"/>
      <protection locked="0"/>
    </xf>
    <xf numFmtId="0" fontId="0" fillId="5" borderId="0" xfId="0" applyFont="1" applyFill="1"/>
    <xf numFmtId="167" fontId="0" fillId="0" borderId="0" xfId="0" applyNumberFormat="1" applyFont="1"/>
    <xf numFmtId="0" fontId="28" fillId="5" borderId="1" xfId="0" applyFont="1" applyFill="1" applyBorder="1" applyAlignment="1" applyProtection="1">
      <alignment horizontal="left" wrapText="1"/>
      <protection locked="0"/>
    </xf>
    <xf numFmtId="167" fontId="10" fillId="5" borderId="0" xfId="0" applyNumberFormat="1" applyFont="1" applyFill="1" applyBorder="1" applyAlignment="1" applyProtection="1">
      <alignment horizontal="right"/>
      <protection locked="0"/>
    </xf>
    <xf numFmtId="0" fontId="28" fillId="5" borderId="0" xfId="0" applyFont="1" applyFill="1" applyAlignment="1" applyProtection="1">
      <alignment horizontal="right"/>
      <protection locked="0"/>
    </xf>
    <xf numFmtId="0" fontId="10" fillId="5" borderId="0" xfId="0" applyFont="1" applyFill="1" applyAlignment="1" applyProtection="1">
      <alignment horizontal="left"/>
    </xf>
    <xf numFmtId="0" fontId="10" fillId="5" borderId="0" xfId="0" applyFont="1" applyFill="1" applyAlignment="1" applyProtection="1">
      <alignment horizontal="left"/>
      <protection locked="0"/>
    </xf>
    <xf numFmtId="0" fontId="28" fillId="5" borderId="0" xfId="0" applyFont="1" applyFill="1" applyAlignment="1" applyProtection="1">
      <alignment horizontal="left"/>
      <protection locked="0"/>
    </xf>
    <xf numFmtId="0" fontId="10" fillId="0" borderId="0" xfId="0" applyFont="1" applyAlignment="1" applyProtection="1">
      <alignment horizontal="left"/>
      <protection locked="0"/>
    </xf>
    <xf numFmtId="0" fontId="12" fillId="5" borderId="0" xfId="0" applyFont="1" applyFill="1" applyAlignment="1" applyProtection="1">
      <alignment horizontal="right"/>
      <protection locked="0"/>
    </xf>
    <xf numFmtId="0" fontId="10" fillId="5" borderId="0" xfId="0" applyFont="1" applyFill="1" applyAlignment="1" applyProtection="1">
      <alignment horizontal="right"/>
      <protection locked="0"/>
    </xf>
    <xf numFmtId="167" fontId="10" fillId="0" borderId="0" xfId="0" applyNumberFormat="1" applyFont="1" applyAlignment="1" applyProtection="1">
      <alignment horizontal="left"/>
      <protection locked="0"/>
    </xf>
    <xf numFmtId="0" fontId="10" fillId="5" borderId="0" xfId="0" applyFont="1" applyFill="1" applyAlignment="1" applyProtection="1">
      <alignment wrapText="1"/>
      <protection locked="0"/>
    </xf>
    <xf numFmtId="167" fontId="10" fillId="5" borderId="0" xfId="0" applyNumberFormat="1" applyFont="1" applyFill="1" applyAlignment="1" applyProtection="1">
      <alignment horizontal="left"/>
      <protection locked="0"/>
    </xf>
    <xf numFmtId="0" fontId="10" fillId="5" borderId="1" xfId="0" applyFont="1" applyFill="1" applyBorder="1" applyAlignment="1" applyProtection="1">
      <protection locked="0"/>
    </xf>
    <xf numFmtId="0" fontId="21" fillId="3" borderId="0" xfId="0" applyFont="1" applyFill="1" applyAlignment="1" applyProtection="1">
      <alignment horizontal="right"/>
      <protection locked="0"/>
    </xf>
    <xf numFmtId="0" fontId="21" fillId="3" borderId="0" xfId="0" applyFont="1" applyFill="1" applyAlignment="1" applyProtection="1">
      <alignment horizontal="right" wrapText="1"/>
      <protection locked="0"/>
    </xf>
    <xf numFmtId="0" fontId="21" fillId="5" borderId="0" xfId="0" applyFont="1" applyFill="1" applyAlignment="1" applyProtection="1">
      <alignment horizontal="right"/>
      <protection locked="0"/>
    </xf>
    <xf numFmtId="167" fontId="21" fillId="5" borderId="0" xfId="0" applyNumberFormat="1" applyFont="1" applyFill="1" applyAlignment="1" applyProtection="1">
      <alignment horizontal="right"/>
      <protection locked="0"/>
    </xf>
    <xf numFmtId="0" fontId="12" fillId="5" borderId="0" xfId="0" applyFont="1" applyFill="1" applyProtection="1">
      <protection locked="0"/>
    </xf>
    <xf numFmtId="0" fontId="25" fillId="3" borderId="0" xfId="0" applyFont="1" applyFill="1" applyBorder="1" applyAlignment="1" applyProtection="1">
      <alignment horizontal="center"/>
      <protection locked="0"/>
    </xf>
    <xf numFmtId="0" fontId="37" fillId="3" borderId="0" xfId="0" applyFont="1" applyFill="1" applyBorder="1" applyAlignment="1" applyProtection="1">
      <alignment horizontal="center"/>
      <protection locked="0"/>
    </xf>
    <xf numFmtId="0" fontId="10" fillId="7" borderId="0" xfId="0" applyNumberFormat="1" applyFont="1" applyFill="1" applyAlignment="1" applyProtection="1">
      <alignment horizontal="left"/>
    </xf>
    <xf numFmtId="0" fontId="21" fillId="7" borderId="0" xfId="0" applyFont="1" applyFill="1" applyAlignment="1" applyProtection="1">
      <alignment horizontal="right"/>
    </xf>
    <xf numFmtId="0" fontId="21" fillId="7" borderId="0" xfId="0" applyFont="1" applyFill="1" applyAlignment="1" applyProtection="1">
      <alignment horizontal="right"/>
      <protection locked="0"/>
    </xf>
    <xf numFmtId="0" fontId="12" fillId="5" borderId="0" xfId="0" applyFont="1" applyFill="1" applyAlignment="1" applyProtection="1">
      <alignment horizontal="left"/>
      <protection locked="0"/>
    </xf>
    <xf numFmtId="0" fontId="12" fillId="7" borderId="0" xfId="0" applyFont="1" applyFill="1" applyAlignment="1" applyProtection="1">
      <alignment horizontal="left"/>
      <protection locked="0"/>
    </xf>
    <xf numFmtId="0" fontId="12" fillId="3" borderId="0" xfId="0" applyFont="1" applyFill="1" applyAlignment="1" applyProtection="1">
      <alignment horizontal="left" wrapText="1"/>
      <protection locked="0"/>
    </xf>
    <xf numFmtId="167" fontId="12" fillId="5" borderId="0" xfId="0" applyNumberFormat="1" applyFont="1" applyFill="1" applyAlignment="1" applyProtection="1">
      <alignment horizontal="left"/>
      <protection locked="0"/>
    </xf>
    <xf numFmtId="0" fontId="12" fillId="0" borderId="0" xfId="0" applyFont="1" applyAlignment="1" applyProtection="1">
      <alignment horizontal="left"/>
      <protection locked="0"/>
    </xf>
    <xf numFmtId="0" fontId="21" fillId="0" borderId="0" xfId="0" applyFont="1" applyAlignment="1" applyProtection="1">
      <alignment horizontal="right"/>
      <protection locked="0"/>
    </xf>
    <xf numFmtId="166" fontId="21" fillId="3" borderId="0" xfId="0" applyNumberFormat="1" applyFont="1" applyFill="1" applyAlignment="1" applyProtection="1">
      <alignment horizontal="right" wrapText="1"/>
      <protection locked="0"/>
    </xf>
    <xf numFmtId="0" fontId="12" fillId="5" borderId="0" xfId="0" applyFont="1" applyFill="1" applyAlignment="1" applyProtection="1">
      <alignment horizontal="right" wrapText="1"/>
      <protection locked="0"/>
    </xf>
    <xf numFmtId="0" fontId="21" fillId="5" borderId="1" xfId="0" applyFont="1" applyFill="1" applyBorder="1" applyProtection="1">
      <protection locked="0"/>
    </xf>
    <xf numFmtId="0" fontId="12" fillId="5" borderId="1" xfId="0" applyFont="1" applyFill="1" applyBorder="1" applyProtection="1">
      <protection locked="0"/>
    </xf>
    <xf numFmtId="0" fontId="12" fillId="5" borderId="24" xfId="0" applyFont="1" applyFill="1" applyBorder="1" applyAlignment="1" applyProtection="1">
      <alignment wrapText="1"/>
      <protection locked="0"/>
    </xf>
    <xf numFmtId="6" fontId="28" fillId="15" borderId="1" xfId="0" applyNumberFormat="1" applyFont="1" applyFill="1" applyBorder="1" applyAlignment="1" applyProtection="1">
      <alignment horizontal="right"/>
    </xf>
    <xf numFmtId="167" fontId="12" fillId="15" borderId="1" xfId="0" applyNumberFormat="1" applyFont="1" applyFill="1" applyBorder="1" applyAlignment="1" applyProtection="1">
      <alignment wrapText="1"/>
      <protection locked="0"/>
    </xf>
    <xf numFmtId="0" fontId="10" fillId="5" borderId="0" xfId="0" applyFont="1" applyFill="1" applyProtection="1">
      <protection locked="0"/>
    </xf>
    <xf numFmtId="0" fontId="10" fillId="5" borderId="24" xfId="0" applyFont="1" applyFill="1" applyBorder="1" applyProtection="1">
      <protection locked="0"/>
    </xf>
    <xf numFmtId="0" fontId="10" fillId="0" borderId="9" xfId="0" applyFont="1" applyBorder="1" applyProtection="1">
      <protection locked="0"/>
    </xf>
    <xf numFmtId="167" fontId="10" fillId="3" borderId="28" xfId="0" applyNumberFormat="1" applyFont="1" applyFill="1" applyBorder="1" applyAlignment="1" applyProtection="1">
      <alignment horizontal="right"/>
      <protection locked="0"/>
    </xf>
    <xf numFmtId="170" fontId="10" fillId="3" borderId="7" xfId="0" applyNumberFormat="1" applyFont="1" applyFill="1" applyBorder="1" applyAlignment="1" applyProtection="1">
      <alignment horizontal="right"/>
      <protection locked="0"/>
    </xf>
    <xf numFmtId="6" fontId="28" fillId="6" borderId="7" xfId="0" applyNumberFormat="1" applyFont="1" applyFill="1" applyBorder="1" applyAlignment="1" applyProtection="1">
      <alignment horizontal="right"/>
    </xf>
    <xf numFmtId="166" fontId="10" fillId="3" borderId="0" xfId="0" applyNumberFormat="1" applyFont="1" applyFill="1" applyAlignment="1" applyProtection="1">
      <alignment wrapText="1"/>
      <protection locked="0"/>
    </xf>
    <xf numFmtId="167" fontId="12" fillId="0" borderId="1" xfId="0" applyNumberFormat="1" applyFont="1" applyBorder="1" applyAlignment="1" applyProtection="1">
      <alignment wrapText="1"/>
      <protection locked="0"/>
    </xf>
    <xf numFmtId="0" fontId="10" fillId="5" borderId="9" xfId="0" applyFont="1" applyFill="1" applyBorder="1" applyProtection="1">
      <protection locked="0"/>
    </xf>
    <xf numFmtId="167" fontId="10" fillId="3" borderId="19" xfId="0" applyNumberFormat="1" applyFont="1" applyFill="1" applyBorder="1" applyAlignment="1" applyProtection="1">
      <alignment horizontal="right"/>
      <protection locked="0"/>
    </xf>
    <xf numFmtId="170" fontId="10" fillId="3" borderId="1" xfId="0" applyNumberFormat="1" applyFont="1" applyFill="1" applyBorder="1" applyAlignment="1" applyProtection="1">
      <alignment horizontal="right"/>
      <protection locked="0"/>
    </xf>
    <xf numFmtId="6" fontId="28" fillId="6" borderId="1" xfId="0" applyNumberFormat="1" applyFont="1" applyFill="1" applyBorder="1" applyAlignment="1" applyProtection="1">
      <alignment horizontal="right"/>
    </xf>
    <xf numFmtId="166" fontId="10" fillId="3" borderId="0" xfId="0" applyNumberFormat="1" applyFont="1" applyFill="1" applyAlignment="1" applyProtection="1">
      <alignment horizontal="left" wrapText="1"/>
      <protection locked="0"/>
    </xf>
    <xf numFmtId="0" fontId="10" fillId="5" borderId="27" xfId="0" applyFont="1" applyFill="1" applyBorder="1" applyProtection="1">
      <protection locked="0"/>
    </xf>
    <xf numFmtId="0" fontId="10" fillId="0" borderId="1" xfId="0" applyFont="1" applyBorder="1" applyProtection="1">
      <protection locked="0"/>
    </xf>
    <xf numFmtId="0" fontId="28" fillId="3" borderId="2" xfId="0" applyFont="1" applyFill="1" applyBorder="1" applyAlignment="1" applyProtection="1">
      <alignment horizontal="right"/>
      <protection locked="0"/>
    </xf>
    <xf numFmtId="6" fontId="28" fillId="5" borderId="1" xfId="0" applyNumberFormat="1" applyFont="1" applyFill="1" applyBorder="1" applyAlignment="1" applyProtection="1">
      <alignment horizontal="right"/>
    </xf>
    <xf numFmtId="6" fontId="28" fillId="6" borderId="1" xfId="0" applyNumberFormat="1" applyFont="1" applyFill="1" applyBorder="1" applyProtection="1"/>
    <xf numFmtId="0" fontId="10" fillId="0" borderId="56" xfId="0" applyFont="1" applyBorder="1" applyProtection="1">
      <protection locked="0"/>
    </xf>
    <xf numFmtId="0" fontId="12" fillId="0" borderId="22" xfId="0" applyFont="1" applyBorder="1" applyAlignment="1" applyProtection="1">
      <alignment horizontal="right"/>
      <protection locked="0"/>
    </xf>
    <xf numFmtId="10" fontId="28" fillId="8" borderId="4" xfId="0" applyNumberFormat="1" applyFont="1" applyFill="1" applyBorder="1" applyAlignment="1" applyProtection="1">
      <alignment horizontal="right"/>
      <protection locked="0"/>
    </xf>
    <xf numFmtId="6" fontId="28" fillId="6" borderId="4" xfId="0" applyNumberFormat="1" applyFont="1" applyFill="1" applyBorder="1" applyProtection="1"/>
    <xf numFmtId="167" fontId="7" fillId="6" borderId="4" xfId="0" applyNumberFormat="1" applyFont="1" applyFill="1" applyBorder="1" applyProtection="1"/>
    <xf numFmtId="167" fontId="28" fillId="6" borderId="4" xfId="0" applyNumberFormat="1" applyFont="1" applyFill="1" applyBorder="1" applyProtection="1"/>
    <xf numFmtId="0" fontId="12" fillId="5" borderId="20" xfId="0" applyFont="1" applyFill="1" applyBorder="1" applyAlignment="1" applyProtection="1">
      <alignment wrapText="1"/>
      <protection locked="0"/>
    </xf>
    <xf numFmtId="0" fontId="10" fillId="0" borderId="40" xfId="0" applyFont="1" applyBorder="1" applyProtection="1">
      <protection locked="0"/>
    </xf>
    <xf numFmtId="0" fontId="28" fillId="3" borderId="35" xfId="0" applyFont="1" applyFill="1" applyBorder="1" applyAlignment="1" applyProtection="1">
      <alignment horizontal="right"/>
      <protection locked="0"/>
    </xf>
    <xf numFmtId="6" fontId="28" fillId="5" borderId="35" xfId="0" applyNumberFormat="1" applyFont="1" applyFill="1" applyBorder="1" applyAlignment="1" applyProtection="1">
      <alignment horizontal="right"/>
    </xf>
    <xf numFmtId="6" fontId="28" fillId="6" borderId="33" xfId="0" applyNumberFormat="1" applyFont="1" applyFill="1" applyBorder="1" applyProtection="1"/>
    <xf numFmtId="167" fontId="7" fillId="6" borderId="60" xfId="0" applyNumberFormat="1" applyFont="1" applyFill="1" applyBorder="1" applyProtection="1"/>
    <xf numFmtId="167" fontId="7" fillId="6" borderId="33" xfId="0" applyNumberFormat="1" applyFont="1" applyFill="1" applyBorder="1" applyProtection="1"/>
    <xf numFmtId="2" fontId="10" fillId="5" borderId="9" xfId="0" applyNumberFormat="1" applyFont="1" applyFill="1" applyBorder="1" applyProtection="1">
      <protection locked="0"/>
    </xf>
    <xf numFmtId="0" fontId="10" fillId="5" borderId="21" xfId="0" applyFont="1" applyFill="1" applyBorder="1" applyAlignment="1" applyProtection="1">
      <alignment horizontal="right" wrapText="1"/>
      <protection locked="0"/>
    </xf>
    <xf numFmtId="10" fontId="28" fillId="8" borderId="1" xfId="0" applyNumberFormat="1" applyFont="1" applyFill="1" applyBorder="1" applyAlignment="1" applyProtection="1">
      <alignment horizontal="right"/>
      <protection locked="0"/>
    </xf>
    <xf numFmtId="6" fontId="28" fillId="6" borderId="20" xfId="0" applyNumberFormat="1" applyFont="1" applyFill="1" applyBorder="1" applyProtection="1"/>
    <xf numFmtId="167" fontId="7" fillId="6" borderId="25" xfId="0" applyNumberFormat="1" applyFont="1" applyFill="1" applyBorder="1" applyProtection="1"/>
    <xf numFmtId="167" fontId="28" fillId="6" borderId="20" xfId="0" applyNumberFormat="1" applyFont="1" applyFill="1" applyBorder="1" applyProtection="1"/>
    <xf numFmtId="0" fontId="10" fillId="0" borderId="27" xfId="0" applyFont="1" applyBorder="1" applyProtection="1">
      <protection locked="0"/>
    </xf>
    <xf numFmtId="0" fontId="10" fillId="5" borderId="54" xfId="0" applyFont="1" applyFill="1" applyBorder="1" applyAlignment="1" applyProtection="1">
      <alignment horizontal="right" wrapText="1"/>
      <protection locked="0"/>
    </xf>
    <xf numFmtId="0" fontId="10" fillId="0" borderId="18" xfId="0" applyFont="1" applyBorder="1" applyAlignment="1" applyProtection="1">
      <alignment horizontal="right"/>
      <protection locked="0"/>
    </xf>
    <xf numFmtId="170" fontId="10" fillId="5" borderId="18" xfId="0" applyNumberFormat="1" applyFont="1" applyFill="1" applyBorder="1" applyAlignment="1" applyProtection="1">
      <alignment horizontal="right"/>
      <protection locked="0"/>
    </xf>
    <xf numFmtId="0" fontId="12" fillId="0" borderId="54" xfId="0" applyFont="1" applyBorder="1" applyAlignment="1" applyProtection="1">
      <alignment horizontal="right"/>
      <protection locked="0"/>
    </xf>
    <xf numFmtId="6" fontId="28" fillId="6" borderId="26" xfId="0" applyNumberFormat="1" applyFont="1" applyFill="1" applyBorder="1" applyProtection="1"/>
    <xf numFmtId="167" fontId="7" fillId="6" borderId="64" xfId="0" applyNumberFormat="1" applyFont="1" applyFill="1" applyBorder="1" applyProtection="1"/>
    <xf numFmtId="167" fontId="7" fillId="6" borderId="26" xfId="0" applyNumberFormat="1" applyFont="1" applyFill="1" applyBorder="1" applyProtection="1"/>
    <xf numFmtId="0" fontId="28" fillId="3" borderId="27" xfId="0" applyFont="1" applyFill="1" applyBorder="1" applyAlignment="1" applyProtection="1">
      <alignment horizontal="left" wrapText="1"/>
      <protection locked="0"/>
    </xf>
    <xf numFmtId="0" fontId="28" fillId="3" borderId="6" xfId="0" applyFont="1" applyFill="1" applyBorder="1" applyAlignment="1" applyProtection="1">
      <alignment horizontal="left" wrapText="1"/>
      <protection locked="0"/>
    </xf>
    <xf numFmtId="167" fontId="10" fillId="3" borderId="6" xfId="0" applyNumberFormat="1" applyFont="1" applyFill="1" applyBorder="1" applyAlignment="1" applyProtection="1">
      <alignment horizontal="right"/>
      <protection locked="0"/>
    </xf>
    <xf numFmtId="170" fontId="10" fillId="3" borderId="6" xfId="0" applyNumberFormat="1" applyFont="1" applyFill="1" applyBorder="1" applyAlignment="1" applyProtection="1">
      <alignment horizontal="right"/>
      <protection locked="0"/>
    </xf>
    <xf numFmtId="8" fontId="28" fillId="0" borderId="6" xfId="0" applyNumberFormat="1" applyFont="1" applyFill="1" applyBorder="1" applyAlignment="1" applyProtection="1">
      <alignment horizontal="right"/>
      <protection locked="0"/>
    </xf>
    <xf numFmtId="166" fontId="10" fillId="3" borderId="52" xfId="0" applyNumberFormat="1" applyFont="1" applyFill="1" applyBorder="1" applyAlignment="1" applyProtection="1">
      <alignment wrapText="1"/>
      <protection locked="0"/>
    </xf>
    <xf numFmtId="0" fontId="28" fillId="3" borderId="2" xfId="0" applyFont="1" applyFill="1" applyBorder="1" applyAlignment="1" applyProtection="1">
      <alignment horizontal="left" wrapText="1"/>
      <protection locked="0"/>
    </xf>
    <xf numFmtId="0" fontId="28" fillId="3" borderId="21" xfId="0" applyFont="1" applyFill="1" applyBorder="1" applyAlignment="1" applyProtection="1">
      <alignment horizontal="left" wrapText="1"/>
      <protection locked="0"/>
    </xf>
    <xf numFmtId="0" fontId="10" fillId="0" borderId="21" xfId="0" applyFont="1" applyBorder="1" applyProtection="1">
      <protection locked="0"/>
    </xf>
    <xf numFmtId="167" fontId="10" fillId="3" borderId="1" xfId="0" applyNumberFormat="1" applyFont="1" applyFill="1" applyBorder="1" applyAlignment="1" applyProtection="1">
      <alignment horizontal="right"/>
      <protection locked="0"/>
    </xf>
    <xf numFmtId="6" fontId="28" fillId="15" borderId="1" xfId="0" applyNumberFormat="1" applyFont="1" applyFill="1" applyBorder="1" applyProtection="1"/>
    <xf numFmtId="0" fontId="10" fillId="0" borderId="5" xfId="0" applyFont="1" applyBorder="1" applyProtection="1">
      <protection locked="0"/>
    </xf>
    <xf numFmtId="6" fontId="28" fillId="11" borderId="1" xfId="0" applyNumberFormat="1" applyFont="1" applyFill="1" applyBorder="1" applyProtection="1"/>
    <xf numFmtId="0" fontId="10" fillId="5" borderId="5" xfId="0" applyFont="1" applyFill="1" applyBorder="1" applyProtection="1">
      <protection locked="0"/>
    </xf>
    <xf numFmtId="0" fontId="10" fillId="5" borderId="7" xfId="0" applyFont="1" applyFill="1" applyBorder="1" applyProtection="1">
      <protection locked="0"/>
    </xf>
    <xf numFmtId="166" fontId="38" fillId="3" borderId="0" xfId="0" applyNumberFormat="1" applyFont="1" applyFill="1" applyAlignment="1" applyProtection="1">
      <alignment horizontal="left" wrapText="1"/>
      <protection locked="0"/>
    </xf>
    <xf numFmtId="167" fontId="10" fillId="5" borderId="1" xfId="0" applyNumberFormat="1" applyFont="1" applyFill="1" applyBorder="1" applyAlignment="1" applyProtection="1">
      <alignment horizontal="right"/>
      <protection locked="0"/>
    </xf>
    <xf numFmtId="167" fontId="28" fillId="6" borderId="1" xfId="0" applyNumberFormat="1" applyFont="1" applyFill="1" applyBorder="1" applyProtection="1"/>
    <xf numFmtId="167" fontId="10" fillId="5" borderId="4" xfId="0" applyNumberFormat="1" applyFont="1" applyFill="1" applyBorder="1" applyAlignment="1" applyProtection="1">
      <alignment horizontal="right"/>
      <protection locked="0"/>
    </xf>
    <xf numFmtId="6" fontId="28" fillId="11" borderId="4" xfId="0" applyNumberFormat="1" applyFont="1" applyFill="1" applyBorder="1" applyProtection="1"/>
    <xf numFmtId="167" fontId="10" fillId="5" borderId="52" xfId="0" applyNumberFormat="1" applyFont="1" applyFill="1" applyBorder="1" applyAlignment="1" applyProtection="1">
      <alignment horizontal="right"/>
      <protection locked="0"/>
    </xf>
    <xf numFmtId="0" fontId="28" fillId="3" borderId="51" xfId="0" applyFont="1" applyFill="1" applyBorder="1" applyAlignment="1" applyProtection="1">
      <alignment horizontal="right"/>
      <protection locked="0"/>
    </xf>
    <xf numFmtId="6" fontId="28" fillId="11" borderId="33" xfId="0" applyNumberFormat="1" applyFont="1" applyFill="1" applyBorder="1" applyProtection="1"/>
    <xf numFmtId="167" fontId="28" fillId="6" borderId="60" xfId="0" applyNumberFormat="1" applyFont="1" applyFill="1" applyBorder="1" applyProtection="1"/>
    <xf numFmtId="167" fontId="28" fillId="6" borderId="33" xfId="0" applyNumberFormat="1" applyFont="1" applyFill="1" applyBorder="1" applyProtection="1"/>
    <xf numFmtId="167" fontId="10" fillId="5" borderId="21" xfId="0" applyNumberFormat="1" applyFont="1" applyFill="1" applyBorder="1" applyAlignment="1" applyProtection="1">
      <alignment horizontal="right"/>
      <protection locked="0"/>
    </xf>
    <xf numFmtId="0" fontId="12" fillId="0" borderId="2" xfId="0" applyFont="1" applyBorder="1" applyAlignment="1" applyProtection="1">
      <alignment horizontal="right"/>
      <protection locked="0"/>
    </xf>
    <xf numFmtId="6" fontId="28" fillId="11" borderId="20" xfId="0" applyNumberFormat="1" applyFont="1" applyFill="1" applyBorder="1" applyProtection="1"/>
    <xf numFmtId="167" fontId="28" fillId="6" borderId="25" xfId="0" applyNumberFormat="1" applyFont="1" applyFill="1" applyBorder="1" applyProtection="1"/>
    <xf numFmtId="6" fontId="28" fillId="11" borderId="26" xfId="0" applyNumberFormat="1" applyFont="1" applyFill="1" applyBorder="1" applyProtection="1"/>
    <xf numFmtId="167" fontId="28" fillId="6" borderId="64" xfId="0" applyNumberFormat="1" applyFont="1" applyFill="1" applyBorder="1" applyProtection="1"/>
    <xf numFmtId="167" fontId="28" fillId="6" borderId="26" xfId="0" applyNumberFormat="1" applyFont="1" applyFill="1" applyBorder="1" applyProtection="1"/>
    <xf numFmtId="0" fontId="28" fillId="5" borderId="0" xfId="0" applyFont="1" applyFill="1" applyBorder="1" applyAlignment="1" applyProtection="1">
      <alignment horizontal="left" wrapText="1"/>
      <protection locked="0"/>
    </xf>
    <xf numFmtId="167" fontId="10" fillId="3" borderId="0" xfId="0" applyNumberFormat="1" applyFont="1" applyFill="1" applyBorder="1" applyAlignment="1" applyProtection="1">
      <alignment horizontal="right"/>
      <protection locked="0"/>
    </xf>
    <xf numFmtId="170" fontId="10" fillId="3" borderId="0" xfId="0" applyNumberFormat="1" applyFont="1" applyFill="1" applyBorder="1" applyAlignment="1" applyProtection="1">
      <alignment horizontal="right"/>
      <protection locked="0"/>
    </xf>
    <xf numFmtId="6" fontId="28" fillId="0" borderId="0" xfId="0" applyNumberFormat="1" applyFont="1" applyFill="1" applyBorder="1" applyAlignment="1" applyProtection="1">
      <alignment horizontal="right"/>
      <protection locked="0"/>
    </xf>
    <xf numFmtId="166" fontId="38" fillId="3" borderId="6" xfId="0" applyNumberFormat="1" applyFont="1" applyFill="1" applyBorder="1" applyAlignment="1" applyProtection="1">
      <alignment horizontal="left" wrapText="1"/>
      <protection locked="0"/>
    </xf>
    <xf numFmtId="167" fontId="10" fillId="0" borderId="0" xfId="0" applyNumberFormat="1" applyFont="1" applyProtection="1">
      <protection locked="0"/>
    </xf>
    <xf numFmtId="0" fontId="28" fillId="5" borderId="21" xfId="0" applyFont="1" applyFill="1" applyBorder="1" applyAlignment="1" applyProtection="1">
      <alignment horizontal="left" wrapText="1"/>
      <protection locked="0"/>
    </xf>
    <xf numFmtId="0" fontId="10" fillId="5" borderId="2" xfId="0" applyFont="1" applyFill="1" applyBorder="1" applyAlignment="1" applyProtection="1">
      <alignment horizontal="left" wrapText="1" indent="2"/>
      <protection locked="0"/>
    </xf>
    <xf numFmtId="0" fontId="10" fillId="5" borderId="21" xfId="0" applyFont="1" applyFill="1" applyBorder="1" applyAlignment="1" applyProtection="1">
      <alignment horizontal="left" wrapText="1" indent="4"/>
      <protection locked="0"/>
    </xf>
    <xf numFmtId="0" fontId="10" fillId="5" borderId="19" xfId="0" applyFont="1" applyFill="1" applyBorder="1" applyAlignment="1" applyProtection="1">
      <alignment horizontal="left" wrapText="1" indent="4"/>
      <protection locked="0"/>
    </xf>
    <xf numFmtId="0" fontId="0" fillId="0" borderId="22" xfId="0" applyFont="1" applyBorder="1" applyAlignment="1">
      <alignment horizontal="left" indent="2"/>
    </xf>
    <xf numFmtId="0" fontId="0" fillId="0" borderId="2" xfId="0" applyFont="1" applyBorder="1" applyAlignment="1">
      <alignment horizontal="left" indent="2"/>
    </xf>
    <xf numFmtId="0" fontId="10" fillId="5" borderId="21" xfId="0" applyFont="1" applyFill="1" applyBorder="1" applyAlignment="1" applyProtection="1">
      <alignment horizontal="left" wrapText="1" indent="2"/>
      <protection locked="0"/>
    </xf>
    <xf numFmtId="0" fontId="10" fillId="5" borderId="19" xfId="0" applyFont="1" applyFill="1" applyBorder="1" applyAlignment="1" applyProtection="1">
      <alignment horizontal="left" wrapText="1" indent="2"/>
      <protection locked="0"/>
    </xf>
    <xf numFmtId="167" fontId="10" fillId="5" borderId="3" xfId="0" applyNumberFormat="1" applyFont="1" applyFill="1" applyBorder="1" applyAlignment="1" applyProtection="1">
      <alignment horizontal="right"/>
      <protection locked="0"/>
    </xf>
    <xf numFmtId="9" fontId="28" fillId="8" borderId="4" xfId="0" applyNumberFormat="1" applyFont="1" applyFill="1" applyBorder="1" applyAlignment="1" applyProtection="1">
      <alignment horizontal="right"/>
      <protection locked="0"/>
    </xf>
    <xf numFmtId="0" fontId="12" fillId="5" borderId="20" xfId="0" applyFont="1" applyFill="1" applyBorder="1" applyAlignment="1" applyProtection="1">
      <alignment vertical="top" wrapText="1"/>
      <protection locked="0"/>
    </xf>
    <xf numFmtId="6" fontId="28" fillId="6" borderId="25" xfId="0" applyNumberFormat="1" applyFont="1" applyFill="1" applyBorder="1" applyProtection="1"/>
    <xf numFmtId="2" fontId="10" fillId="0" borderId="27" xfId="0" applyNumberFormat="1" applyFont="1" applyBorder="1" applyProtection="1">
      <protection locked="0"/>
    </xf>
    <xf numFmtId="0" fontId="10" fillId="5" borderId="0" xfId="0" applyFont="1" applyFill="1" applyBorder="1" applyAlignment="1" applyProtection="1">
      <alignment horizontal="left" wrapText="1" indent="2"/>
      <protection locked="0"/>
    </xf>
    <xf numFmtId="170" fontId="10" fillId="5" borderId="0" xfId="0" applyNumberFormat="1" applyFont="1" applyFill="1" applyBorder="1" applyAlignment="1" applyProtection="1">
      <alignment horizontal="right"/>
      <protection locked="0"/>
    </xf>
    <xf numFmtId="0" fontId="12" fillId="5" borderId="0" xfId="0" applyFont="1" applyFill="1" applyBorder="1" applyAlignment="1" applyProtection="1">
      <alignment horizontal="right"/>
      <protection locked="0"/>
    </xf>
    <xf numFmtId="6" fontId="28" fillId="5" borderId="0" xfId="0" applyNumberFormat="1" applyFont="1" applyFill="1" applyBorder="1" applyAlignment="1" applyProtection="1">
      <alignment horizontal="right"/>
    </xf>
    <xf numFmtId="6" fontId="28" fillId="5" borderId="0" xfId="0" applyNumberFormat="1" applyFont="1" applyFill="1" applyProtection="1"/>
    <xf numFmtId="9" fontId="28" fillId="8" borderId="1" xfId="0" applyNumberFormat="1" applyFont="1" applyFill="1" applyBorder="1" applyAlignment="1" applyProtection="1">
      <alignment horizontal="right"/>
    </xf>
    <xf numFmtId="6" fontId="28" fillId="2" borderId="1" xfId="0" applyNumberFormat="1" applyFont="1" applyFill="1" applyBorder="1" applyProtection="1"/>
    <xf numFmtId="167" fontId="22" fillId="5" borderId="0" xfId="0" applyNumberFormat="1" applyFont="1" applyFill="1" applyProtection="1">
      <protection locked="0"/>
    </xf>
    <xf numFmtId="6" fontId="28" fillId="5" borderId="3" xfId="0" applyNumberFormat="1" applyFont="1" applyFill="1" applyBorder="1" applyProtection="1"/>
    <xf numFmtId="0" fontId="28" fillId="5" borderId="0" xfId="0" applyFont="1" applyFill="1" applyProtection="1">
      <protection locked="0"/>
    </xf>
    <xf numFmtId="0" fontId="12" fillId="5" borderId="0" xfId="0" applyFont="1" applyFill="1" applyBorder="1" applyAlignment="1" applyProtection="1">
      <alignment wrapText="1"/>
      <protection locked="0"/>
    </xf>
    <xf numFmtId="167" fontId="28" fillId="6" borderId="1" xfId="0" applyNumberFormat="1" applyFont="1" applyFill="1" applyBorder="1" applyAlignment="1" applyProtection="1">
      <alignment horizontal="right"/>
    </xf>
    <xf numFmtId="0" fontId="28" fillId="3" borderId="0" xfId="0" applyFont="1" applyFill="1" applyAlignment="1" applyProtection="1">
      <alignment horizontal="right"/>
      <protection locked="0"/>
    </xf>
    <xf numFmtId="167" fontId="28" fillId="5" borderId="0" xfId="0" applyNumberFormat="1" applyFont="1" applyFill="1" applyAlignment="1" applyProtection="1">
      <alignment horizontal="left"/>
      <protection locked="0"/>
    </xf>
    <xf numFmtId="0" fontId="28" fillId="0" borderId="0" xfId="0" applyFont="1" applyAlignment="1" applyProtection="1">
      <alignment horizontal="left"/>
      <protection locked="0"/>
    </xf>
    <xf numFmtId="0" fontId="21" fillId="5" borderId="0" xfId="0" applyFont="1" applyFill="1" applyAlignment="1" applyProtection="1">
      <alignment horizontal="right" wrapText="1"/>
      <protection locked="0"/>
    </xf>
    <xf numFmtId="0" fontId="12" fillId="0" borderId="0" xfId="0" applyFont="1" applyAlignment="1" applyProtection="1">
      <protection locked="0"/>
    </xf>
    <xf numFmtId="0" fontId="28" fillId="0" borderId="0" xfId="0" applyFont="1" applyAlignment="1" applyProtection="1">
      <protection locked="0"/>
    </xf>
    <xf numFmtId="0" fontId="21" fillId="0" borderId="0" xfId="0" applyFont="1" applyAlignment="1" applyProtection="1">
      <alignment horizontal="right" wrapText="1"/>
      <protection locked="0"/>
    </xf>
    <xf numFmtId="167" fontId="21" fillId="0" borderId="0" xfId="0" applyNumberFormat="1" applyFont="1" applyAlignment="1" applyProtection="1">
      <alignment horizontal="right"/>
      <protection locked="0"/>
    </xf>
    <xf numFmtId="0" fontId="12" fillId="3" borderId="0" xfId="0" applyFont="1" applyFill="1" applyProtection="1">
      <protection locked="0"/>
    </xf>
    <xf numFmtId="0" fontId="25" fillId="5" borderId="0" xfId="0" applyFont="1" applyFill="1" applyAlignment="1" applyProtection="1">
      <alignment horizontal="center"/>
      <protection locked="0"/>
    </xf>
    <xf numFmtId="0" fontId="37" fillId="5" borderId="0" xfId="0" applyFont="1" applyFill="1" applyAlignment="1" applyProtection="1">
      <alignment horizontal="center"/>
      <protection locked="0"/>
    </xf>
    <xf numFmtId="0" fontId="12" fillId="3" borderId="1" xfId="0" applyFont="1" applyFill="1" applyBorder="1" applyAlignment="1" applyProtection="1">
      <alignment wrapText="1"/>
      <protection locked="0"/>
    </xf>
    <xf numFmtId="165" fontId="12" fillId="0" borderId="1" xfId="0" applyNumberFormat="1" applyFont="1" applyBorder="1" applyProtection="1">
      <protection locked="0"/>
    </xf>
    <xf numFmtId="0" fontId="12" fillId="5" borderId="0" xfId="0" applyFont="1" applyFill="1" applyBorder="1" applyAlignment="1" applyProtection="1">
      <alignment horizontal="right" wrapText="1"/>
      <protection locked="0"/>
    </xf>
    <xf numFmtId="0" fontId="12" fillId="5" borderId="1" xfId="0" applyFont="1" applyFill="1" applyBorder="1" applyAlignment="1" applyProtection="1">
      <alignment horizontal="right" wrapText="1"/>
      <protection locked="0"/>
    </xf>
    <xf numFmtId="165" fontId="12" fillId="3" borderId="1" xfId="0" applyNumberFormat="1" applyFont="1" applyFill="1" applyBorder="1" applyAlignment="1" applyProtection="1">
      <alignment wrapText="1"/>
      <protection locked="0"/>
    </xf>
    <xf numFmtId="0" fontId="12" fillId="3" borderId="4" xfId="0" applyFont="1" applyFill="1" applyBorder="1" applyProtection="1">
      <protection locked="0"/>
    </xf>
    <xf numFmtId="0" fontId="12" fillId="3" borderId="5" xfId="0" applyFont="1" applyFill="1" applyBorder="1" applyProtection="1">
      <protection locked="0"/>
    </xf>
    <xf numFmtId="0" fontId="12" fillId="3" borderId="7" xfId="0" applyFont="1" applyFill="1" applyBorder="1" applyProtection="1">
      <protection locked="0"/>
    </xf>
    <xf numFmtId="0" fontId="9" fillId="5" borderId="59" xfId="0" applyFont="1" applyFill="1" applyBorder="1" applyAlignment="1" applyProtection="1">
      <alignment horizontal="right"/>
      <protection locked="0"/>
    </xf>
    <xf numFmtId="0" fontId="12" fillId="5" borderId="1" xfId="0" applyFont="1" applyFill="1" applyBorder="1" applyAlignment="1" applyProtection="1">
      <alignment wrapText="1"/>
      <protection locked="0"/>
    </xf>
    <xf numFmtId="0" fontId="12" fillId="5" borderId="4" xfId="0" applyFont="1" applyFill="1" applyBorder="1" applyProtection="1">
      <protection locked="0"/>
    </xf>
    <xf numFmtId="0" fontId="12" fillId="5" borderId="5" xfId="0" applyFont="1" applyFill="1" applyBorder="1" applyProtection="1">
      <protection locked="0"/>
    </xf>
    <xf numFmtId="0" fontId="12" fillId="5" borderId="7" xfId="0" applyFont="1" applyFill="1" applyBorder="1" applyProtection="1">
      <protection locked="0"/>
    </xf>
    <xf numFmtId="0" fontId="12" fillId="3" borderId="0" xfId="0" applyFont="1" applyFill="1" applyBorder="1" applyProtection="1">
      <protection locked="0"/>
    </xf>
    <xf numFmtId="0" fontId="9" fillId="5" borderId="28" xfId="0" applyFont="1" applyFill="1" applyBorder="1" applyAlignment="1" applyProtection="1">
      <alignment horizontal="right"/>
      <protection locked="0"/>
    </xf>
    <xf numFmtId="8" fontId="28" fillId="5" borderId="0" xfId="0" applyNumberFormat="1" applyFont="1" applyFill="1" applyAlignment="1" applyProtection="1">
      <alignment horizontal="right"/>
      <protection locked="0"/>
    </xf>
    <xf numFmtId="0" fontId="9" fillId="5" borderId="19" xfId="0" applyFont="1" applyFill="1" applyBorder="1" applyAlignment="1" applyProtection="1">
      <alignment horizontal="right"/>
      <protection locked="0"/>
    </xf>
    <xf numFmtId="8" fontId="12" fillId="5" borderId="0" xfId="0" applyNumberFormat="1" applyFont="1" applyFill="1" applyBorder="1" applyAlignment="1" applyProtection="1">
      <alignment horizontal="right"/>
      <protection locked="0"/>
    </xf>
    <xf numFmtId="165" fontId="12" fillId="5" borderId="0" xfId="0" applyNumberFormat="1" applyFont="1" applyFill="1" applyBorder="1" applyAlignment="1" applyProtection="1">
      <alignment horizontal="right"/>
      <protection locked="0"/>
    </xf>
    <xf numFmtId="0" fontId="13" fillId="5" borderId="0" xfId="0" applyFont="1" applyFill="1" applyAlignment="1" applyProtection="1">
      <alignment horizontal="left"/>
    </xf>
    <xf numFmtId="0" fontId="21" fillId="5" borderId="0" xfId="0" applyFont="1" applyFill="1" applyBorder="1" applyAlignment="1" applyProtection="1">
      <alignment horizontal="right"/>
      <protection locked="0"/>
    </xf>
    <xf numFmtId="0" fontId="21" fillId="5" borderId="0" xfId="0" applyFont="1" applyFill="1" applyBorder="1" applyAlignment="1" applyProtection="1">
      <alignment horizontal="left"/>
      <protection locked="0"/>
    </xf>
    <xf numFmtId="0" fontId="28" fillId="5" borderId="0" xfId="0" applyFont="1" applyFill="1" applyBorder="1" applyProtection="1">
      <protection locked="0"/>
    </xf>
    <xf numFmtId="0" fontId="10" fillId="5" borderId="0" xfId="0" applyFont="1" applyFill="1" applyBorder="1" applyAlignment="1" applyProtection="1">
      <alignment horizontal="right"/>
      <protection locked="0"/>
    </xf>
    <xf numFmtId="0" fontId="12" fillId="0" borderId="0" xfId="0" applyFont="1" applyAlignment="1" applyProtection="1">
      <alignment horizontal="right"/>
      <protection locked="0"/>
    </xf>
    <xf numFmtId="0" fontId="10" fillId="3" borderId="0" xfId="0" applyFont="1" applyFill="1" applyProtection="1">
      <protection locked="0"/>
    </xf>
    <xf numFmtId="0" fontId="28" fillId="3" borderId="0" xfId="0" applyFont="1" applyFill="1" applyProtection="1">
      <protection locked="0"/>
    </xf>
    <xf numFmtId="0" fontId="28" fillId="0" borderId="0" xfId="0" applyFont="1" applyProtection="1">
      <protection locked="0"/>
    </xf>
    <xf numFmtId="0" fontId="21" fillId="5" borderId="0" xfId="0" applyFont="1" applyFill="1" applyAlignment="1" applyProtection="1">
      <alignment horizontal="left"/>
      <protection locked="0"/>
    </xf>
    <xf numFmtId="0" fontId="37" fillId="3" borderId="0" xfId="0" applyFont="1" applyFill="1" applyBorder="1" applyAlignment="1" applyProtection="1">
      <alignment horizontal="left"/>
      <protection locked="0"/>
    </xf>
    <xf numFmtId="0" fontId="12" fillId="5" borderId="0" xfId="0" applyFont="1" applyFill="1" applyBorder="1" applyAlignment="1" applyProtection="1">
      <alignment horizontal="left"/>
      <protection locked="0"/>
    </xf>
    <xf numFmtId="0" fontId="12" fillId="5" borderId="0" xfId="0" applyFont="1" applyFill="1" applyBorder="1" applyProtection="1">
      <protection locked="0"/>
    </xf>
    <xf numFmtId="165" fontId="12" fillId="5" borderId="0" xfId="0" applyNumberFormat="1" applyFont="1" applyFill="1" applyBorder="1" applyAlignment="1" applyProtection="1">
      <alignment horizontal="right"/>
    </xf>
    <xf numFmtId="0" fontId="12" fillId="3" borderId="1" xfId="0" applyFont="1" applyFill="1" applyBorder="1" applyProtection="1">
      <protection locked="0"/>
    </xf>
    <xf numFmtId="0" fontId="21" fillId="5" borderId="1" xfId="0" applyFont="1" applyFill="1" applyBorder="1" applyAlignment="1" applyProtection="1">
      <alignment horizontal="center"/>
      <protection locked="0"/>
    </xf>
    <xf numFmtId="165" fontId="21" fillId="3" borderId="0" xfId="0" applyNumberFormat="1" applyFont="1" applyFill="1" applyProtection="1">
      <protection locked="0"/>
    </xf>
    <xf numFmtId="165" fontId="21" fillId="0" borderId="1" xfId="0" applyNumberFormat="1" applyFont="1" applyBorder="1" applyProtection="1">
      <protection locked="0"/>
    </xf>
    <xf numFmtId="165" fontId="21" fillId="5" borderId="0" xfId="0" applyNumberFormat="1" applyFont="1" applyFill="1" applyProtection="1">
      <protection locked="0"/>
    </xf>
    <xf numFmtId="165" fontId="21" fillId="0" borderId="0" xfId="0" applyNumberFormat="1" applyFont="1" applyProtection="1">
      <protection locked="0"/>
    </xf>
    <xf numFmtId="167" fontId="12" fillId="15" borderId="1" xfId="0" applyNumberFormat="1" applyFont="1" applyFill="1" applyBorder="1" applyProtection="1">
      <protection locked="0"/>
    </xf>
    <xf numFmtId="167" fontId="12" fillId="15" borderId="1" xfId="0" applyNumberFormat="1" applyFont="1" applyFill="1" applyBorder="1" applyAlignment="1" applyProtection="1">
      <alignment horizontal="right"/>
      <protection locked="0"/>
    </xf>
    <xf numFmtId="0" fontId="22" fillId="5" borderId="0" xfId="0" applyFont="1" applyFill="1" applyAlignment="1" applyProtection="1">
      <alignment horizontal="left"/>
      <protection locked="0"/>
    </xf>
    <xf numFmtId="0" fontId="21" fillId="5" borderId="1" xfId="0" applyFont="1" applyFill="1" applyBorder="1" applyAlignment="1" applyProtection="1">
      <alignment horizontal="left"/>
    </xf>
    <xf numFmtId="0" fontId="21" fillId="0" borderId="1" xfId="0" applyFont="1" applyBorder="1" applyAlignment="1" applyProtection="1">
      <alignment horizontal="right"/>
      <protection locked="0"/>
    </xf>
    <xf numFmtId="167" fontId="12" fillId="6" borderId="1" xfId="0" applyNumberFormat="1" applyFont="1" applyFill="1" applyBorder="1" applyAlignment="1" applyProtection="1">
      <alignment horizontal="right"/>
      <protection locked="0"/>
    </xf>
    <xf numFmtId="167" fontId="12" fillId="5" borderId="0" xfId="0" applyNumberFormat="1" applyFont="1" applyFill="1" applyBorder="1" applyAlignment="1" applyProtection="1">
      <alignment horizontal="right"/>
      <protection locked="0"/>
    </xf>
    <xf numFmtId="167" fontId="12" fillId="5" borderId="1" xfId="0" applyNumberFormat="1" applyFont="1" applyFill="1" applyBorder="1" applyAlignment="1" applyProtection="1">
      <alignment horizontal="right"/>
      <protection locked="0"/>
    </xf>
    <xf numFmtId="167" fontId="12" fillId="0" borderId="1" xfId="0" applyNumberFormat="1" applyFont="1" applyBorder="1" applyAlignment="1" applyProtection="1">
      <alignment horizontal="right"/>
      <protection locked="0"/>
    </xf>
    <xf numFmtId="167" fontId="12" fillId="0" borderId="54" xfId="0" applyNumberFormat="1" applyFont="1" applyBorder="1" applyAlignment="1" applyProtection="1">
      <alignment horizontal="right"/>
      <protection locked="0"/>
    </xf>
    <xf numFmtId="0" fontId="12" fillId="3" borderId="2" xfId="0" applyFont="1" applyFill="1" applyBorder="1" applyProtection="1">
      <protection locked="0"/>
    </xf>
    <xf numFmtId="0" fontId="21" fillId="5" borderId="15" xfId="0" applyFont="1" applyFill="1" applyBorder="1" applyProtection="1">
      <protection locked="0"/>
    </xf>
    <xf numFmtId="0" fontId="21" fillId="5" borderId="61" xfId="0" applyFont="1" applyFill="1" applyBorder="1" applyProtection="1">
      <protection locked="0"/>
    </xf>
    <xf numFmtId="0" fontId="9" fillId="5" borderId="35" xfId="0" applyFont="1" applyFill="1" applyBorder="1" applyAlignment="1" applyProtection="1">
      <alignment horizontal="right"/>
    </xf>
    <xf numFmtId="6" fontId="28" fillId="6" borderId="35" xfId="0" applyNumberFormat="1" applyFont="1" applyFill="1" applyBorder="1" applyAlignment="1" applyProtection="1">
      <alignment horizontal="right"/>
    </xf>
    <xf numFmtId="0" fontId="21" fillId="0" borderId="16" xfId="0" applyFont="1" applyBorder="1" applyAlignment="1" applyProtection="1">
      <alignment horizontal="right"/>
      <protection locked="0"/>
    </xf>
    <xf numFmtId="167" fontId="12" fillId="13" borderId="35" xfId="0" applyNumberFormat="1" applyFont="1" applyFill="1" applyBorder="1" applyAlignment="1" applyProtection="1">
      <alignment horizontal="right"/>
      <protection locked="0"/>
    </xf>
    <xf numFmtId="167" fontId="12" fillId="13" borderId="33" xfId="0" applyNumberFormat="1" applyFont="1" applyFill="1" applyBorder="1" applyAlignment="1" applyProtection="1">
      <alignment horizontal="right"/>
      <protection locked="0"/>
    </xf>
    <xf numFmtId="2" fontId="21" fillId="3" borderId="22" xfId="0" applyNumberFormat="1" applyFont="1" applyFill="1" applyBorder="1" applyProtection="1">
      <protection locked="0"/>
    </xf>
    <xf numFmtId="0" fontId="21" fillId="5" borderId="10" xfId="0" applyFont="1" applyFill="1" applyBorder="1" applyProtection="1">
      <protection locked="0"/>
    </xf>
    <xf numFmtId="0" fontId="21" fillId="5" borderId="24" xfId="0" applyFont="1" applyFill="1" applyBorder="1" applyProtection="1">
      <protection locked="0"/>
    </xf>
    <xf numFmtId="9" fontId="12" fillId="8" borderId="1" xfId="0" applyNumberFormat="1" applyFont="1" applyFill="1" applyBorder="1" applyAlignment="1" applyProtection="1">
      <alignment horizontal="right"/>
      <protection locked="0"/>
    </xf>
    <xf numFmtId="6" fontId="12" fillId="2" borderId="7" xfId="0" applyNumberFormat="1" applyFont="1" applyFill="1" applyBorder="1" applyAlignment="1" applyProtection="1">
      <alignment horizontal="right"/>
    </xf>
    <xf numFmtId="0" fontId="21" fillId="0" borderId="0" xfId="0" applyFont="1" applyBorder="1" applyProtection="1">
      <protection locked="0"/>
    </xf>
    <xf numFmtId="167" fontId="12" fillId="13" borderId="1" xfId="0" applyNumberFormat="1" applyFont="1" applyFill="1" applyBorder="1" applyProtection="1">
      <protection locked="0"/>
    </xf>
    <xf numFmtId="167" fontId="12" fillId="13" borderId="20" xfId="0" applyNumberFormat="1" applyFont="1" applyFill="1" applyBorder="1" applyAlignment="1" applyProtection="1">
      <alignment horizontal="right"/>
      <protection locked="0"/>
    </xf>
    <xf numFmtId="0" fontId="21" fillId="3" borderId="27" xfId="0" applyFont="1" applyFill="1" applyBorder="1" applyProtection="1">
      <protection locked="0"/>
    </xf>
    <xf numFmtId="8" fontId="10" fillId="5" borderId="18" xfId="0" applyNumberFormat="1" applyFont="1" applyFill="1" applyBorder="1" applyAlignment="1" applyProtection="1">
      <alignment horizontal="right"/>
      <protection locked="0"/>
    </xf>
    <xf numFmtId="0" fontId="21" fillId="5" borderId="63" xfId="0" applyFont="1" applyFill="1" applyBorder="1" applyProtection="1">
      <protection locked="0"/>
    </xf>
    <xf numFmtId="0" fontId="28" fillId="5" borderId="26" xfId="0" applyFont="1" applyFill="1" applyBorder="1" applyAlignment="1" applyProtection="1">
      <alignment wrapText="1"/>
      <protection locked="0"/>
    </xf>
    <xf numFmtId="6" fontId="28" fillId="2" borderId="56" xfId="0" applyNumberFormat="1" applyFont="1" applyFill="1" applyBorder="1" applyProtection="1">
      <protection locked="0"/>
    </xf>
    <xf numFmtId="0" fontId="21" fillId="0" borderId="18" xfId="0" applyFont="1" applyBorder="1" applyProtection="1">
      <protection locked="0"/>
    </xf>
    <xf numFmtId="167" fontId="12" fillId="13" borderId="56" xfId="0" applyNumberFormat="1" applyFont="1" applyFill="1" applyBorder="1" applyAlignment="1" applyProtection="1">
      <alignment horizontal="right"/>
      <protection locked="0"/>
    </xf>
    <xf numFmtId="167" fontId="12" fillId="13" borderId="26" xfId="0" applyNumberFormat="1" applyFont="1" applyFill="1" applyBorder="1" applyAlignment="1" applyProtection="1">
      <alignment horizontal="right"/>
      <protection locked="0"/>
    </xf>
    <xf numFmtId="0" fontId="12" fillId="5" borderId="4" xfId="0" applyFont="1" applyFill="1" applyBorder="1" applyAlignment="1" applyProtection="1">
      <alignment horizontal="left" wrapText="1"/>
    </xf>
    <xf numFmtId="165" fontId="12" fillId="5" borderId="4" xfId="0" applyNumberFormat="1" applyFont="1" applyFill="1" applyBorder="1" applyAlignment="1" applyProtection="1">
      <alignment horizontal="right" wrapText="1"/>
      <protection locked="0"/>
    </xf>
    <xf numFmtId="0" fontId="12" fillId="5" borderId="4" xfId="0" applyFont="1" applyFill="1" applyBorder="1" applyAlignment="1" applyProtection="1">
      <alignment horizontal="right" wrapText="1"/>
      <protection locked="0"/>
    </xf>
    <xf numFmtId="6" fontId="12" fillId="15" borderId="1" xfId="0" applyNumberFormat="1" applyFont="1" applyFill="1" applyBorder="1" applyAlignment="1" applyProtection="1">
      <alignment horizontal="right"/>
      <protection locked="0"/>
    </xf>
    <xf numFmtId="0" fontId="21" fillId="5" borderId="7" xfId="0" applyFont="1" applyFill="1" applyBorder="1" applyAlignment="1" applyProtection="1">
      <alignment horizontal="left"/>
    </xf>
    <xf numFmtId="0" fontId="12" fillId="5" borderId="7" xfId="0" applyFont="1" applyFill="1" applyBorder="1" applyAlignment="1" applyProtection="1">
      <alignment wrapText="1"/>
      <protection locked="0"/>
    </xf>
    <xf numFmtId="0" fontId="21" fillId="5" borderId="1" xfId="0" applyFont="1" applyFill="1" applyBorder="1" applyAlignment="1" applyProtection="1">
      <alignment horizontal="right"/>
      <protection locked="0"/>
    </xf>
    <xf numFmtId="6" fontId="12" fillId="6" borderId="7" xfId="0" applyNumberFormat="1" applyFont="1" applyFill="1" applyBorder="1" applyAlignment="1" applyProtection="1">
      <alignment horizontal="right"/>
      <protection locked="0"/>
    </xf>
    <xf numFmtId="3" fontId="12" fillId="5" borderId="0" xfId="0" applyNumberFormat="1" applyFont="1" applyFill="1" applyBorder="1" applyAlignment="1" applyProtection="1">
      <alignment horizontal="right"/>
      <protection locked="0"/>
    </xf>
    <xf numFmtId="3" fontId="12" fillId="0" borderId="0" xfId="0" applyNumberFormat="1" applyFont="1" applyFill="1" applyBorder="1" applyAlignment="1" applyProtection="1">
      <alignment horizontal="right"/>
      <protection locked="0"/>
    </xf>
    <xf numFmtId="0" fontId="9" fillId="5" borderId="1" xfId="0" applyFont="1" applyFill="1" applyBorder="1" applyAlignment="1" applyProtection="1">
      <alignment horizontal="right"/>
    </xf>
    <xf numFmtId="167" fontId="28" fillId="2" borderId="1" xfId="0" applyNumberFormat="1" applyFont="1" applyFill="1" applyBorder="1" applyAlignment="1" applyProtection="1">
      <alignment horizontal="right"/>
    </xf>
    <xf numFmtId="167" fontId="12" fillId="13" borderId="1" xfId="0" applyNumberFormat="1" applyFont="1" applyFill="1" applyBorder="1" applyAlignment="1" applyProtection="1">
      <alignment horizontal="right"/>
      <protection locked="0"/>
    </xf>
    <xf numFmtId="9" fontId="10" fillId="8" borderId="4" xfId="0" applyNumberFormat="1" applyFont="1" applyFill="1" applyBorder="1" applyAlignment="1" applyProtection="1">
      <alignment wrapText="1"/>
      <protection locked="0"/>
    </xf>
    <xf numFmtId="6" fontId="28" fillId="2" borderId="4" xfId="0" applyNumberFormat="1" applyFont="1" applyFill="1" applyBorder="1" applyAlignment="1" applyProtection="1">
      <alignment horizontal="right"/>
      <protection locked="0"/>
    </xf>
    <xf numFmtId="167" fontId="12" fillId="13" borderId="4" xfId="0" applyNumberFormat="1" applyFont="1" applyFill="1" applyBorder="1" applyProtection="1">
      <protection locked="0"/>
    </xf>
    <xf numFmtId="167" fontId="12" fillId="13" borderId="4" xfId="0" applyNumberFormat="1" applyFont="1" applyFill="1" applyBorder="1" applyAlignment="1" applyProtection="1">
      <alignment horizontal="right"/>
      <protection locked="0"/>
    </xf>
    <xf numFmtId="0" fontId="21" fillId="5" borderId="65" xfId="0" applyFont="1" applyFill="1" applyBorder="1" applyProtection="1">
      <protection locked="0"/>
    </xf>
    <xf numFmtId="6" fontId="28" fillId="2" borderId="35" xfId="0" applyNumberFormat="1" applyFont="1" applyFill="1" applyBorder="1" applyAlignment="1" applyProtection="1">
      <alignment horizontal="right"/>
    </xf>
    <xf numFmtId="167" fontId="28" fillId="13" borderId="35" xfId="0" applyNumberFormat="1" applyFont="1" applyFill="1" applyBorder="1" applyAlignment="1" applyProtection="1">
      <alignment horizontal="right"/>
      <protection locked="0"/>
    </xf>
    <xf numFmtId="167" fontId="28" fillId="13" borderId="33" xfId="0" applyNumberFormat="1" applyFont="1" applyFill="1" applyBorder="1" applyAlignment="1" applyProtection="1">
      <alignment horizontal="right"/>
      <protection locked="0"/>
    </xf>
    <xf numFmtId="0" fontId="21" fillId="5" borderId="5" xfId="0" applyFont="1" applyFill="1" applyBorder="1" applyProtection="1">
      <protection locked="0"/>
    </xf>
    <xf numFmtId="0" fontId="21" fillId="0" borderId="0" xfId="0" applyFont="1" applyBorder="1" applyAlignment="1" applyProtection="1">
      <alignment horizontal="right"/>
      <protection locked="0"/>
    </xf>
    <xf numFmtId="167" fontId="28" fillId="13" borderId="1" xfId="0" applyNumberFormat="1" applyFont="1" applyFill="1" applyBorder="1" applyAlignment="1" applyProtection="1">
      <alignment horizontal="right"/>
      <protection locked="0"/>
    </xf>
    <xf numFmtId="167" fontId="28" fillId="13" borderId="20" xfId="0" applyNumberFormat="1" applyFont="1" applyFill="1" applyBorder="1" applyAlignment="1" applyProtection="1">
      <alignment horizontal="right"/>
      <protection locked="0"/>
    </xf>
    <xf numFmtId="0" fontId="21" fillId="5" borderId="66" xfId="0" applyFont="1" applyFill="1" applyBorder="1" applyProtection="1">
      <protection locked="0"/>
    </xf>
    <xf numFmtId="0" fontId="21" fillId="0" borderId="18" xfId="0" applyFont="1" applyBorder="1" applyAlignment="1" applyProtection="1">
      <alignment horizontal="right"/>
      <protection locked="0"/>
    </xf>
    <xf numFmtId="167" fontId="28" fillId="13" borderId="56" xfId="0" applyNumberFormat="1" applyFont="1" applyFill="1" applyBorder="1" applyAlignment="1" applyProtection="1">
      <alignment horizontal="right"/>
      <protection locked="0"/>
    </xf>
    <xf numFmtId="167" fontId="28" fillId="13" borderId="26" xfId="0" applyNumberFormat="1" applyFont="1" applyFill="1" applyBorder="1" applyAlignment="1" applyProtection="1">
      <alignment horizontal="right"/>
      <protection locked="0"/>
    </xf>
    <xf numFmtId="0" fontId="21" fillId="3" borderId="0" xfId="0" applyFont="1" applyFill="1" applyBorder="1" applyProtection="1">
      <protection locked="0"/>
    </xf>
    <xf numFmtId="0" fontId="21" fillId="0" borderId="27" xfId="0" applyFont="1" applyBorder="1" applyProtection="1">
      <protection locked="0"/>
    </xf>
    <xf numFmtId="0" fontId="28" fillId="5" borderId="6" xfId="0" applyFont="1" applyFill="1" applyBorder="1" applyAlignment="1" applyProtection="1">
      <alignment wrapText="1"/>
      <protection locked="0"/>
    </xf>
    <xf numFmtId="6" fontId="28" fillId="5" borderId="7" xfId="0" applyNumberFormat="1" applyFont="1" applyFill="1" applyBorder="1" applyProtection="1">
      <protection locked="0"/>
    </xf>
    <xf numFmtId="167" fontId="28" fillId="0" borderId="0" xfId="0" applyNumberFormat="1" applyFont="1" applyFill="1" applyBorder="1" applyAlignment="1" applyProtection="1">
      <alignment horizontal="right"/>
      <protection locked="0"/>
    </xf>
    <xf numFmtId="6" fontId="28" fillId="2" borderId="1" xfId="0" applyNumberFormat="1" applyFont="1" applyFill="1" applyBorder="1" applyProtection="1">
      <protection locked="0"/>
    </xf>
    <xf numFmtId="6" fontId="28" fillId="5" borderId="0" xfId="0" applyNumberFormat="1" applyFont="1" applyFill="1" applyBorder="1" applyProtection="1">
      <protection locked="0"/>
    </xf>
    <xf numFmtId="0" fontId="21" fillId="5" borderId="0" xfId="0" applyFont="1" applyFill="1" applyAlignment="1" applyProtection="1">
      <alignment wrapText="1"/>
      <protection locked="0"/>
    </xf>
    <xf numFmtId="0" fontId="12" fillId="3" borderId="0" xfId="0" applyFont="1" applyFill="1" applyBorder="1" applyAlignment="1" applyProtection="1">
      <alignment wrapText="1"/>
      <protection locked="0"/>
    </xf>
    <xf numFmtId="0" fontId="12" fillId="0" borderId="0" xfId="0" applyFont="1" applyBorder="1" applyAlignment="1" applyProtection="1">
      <alignment wrapText="1"/>
      <protection locked="0"/>
    </xf>
    <xf numFmtId="0" fontId="12" fillId="3" borderId="0" xfId="0" applyFont="1" applyFill="1" applyAlignment="1" applyProtection="1">
      <protection locked="0"/>
    </xf>
    <xf numFmtId="0" fontId="28" fillId="3" borderId="0" xfId="0" applyFont="1" applyFill="1" applyAlignment="1" applyProtection="1">
      <protection locked="0"/>
    </xf>
    <xf numFmtId="0" fontId="21" fillId="0" borderId="0" xfId="0" applyFont="1" applyFill="1" applyAlignment="1" applyProtection="1">
      <alignment horizontal="right"/>
      <protection locked="0"/>
    </xf>
    <xf numFmtId="0" fontId="21" fillId="5" borderId="0" xfId="0" applyFont="1" applyFill="1" applyBorder="1" applyAlignment="1" applyProtection="1">
      <alignment horizontal="left"/>
    </xf>
    <xf numFmtId="0" fontId="25" fillId="3" borderId="15" xfId="0" applyFont="1" applyFill="1" applyBorder="1" applyAlignment="1" applyProtection="1">
      <alignment horizontal="center"/>
    </xf>
    <xf numFmtId="0" fontId="12" fillId="3" borderId="15" xfId="0" applyFont="1" applyFill="1" applyBorder="1" applyAlignment="1" applyProtection="1">
      <alignment horizontal="center"/>
    </xf>
    <xf numFmtId="6" fontId="21" fillId="3" borderId="0" xfId="0" applyNumberFormat="1" applyFont="1" applyFill="1" applyProtection="1">
      <protection locked="0"/>
    </xf>
    <xf numFmtId="0" fontId="38" fillId="3" borderId="0" xfId="0" applyFont="1" applyFill="1" applyAlignment="1" applyProtection="1">
      <alignment wrapText="1"/>
      <protection locked="0"/>
    </xf>
    <xf numFmtId="167" fontId="21" fillId="3" borderId="0" xfId="0" applyNumberFormat="1" applyFont="1" applyFill="1" applyProtection="1">
      <protection locked="0"/>
    </xf>
    <xf numFmtId="0" fontId="25" fillId="3" borderId="0" xfId="0" applyFont="1" applyFill="1" applyBorder="1" applyProtection="1">
      <protection locked="0"/>
    </xf>
    <xf numFmtId="6" fontId="12" fillId="3" borderId="16" xfId="0" applyNumberFormat="1" applyFont="1" applyFill="1" applyBorder="1" applyProtection="1"/>
    <xf numFmtId="0" fontId="12" fillId="3" borderId="12" xfId="0" applyFont="1" applyFill="1" applyBorder="1" applyProtection="1">
      <protection locked="0"/>
    </xf>
    <xf numFmtId="167" fontId="12" fillId="3" borderId="0" xfId="0" applyNumberFormat="1" applyFont="1" applyFill="1" applyProtection="1">
      <protection locked="0"/>
    </xf>
    <xf numFmtId="0" fontId="12" fillId="3" borderId="10" xfId="0" applyFont="1" applyFill="1" applyBorder="1" applyProtection="1"/>
    <xf numFmtId="6" fontId="12" fillId="3" borderId="0" xfId="0" applyNumberFormat="1" applyFont="1" applyFill="1" applyBorder="1" applyAlignment="1" applyProtection="1">
      <alignment horizontal="right"/>
    </xf>
    <xf numFmtId="0" fontId="12" fillId="3" borderId="13" xfId="0" applyFont="1" applyFill="1" applyBorder="1" applyProtection="1">
      <protection locked="0"/>
    </xf>
    <xf numFmtId="0" fontId="28" fillId="3" borderId="10" xfId="0" applyFont="1" applyFill="1" applyBorder="1" applyProtection="1"/>
    <xf numFmtId="0" fontId="25" fillId="3" borderId="10" xfId="0" applyFont="1" applyFill="1" applyBorder="1" applyProtection="1"/>
    <xf numFmtId="0" fontId="22" fillId="3" borderId="0" xfId="0" applyFont="1" applyFill="1" applyAlignment="1" applyProtection="1">
      <alignment wrapText="1"/>
      <protection locked="0"/>
    </xf>
    <xf numFmtId="6" fontId="25" fillId="3" borderId="0" xfId="0" applyNumberFormat="1" applyFont="1" applyFill="1" applyBorder="1" applyAlignment="1" applyProtection="1">
      <alignment horizontal="right"/>
    </xf>
    <xf numFmtId="0" fontId="21" fillId="0" borderId="10" xfId="0" applyFont="1" applyFill="1" applyBorder="1" applyAlignment="1" applyProtection="1">
      <alignment horizontal="left"/>
    </xf>
    <xf numFmtId="167" fontId="0" fillId="0" borderId="53" xfId="0" applyNumberFormat="1" applyFont="1" applyBorder="1" applyAlignment="1">
      <alignment horizontal="right"/>
    </xf>
    <xf numFmtId="0" fontId="21" fillId="3" borderId="13" xfId="0" applyFont="1" applyFill="1" applyBorder="1" applyProtection="1">
      <protection locked="0"/>
    </xf>
    <xf numFmtId="3" fontId="21" fillId="3" borderId="0" xfId="0" applyNumberFormat="1" applyFont="1" applyFill="1" applyProtection="1">
      <protection locked="0"/>
    </xf>
    <xf numFmtId="167" fontId="21" fillId="0" borderId="0" xfId="0" applyNumberFormat="1" applyFont="1" applyFill="1" applyBorder="1" applyProtection="1"/>
    <xf numFmtId="167" fontId="21" fillId="5" borderId="0" xfId="0" applyNumberFormat="1" applyFont="1" applyFill="1" applyBorder="1" applyProtection="1"/>
    <xf numFmtId="167" fontId="21" fillId="0" borderId="0" xfId="0" applyNumberFormat="1" applyFont="1" applyFill="1" applyBorder="1" applyAlignment="1" applyProtection="1">
      <alignment horizontal="right"/>
    </xf>
    <xf numFmtId="0" fontId="21" fillId="3" borderId="17" xfId="0" applyFont="1" applyFill="1" applyBorder="1" applyProtection="1"/>
    <xf numFmtId="6" fontId="21" fillId="3" borderId="18" xfId="0" applyNumberFormat="1" applyFont="1" applyFill="1" applyBorder="1" applyProtection="1"/>
    <xf numFmtId="0" fontId="21" fillId="3" borderId="14" xfId="0" applyFont="1" applyFill="1" applyBorder="1" applyProtection="1">
      <protection locked="0"/>
    </xf>
    <xf numFmtId="6" fontId="21" fillId="3" borderId="16" xfId="0" applyNumberFormat="1" applyFont="1" applyFill="1" applyBorder="1" applyProtection="1">
      <protection locked="0"/>
    </xf>
    <xf numFmtId="0" fontId="21" fillId="3" borderId="12" xfId="0" applyFont="1" applyFill="1" applyBorder="1" applyProtection="1">
      <protection locked="0"/>
    </xf>
    <xf numFmtId="6" fontId="12" fillId="3" borderId="0" xfId="0" applyNumberFormat="1" applyFont="1" applyFill="1" applyBorder="1" applyAlignment="1" applyProtection="1">
      <alignment horizontal="right"/>
      <protection locked="0"/>
    </xf>
    <xf numFmtId="0" fontId="22" fillId="3" borderId="0" xfId="0" applyFont="1" applyFill="1" applyAlignment="1" applyProtection="1">
      <protection locked="0"/>
    </xf>
    <xf numFmtId="0" fontId="12" fillId="0" borderId="10" xfId="0" applyFont="1" applyFill="1" applyBorder="1" applyProtection="1"/>
    <xf numFmtId="6" fontId="12" fillId="5" borderId="0" xfId="0" applyNumberFormat="1" applyFont="1" applyFill="1" applyBorder="1" applyAlignment="1" applyProtection="1">
      <alignment horizontal="right"/>
      <protection locked="0"/>
    </xf>
    <xf numFmtId="0" fontId="21" fillId="8" borderId="10" xfId="0" applyFont="1" applyFill="1" applyBorder="1" applyAlignment="1" applyProtection="1">
      <alignment horizontal="left"/>
    </xf>
    <xf numFmtId="167" fontId="21" fillId="8" borderId="0" xfId="0" applyNumberFormat="1" applyFont="1" applyFill="1" applyBorder="1" applyProtection="1"/>
    <xf numFmtId="0" fontId="38" fillId="5" borderId="0" xfId="0" applyFont="1" applyFill="1" applyAlignment="1" applyProtection="1">
      <alignment wrapText="1"/>
      <protection locked="0"/>
    </xf>
    <xf numFmtId="0" fontId="21" fillId="0" borderId="17" xfId="0" applyFont="1" applyFill="1" applyBorder="1" applyProtection="1">
      <protection locked="0"/>
    </xf>
    <xf numFmtId="6" fontId="21" fillId="3" borderId="18" xfId="0" applyNumberFormat="1" applyFont="1" applyFill="1" applyBorder="1" applyProtection="1">
      <protection locked="0"/>
    </xf>
    <xf numFmtId="6" fontId="21" fillId="0" borderId="0" xfId="0" applyNumberFormat="1" applyFont="1" applyProtection="1">
      <protection locked="0"/>
    </xf>
    <xf numFmtId="0" fontId="12" fillId="5" borderId="0" xfId="0" applyFont="1" applyFill="1" applyAlignment="1" applyProtection="1">
      <alignment horizontal="center"/>
      <protection locked="0"/>
    </xf>
    <xf numFmtId="0" fontId="12" fillId="3" borderId="0" xfId="0" applyFont="1" applyFill="1" applyAlignment="1" applyProtection="1">
      <alignment horizontal="center"/>
      <protection locked="0"/>
    </xf>
    <xf numFmtId="0" fontId="21" fillId="5" borderId="1" xfId="0" applyFont="1" applyFill="1" applyBorder="1" applyAlignment="1" applyProtection="1">
      <alignment horizontal="center"/>
      <protection locked="0"/>
    </xf>
    <xf numFmtId="0" fontId="12" fillId="3" borderId="7" xfId="0" applyFont="1" applyFill="1" applyBorder="1" applyAlignment="1" applyProtection="1">
      <alignment horizontal="center"/>
      <protection locked="0"/>
    </xf>
    <xf numFmtId="0" fontId="12" fillId="3" borderId="7" xfId="0" applyFont="1" applyFill="1" applyBorder="1" applyAlignment="1" applyProtection="1">
      <alignment horizontal="right"/>
    </xf>
    <xf numFmtId="6" fontId="39" fillId="3" borderId="0" xfId="0" applyNumberFormat="1" applyFont="1" applyFill="1" applyProtection="1"/>
    <xf numFmtId="0" fontId="12" fillId="0" borderId="0" xfId="0" applyFont="1" applyFill="1" applyProtection="1">
      <protection locked="0"/>
    </xf>
    <xf numFmtId="0" fontId="28" fillId="0" borderId="5" xfId="0" applyFont="1" applyBorder="1" applyProtection="1">
      <protection locked="0"/>
    </xf>
    <xf numFmtId="0" fontId="28" fillId="3" borderId="5" xfId="0" applyFont="1" applyFill="1" applyBorder="1" applyAlignment="1" applyProtection="1">
      <alignment horizontal="center"/>
      <protection locked="0"/>
    </xf>
    <xf numFmtId="0" fontId="28" fillId="3" borderId="7" xfId="0" applyFont="1" applyFill="1" applyBorder="1" applyAlignment="1" applyProtection="1">
      <alignment horizontal="center"/>
      <protection locked="0"/>
    </xf>
    <xf numFmtId="0" fontId="28" fillId="3" borderId="0" xfId="0" applyFont="1" applyFill="1" applyAlignment="1" applyProtection="1">
      <alignment horizontal="center"/>
      <protection locked="0"/>
    </xf>
    <xf numFmtId="0" fontId="28" fillId="0" borderId="4" xfId="0" applyFont="1" applyBorder="1" applyProtection="1">
      <protection locked="0"/>
    </xf>
    <xf numFmtId="0" fontId="28" fillId="3" borderId="5" xfId="0" applyFont="1" applyFill="1" applyBorder="1" applyAlignment="1" applyProtection="1">
      <alignment horizontal="left"/>
      <protection locked="0"/>
    </xf>
    <xf numFmtId="0" fontId="28" fillId="3" borderId="7" xfId="0" applyFont="1" applyFill="1" applyBorder="1" applyAlignment="1" applyProtection="1">
      <alignment horizontal="left"/>
      <protection locked="0"/>
    </xf>
    <xf numFmtId="0" fontId="28" fillId="3" borderId="0" xfId="0" applyFont="1" applyFill="1" applyAlignment="1" applyProtection="1">
      <alignment horizontal="left"/>
      <protection locked="0"/>
    </xf>
    <xf numFmtId="0" fontId="7" fillId="0" borderId="1" xfId="0" applyFont="1" applyBorder="1" applyAlignment="1">
      <alignment horizontal="left" wrapText="1"/>
    </xf>
    <xf numFmtId="0" fontId="28" fillId="3" borderId="19" xfId="0" applyFont="1" applyFill="1" applyBorder="1" applyAlignment="1" applyProtection="1">
      <alignment horizontal="left" wrapText="1"/>
      <protection locked="0"/>
    </xf>
    <xf numFmtId="6" fontId="28" fillId="0" borderId="1" xfId="0" applyNumberFormat="1" applyFont="1" applyFill="1" applyBorder="1" applyAlignment="1" applyProtection="1">
      <alignment horizontal="right"/>
    </xf>
    <xf numFmtId="0" fontId="28" fillId="0" borderId="0" xfId="0" applyFont="1" applyFill="1" applyAlignment="1" applyProtection="1">
      <alignment horizontal="right"/>
      <protection locked="0"/>
    </xf>
    <xf numFmtId="0" fontId="28" fillId="0" borderId="0" xfId="0" applyFont="1" applyFill="1" applyProtection="1">
      <protection locked="0"/>
    </xf>
    <xf numFmtId="0" fontId="0" fillId="5" borderId="0" xfId="0" applyFont="1" applyFill="1" applyBorder="1" applyAlignment="1">
      <alignment horizontal="center"/>
    </xf>
    <xf numFmtId="0" fontId="0" fillId="5" borderId="23" xfId="0" applyFont="1" applyFill="1" applyBorder="1" applyAlignment="1">
      <alignment horizontal="left"/>
    </xf>
    <xf numFmtId="0" fontId="0" fillId="5" borderId="0" xfId="0" applyFont="1" applyFill="1" applyAlignment="1">
      <alignment horizontal="center"/>
    </xf>
    <xf numFmtId="0" fontId="0" fillId="5" borderId="24" xfId="0" applyFont="1" applyFill="1" applyBorder="1" applyAlignment="1">
      <alignment horizontal="left"/>
    </xf>
    <xf numFmtId="0" fontId="0" fillId="0" borderId="0" xfId="0" applyFont="1"/>
    <xf numFmtId="0" fontId="0" fillId="0" borderId="18" xfId="0" applyFont="1" applyBorder="1" applyAlignment="1"/>
    <xf numFmtId="0" fontId="0" fillId="5" borderId="20" xfId="0" applyFont="1" applyFill="1" applyBorder="1"/>
    <xf numFmtId="0" fontId="28" fillId="5" borderId="60" xfId="0" applyFont="1" applyFill="1" applyBorder="1" applyAlignment="1" applyProtection="1">
      <alignment horizontal="left" wrapText="1"/>
      <protection locked="0"/>
    </xf>
    <xf numFmtId="0" fontId="0" fillId="5" borderId="16" xfId="0" applyFont="1" applyFill="1" applyBorder="1" applyAlignment="1"/>
    <xf numFmtId="0" fontId="0" fillId="5" borderId="27" xfId="0" applyFont="1" applyFill="1" applyBorder="1" applyAlignment="1">
      <alignment horizontal="center"/>
    </xf>
    <xf numFmtId="0" fontId="28" fillId="5" borderId="2" xfId="0" applyFont="1" applyFill="1" applyBorder="1" applyAlignment="1" applyProtection="1">
      <alignment horizontal="left"/>
      <protection locked="0"/>
    </xf>
    <xf numFmtId="0" fontId="28" fillId="5" borderId="21" xfId="0" applyFont="1" applyFill="1" applyBorder="1" applyAlignment="1" applyProtection="1">
      <alignment horizontal="left"/>
      <protection locked="0"/>
    </xf>
    <xf numFmtId="0" fontId="28" fillId="5" borderId="1" xfId="0" applyFont="1" applyFill="1" applyBorder="1" applyAlignment="1" applyProtection="1">
      <alignment horizontal="left"/>
      <protection locked="0"/>
    </xf>
    <xf numFmtId="0" fontId="10" fillId="5" borderId="9" xfId="0" applyFont="1" applyFill="1" applyBorder="1" applyAlignment="1" applyProtection="1">
      <protection locked="0"/>
    </xf>
    <xf numFmtId="0" fontId="12" fillId="0" borderId="0" xfId="0" applyFont="1" applyAlignment="1" applyProtection="1">
      <alignment horizontal="center"/>
      <protection locked="0"/>
    </xf>
    <xf numFmtId="0" fontId="21" fillId="3" borderId="0" xfId="0" applyFont="1" applyFill="1" applyBorder="1" applyAlignment="1" applyProtection="1">
      <alignment horizontal="right"/>
      <protection locked="0"/>
    </xf>
    <xf numFmtId="0" fontId="21" fillId="0" borderId="0" xfId="0" applyFont="1" applyFill="1" applyBorder="1" applyAlignment="1" applyProtection="1">
      <alignment horizontal="right"/>
      <protection locked="0"/>
    </xf>
    <xf numFmtId="0" fontId="25" fillId="3" borderId="0" xfId="0" applyFont="1" applyFill="1" applyBorder="1" applyAlignment="1" applyProtection="1">
      <alignment horizontal="left"/>
      <protection locked="0"/>
    </xf>
    <xf numFmtId="0" fontId="21" fillId="7" borderId="0" xfId="0" applyFont="1" applyFill="1" applyBorder="1" applyAlignment="1" applyProtection="1">
      <alignment horizontal="right"/>
      <protection locked="0"/>
    </xf>
    <xf numFmtId="0" fontId="34" fillId="0" borderId="0" xfId="0" applyFont="1" applyFill="1" applyBorder="1" applyAlignment="1" applyProtection="1">
      <alignment horizontal="left"/>
    </xf>
    <xf numFmtId="9" fontId="34" fillId="0" borderId="0" xfId="0" applyNumberFormat="1" applyFont="1" applyFill="1" applyBorder="1" applyAlignment="1" applyProtection="1">
      <alignment horizontal="left"/>
    </xf>
    <xf numFmtId="0" fontId="12" fillId="7" borderId="0" xfId="0" applyFont="1" applyFill="1" applyBorder="1" applyAlignment="1" applyProtection="1">
      <alignment horizontal="left"/>
      <protection locked="0"/>
    </xf>
    <xf numFmtId="0" fontId="12" fillId="7" borderId="0" xfId="0" applyFont="1" applyFill="1" applyBorder="1" applyAlignment="1" applyProtection="1">
      <alignment horizontal="right"/>
      <protection locked="0"/>
    </xf>
    <xf numFmtId="0" fontId="12" fillId="3" borderId="0" xfId="0" applyFont="1" applyFill="1" applyBorder="1" applyAlignment="1" applyProtection="1">
      <alignment horizontal="left"/>
      <protection locked="0"/>
    </xf>
    <xf numFmtId="6" fontId="12" fillId="3" borderId="0" xfId="0" applyNumberFormat="1" applyFont="1" applyFill="1" applyBorder="1" applyAlignment="1" applyProtection="1">
      <alignment horizontal="left"/>
      <protection locked="0"/>
    </xf>
    <xf numFmtId="0" fontId="12" fillId="0" borderId="0" xfId="0" applyFont="1" applyFill="1" applyBorder="1" applyAlignment="1" applyProtection="1">
      <alignment horizontal="left"/>
      <protection locked="0"/>
    </xf>
    <xf numFmtId="0" fontId="12" fillId="0" borderId="0" xfId="0" applyFont="1" applyFill="1" applyAlignment="1" applyProtection="1">
      <alignment horizontal="left"/>
      <protection locked="0"/>
    </xf>
    <xf numFmtId="17" fontId="21" fillId="0" borderId="0" xfId="0" applyNumberFormat="1" applyFont="1" applyFill="1" applyBorder="1" applyAlignment="1" applyProtection="1">
      <alignment horizontal="right"/>
      <protection locked="0"/>
    </xf>
    <xf numFmtId="0" fontId="12" fillId="5" borderId="1" xfId="0" applyFont="1" applyFill="1" applyBorder="1" applyAlignment="1" applyProtection="1">
      <alignment horizontal="center"/>
      <protection locked="0"/>
    </xf>
    <xf numFmtId="0" fontId="12" fillId="3" borderId="24" xfId="0" applyFont="1" applyFill="1" applyBorder="1" applyAlignment="1" applyProtection="1">
      <alignment horizontal="center"/>
      <protection locked="0"/>
    </xf>
    <xf numFmtId="0" fontId="12" fillId="3" borderId="2" xfId="0" applyFont="1" applyFill="1" applyBorder="1" applyAlignment="1" applyProtection="1">
      <protection locked="0"/>
    </xf>
    <xf numFmtId="0" fontId="12" fillId="3" borderId="21" xfId="0" applyFont="1" applyFill="1" applyBorder="1" applyAlignment="1" applyProtection="1">
      <protection locked="0"/>
    </xf>
    <xf numFmtId="0" fontId="12" fillId="3" borderId="19" xfId="0" applyFont="1" applyFill="1" applyBorder="1" applyAlignment="1" applyProtection="1">
      <protection locked="0"/>
    </xf>
    <xf numFmtId="0" fontId="12" fillId="3" borderId="1" xfId="0" applyFont="1" applyFill="1" applyBorder="1" applyAlignment="1" applyProtection="1">
      <alignment horizontal="right"/>
    </xf>
    <xf numFmtId="6" fontId="12" fillId="15" borderId="1" xfId="0" applyNumberFormat="1" applyFont="1" applyFill="1" applyBorder="1" applyProtection="1"/>
    <xf numFmtId="0" fontId="28" fillId="3" borderId="24" xfId="0" applyFont="1" applyFill="1" applyBorder="1" applyAlignment="1" applyProtection="1">
      <alignment horizontal="center"/>
      <protection locked="0"/>
    </xf>
    <xf numFmtId="6" fontId="28" fillId="3" borderId="4" xfId="0" applyNumberFormat="1" applyFont="1" applyFill="1" applyBorder="1" applyProtection="1"/>
    <xf numFmtId="167" fontId="12" fillId="0" borderId="1" xfId="0" applyNumberFormat="1" applyFont="1" applyFill="1" applyBorder="1" applyProtection="1">
      <protection locked="0"/>
    </xf>
    <xf numFmtId="0" fontId="10" fillId="0" borderId="0" xfId="0" applyFont="1" applyFill="1" applyProtection="1">
      <protection locked="0"/>
    </xf>
    <xf numFmtId="6" fontId="28" fillId="3" borderId="5" xfId="0" applyNumberFormat="1" applyFont="1" applyFill="1" applyBorder="1" applyProtection="1"/>
    <xf numFmtId="6" fontId="28" fillId="3" borderId="7" xfId="0" applyNumberFormat="1" applyFont="1" applyFill="1" applyBorder="1" applyProtection="1"/>
    <xf numFmtId="6" fontId="28" fillId="2" borderId="1" xfId="0" applyNumberFormat="1" applyFont="1" applyFill="1" applyBorder="1" applyAlignment="1" applyProtection="1">
      <alignment horizontal="right"/>
    </xf>
    <xf numFmtId="167" fontId="28" fillId="6" borderId="1" xfId="0" applyNumberFormat="1" applyFont="1" applyFill="1" applyBorder="1" applyProtection="1">
      <protection locked="0"/>
    </xf>
    <xf numFmtId="10" fontId="28" fillId="8" borderId="4" xfId="0" applyNumberFormat="1" applyFont="1" applyFill="1" applyBorder="1" applyAlignment="1" applyProtection="1">
      <alignment horizontal="right"/>
    </xf>
    <xf numFmtId="6" fontId="28" fillId="2" borderId="4" xfId="0" applyNumberFormat="1" applyFont="1" applyFill="1" applyBorder="1" applyProtection="1"/>
    <xf numFmtId="167" fontId="28" fillId="6" borderId="4" xfId="0" applyNumberFormat="1" applyFont="1" applyFill="1" applyBorder="1" applyProtection="1">
      <protection locked="0"/>
    </xf>
    <xf numFmtId="0" fontId="12" fillId="3" borderId="2" xfId="0" applyFont="1" applyFill="1" applyBorder="1" applyAlignment="1" applyProtection="1">
      <alignment horizontal="center"/>
      <protection locked="0"/>
    </xf>
    <xf numFmtId="6" fontId="28" fillId="2" borderId="65" xfId="0" applyNumberFormat="1" applyFont="1" applyFill="1" applyBorder="1" applyAlignment="1" applyProtection="1">
      <alignment horizontal="right"/>
    </xf>
    <xf numFmtId="6" fontId="28" fillId="2" borderId="65" xfId="0" applyNumberFormat="1" applyFont="1" applyFill="1" applyBorder="1" applyProtection="1"/>
    <xf numFmtId="0" fontId="10" fillId="3" borderId="16" xfId="0" applyFont="1" applyFill="1" applyBorder="1" applyProtection="1">
      <protection locked="0"/>
    </xf>
    <xf numFmtId="167" fontId="28" fillId="6" borderId="35" xfId="0" applyNumberFormat="1" applyFont="1" applyFill="1" applyBorder="1" applyProtection="1">
      <protection locked="0"/>
    </xf>
    <xf numFmtId="167" fontId="28" fillId="6" borderId="33" xfId="0" applyNumberFormat="1" applyFont="1" applyFill="1" applyBorder="1" applyProtection="1">
      <protection locked="0"/>
    </xf>
    <xf numFmtId="0" fontId="28" fillId="3" borderId="22" xfId="0" applyFont="1" applyFill="1" applyBorder="1" applyAlignment="1" applyProtection="1">
      <alignment horizontal="center"/>
      <protection locked="0"/>
    </xf>
    <xf numFmtId="10" fontId="28" fillId="8" borderId="1" xfId="0" applyNumberFormat="1" applyFont="1" applyFill="1" applyBorder="1" applyAlignment="1" applyProtection="1">
      <alignment horizontal="right"/>
    </xf>
    <xf numFmtId="6" fontId="28" fillId="2" borderId="5" xfId="0" applyNumberFormat="1" applyFont="1" applyFill="1" applyBorder="1" applyProtection="1"/>
    <xf numFmtId="0" fontId="10" fillId="3" borderId="0" xfId="0" applyFont="1" applyFill="1" applyBorder="1" applyProtection="1">
      <protection locked="0"/>
    </xf>
    <xf numFmtId="167" fontId="28" fillId="6" borderId="20" xfId="0" applyNumberFormat="1" applyFont="1" applyFill="1" applyBorder="1" applyProtection="1">
      <protection locked="0"/>
    </xf>
    <xf numFmtId="0" fontId="28" fillId="3" borderId="27" xfId="0" applyFont="1" applyFill="1" applyBorder="1" applyAlignment="1" applyProtection="1">
      <alignment horizontal="center"/>
      <protection locked="0"/>
    </xf>
    <xf numFmtId="6" fontId="28" fillId="2" borderId="66" xfId="0" applyNumberFormat="1" applyFont="1" applyFill="1" applyBorder="1" applyAlignment="1" applyProtection="1">
      <alignment horizontal="right"/>
    </xf>
    <xf numFmtId="6" fontId="28" fillId="2" borderId="66" xfId="0" applyNumberFormat="1" applyFont="1" applyFill="1" applyBorder="1" applyProtection="1"/>
    <xf numFmtId="0" fontId="10" fillId="3" borderId="18" xfId="0" applyFont="1" applyFill="1" applyBorder="1" applyProtection="1">
      <protection locked="0"/>
    </xf>
    <xf numFmtId="167" fontId="28" fillId="6" borderId="56" xfId="0" applyNumberFormat="1" applyFont="1" applyFill="1" applyBorder="1" applyProtection="1">
      <protection locked="0"/>
    </xf>
    <xf numFmtId="167" fontId="28" fillId="6" borderId="26" xfId="0" applyNumberFormat="1" applyFont="1" applyFill="1" applyBorder="1" applyProtection="1">
      <protection locked="0"/>
    </xf>
    <xf numFmtId="6" fontId="28" fillId="0" borderId="6" xfId="0" applyNumberFormat="1" applyFont="1" applyFill="1" applyBorder="1" applyAlignment="1" applyProtection="1">
      <alignment horizontal="right"/>
    </xf>
    <xf numFmtId="6" fontId="28" fillId="3" borderId="0" xfId="0" applyNumberFormat="1" applyFont="1" applyFill="1" applyProtection="1"/>
    <xf numFmtId="0" fontId="10" fillId="0" borderId="19" xfId="0" applyFont="1" applyBorder="1" applyProtection="1">
      <protection locked="0"/>
    </xf>
    <xf numFmtId="167" fontId="28" fillId="15" borderId="1" xfId="0" applyNumberFormat="1" applyFont="1" applyFill="1" applyBorder="1" applyProtection="1">
      <protection locked="0"/>
    </xf>
    <xf numFmtId="0" fontId="28" fillId="3" borderId="0" xfId="0" applyFont="1" applyFill="1" applyBorder="1" applyAlignment="1" applyProtection="1">
      <alignment horizontal="center"/>
      <protection locked="0"/>
    </xf>
    <xf numFmtId="167" fontId="28" fillId="0" borderId="1" xfId="0" applyNumberFormat="1" applyFont="1" applyFill="1" applyBorder="1" applyProtection="1">
      <protection locked="0"/>
    </xf>
    <xf numFmtId="0" fontId="10" fillId="3" borderId="21" xfId="0" applyFont="1" applyFill="1" applyBorder="1" applyAlignment="1" applyProtection="1">
      <alignment horizontal="left" indent="2"/>
      <protection locked="0"/>
    </xf>
    <xf numFmtId="0" fontId="10" fillId="3" borderId="21" xfId="0" applyFont="1" applyFill="1" applyBorder="1" applyAlignment="1" applyProtection="1">
      <alignment horizontal="left" wrapText="1" indent="2"/>
      <protection locked="0"/>
    </xf>
    <xf numFmtId="0" fontId="10" fillId="3" borderId="19" xfId="0" applyFont="1" applyFill="1" applyBorder="1" applyAlignment="1" applyProtection="1">
      <alignment horizontal="left" wrapText="1" indent="2"/>
      <protection locked="0"/>
    </xf>
    <xf numFmtId="0" fontId="28" fillId="3" borderId="2" xfId="0" applyFont="1" applyFill="1" applyBorder="1" applyAlignment="1" applyProtection="1">
      <alignment horizontal="center"/>
      <protection locked="0"/>
    </xf>
    <xf numFmtId="6" fontId="28" fillId="2" borderId="35" xfId="0" applyNumberFormat="1" applyFont="1" applyFill="1" applyBorder="1" applyProtection="1"/>
    <xf numFmtId="6" fontId="28" fillId="2" borderId="56" xfId="0" applyNumberFormat="1" applyFont="1" applyFill="1" applyBorder="1" applyAlignment="1" applyProtection="1">
      <alignment horizontal="right"/>
    </xf>
    <xf numFmtId="6" fontId="28" fillId="2" borderId="56" xfId="0" applyNumberFormat="1" applyFont="1" applyFill="1" applyBorder="1" applyProtection="1"/>
    <xf numFmtId="6" fontId="28" fillId="5" borderId="7" xfId="0" applyNumberFormat="1" applyFont="1" applyFill="1" applyBorder="1" applyAlignment="1" applyProtection="1">
      <alignment horizontal="right"/>
    </xf>
    <xf numFmtId="0" fontId="10" fillId="3" borderId="0" xfId="0" applyFont="1" applyFill="1" applyAlignment="1" applyProtection="1">
      <alignment horizontal="right"/>
      <protection locked="0"/>
    </xf>
    <xf numFmtId="0" fontId="10" fillId="0" borderId="4" xfId="0" applyFont="1" applyBorder="1" applyProtection="1">
      <protection locked="0"/>
    </xf>
    <xf numFmtId="0" fontId="10" fillId="3" borderId="2" xfId="0" applyFont="1" applyFill="1" applyBorder="1" applyAlignment="1" applyProtection="1">
      <alignment horizontal="left" wrapText="1" indent="2"/>
      <protection locked="0"/>
    </xf>
    <xf numFmtId="0" fontId="28" fillId="3" borderId="19" xfId="0" applyFont="1" applyFill="1" applyBorder="1" applyAlignment="1" applyProtection="1">
      <alignment horizontal="right" indent="2"/>
      <protection locked="0"/>
    </xf>
    <xf numFmtId="6" fontId="28" fillId="5" borderId="6" xfId="0" applyNumberFormat="1" applyFont="1" applyFill="1" applyBorder="1" applyAlignment="1" applyProtection="1">
      <alignment horizontal="right"/>
    </xf>
    <xf numFmtId="6" fontId="28" fillId="5" borderId="0" xfId="0" applyNumberFormat="1" applyFont="1" applyFill="1" applyBorder="1" applyProtection="1"/>
    <xf numFmtId="10" fontId="28" fillId="5" borderId="6" xfId="0" applyNumberFormat="1" applyFont="1" applyFill="1" applyBorder="1" applyAlignment="1" applyProtection="1">
      <alignment horizontal="right"/>
    </xf>
    <xf numFmtId="6" fontId="28" fillId="5" borderId="6" xfId="0" applyNumberFormat="1" applyFont="1" applyFill="1" applyBorder="1" applyProtection="1"/>
    <xf numFmtId="0" fontId="10" fillId="0" borderId="2" xfId="0" applyFont="1" applyFill="1" applyBorder="1" applyProtection="1">
      <protection locked="0"/>
    </xf>
    <xf numFmtId="0" fontId="10" fillId="3" borderId="2" xfId="0" applyFont="1" applyFill="1" applyBorder="1" applyAlignment="1" applyProtection="1">
      <alignment horizontal="left" indent="2"/>
      <protection locked="0"/>
    </xf>
    <xf numFmtId="0" fontId="28" fillId="5" borderId="0" xfId="0" applyFont="1" applyFill="1" applyAlignment="1" applyProtection="1">
      <alignment horizontal="center"/>
      <protection locked="0"/>
    </xf>
    <xf numFmtId="0" fontId="12" fillId="5" borderId="21" xfId="0" applyFont="1" applyFill="1" applyBorder="1" applyAlignment="1" applyProtection="1">
      <alignment horizontal="right"/>
      <protection locked="0"/>
    </xf>
    <xf numFmtId="0" fontId="22" fillId="0" borderId="0" xfId="0" applyFont="1" applyFill="1" applyAlignment="1" applyProtection="1">
      <alignment horizontal="left"/>
      <protection locked="0"/>
    </xf>
    <xf numFmtId="167" fontId="10" fillId="5" borderId="35" xfId="0" applyNumberFormat="1" applyFont="1" applyFill="1" applyBorder="1" applyProtection="1">
      <protection locked="0"/>
    </xf>
    <xf numFmtId="167" fontId="10" fillId="5" borderId="33" xfId="0" applyNumberFormat="1" applyFont="1" applyFill="1" applyBorder="1" applyProtection="1">
      <protection locked="0"/>
    </xf>
    <xf numFmtId="10" fontId="28" fillId="8" borderId="56" xfId="0" applyNumberFormat="1" applyFont="1" applyFill="1" applyBorder="1" applyAlignment="1" applyProtection="1">
      <alignment horizontal="right"/>
    </xf>
    <xf numFmtId="6" fontId="28" fillId="6" borderId="56" xfId="0" applyNumberFormat="1" applyFont="1" applyFill="1" applyBorder="1" applyAlignment="1" applyProtection="1">
      <alignment horizontal="right"/>
    </xf>
    <xf numFmtId="0" fontId="21" fillId="5" borderId="18" xfId="0" applyFont="1" applyFill="1" applyBorder="1" applyAlignment="1" applyProtection="1">
      <alignment horizontal="right"/>
      <protection locked="0"/>
    </xf>
    <xf numFmtId="6" fontId="12" fillId="5" borderId="0" xfId="0" applyNumberFormat="1" applyFont="1" applyFill="1" applyAlignment="1" applyProtection="1">
      <alignment horizontal="right"/>
      <protection locked="0"/>
    </xf>
    <xf numFmtId="0" fontId="12" fillId="12" borderId="1" xfId="0" applyFont="1" applyFill="1" applyBorder="1" applyAlignment="1" applyProtection="1">
      <alignment wrapText="1"/>
      <protection locked="0"/>
    </xf>
    <xf numFmtId="0" fontId="28" fillId="12" borderId="21" xfId="0" applyFont="1" applyFill="1" applyBorder="1" applyAlignment="1" applyProtection="1">
      <alignment wrapText="1"/>
      <protection locked="0"/>
    </xf>
    <xf numFmtId="167" fontId="28" fillId="6" borderId="1" xfId="0" applyNumberFormat="1" applyFont="1" applyFill="1" applyBorder="1" applyAlignment="1" applyProtection="1">
      <alignment horizontal="right"/>
      <protection locked="0"/>
    </xf>
    <xf numFmtId="6" fontId="12" fillId="0" borderId="0" xfId="0" applyNumberFormat="1" applyFont="1" applyAlignment="1" applyProtection="1">
      <alignment horizontal="right"/>
      <protection locked="0"/>
    </xf>
    <xf numFmtId="0" fontId="28" fillId="12" borderId="1" xfId="0" applyFont="1" applyFill="1" applyBorder="1" applyAlignment="1" applyProtection="1">
      <alignment horizontal="left"/>
      <protection locked="0"/>
    </xf>
    <xf numFmtId="0" fontId="28" fillId="12" borderId="6" xfId="0" applyFont="1" applyFill="1" applyBorder="1" applyAlignment="1" applyProtection="1">
      <alignment wrapText="1"/>
      <protection locked="0"/>
    </xf>
    <xf numFmtId="0" fontId="10" fillId="12" borderId="6" xfId="0" applyFont="1" applyFill="1" applyBorder="1" applyAlignment="1" applyProtection="1">
      <alignment horizontal="right"/>
      <protection locked="0"/>
    </xf>
    <xf numFmtId="6" fontId="12" fillId="6" borderId="1" xfId="0" applyNumberFormat="1" applyFont="1" applyFill="1" applyBorder="1" applyAlignment="1" applyProtection="1">
      <alignment horizontal="right"/>
      <protection locked="0"/>
    </xf>
    <xf numFmtId="0" fontId="12" fillId="12" borderId="1" xfId="0" applyFont="1" applyFill="1" applyBorder="1" applyAlignment="1" applyProtection="1"/>
    <xf numFmtId="0" fontId="21" fillId="5" borderId="0" xfId="0" applyFont="1" applyFill="1" applyAlignment="1" applyProtection="1">
      <alignment vertical="top"/>
      <protection locked="0"/>
    </xf>
    <xf numFmtId="0" fontId="18" fillId="5" borderId="47" xfId="0" applyFont="1" applyFill="1" applyBorder="1" applyAlignment="1" applyProtection="1">
      <alignment horizontal="right" vertical="top" wrapText="1"/>
    </xf>
    <xf numFmtId="164" fontId="18" fillId="5" borderId="11" xfId="0" applyNumberFormat="1" applyFont="1" applyFill="1" applyBorder="1" applyAlignment="1" applyProtection="1">
      <alignment horizontal="right" vertical="top" wrapText="1"/>
    </xf>
    <xf numFmtId="0" fontId="12" fillId="5" borderId="0" xfId="0" applyFont="1" applyFill="1" applyAlignment="1" applyProtection="1">
      <protection locked="0"/>
    </xf>
    <xf numFmtId="0" fontId="12" fillId="3" borderId="1" xfId="0" applyFont="1" applyFill="1" applyBorder="1" applyAlignment="1" applyProtection="1">
      <protection locked="0"/>
    </xf>
    <xf numFmtId="0" fontId="28" fillId="3" borderId="1" xfId="0" applyFont="1" applyFill="1" applyBorder="1" applyAlignment="1" applyProtection="1">
      <alignment wrapText="1"/>
      <protection locked="0"/>
    </xf>
    <xf numFmtId="0" fontId="10" fillId="0" borderId="5" xfId="0" applyFont="1" applyBorder="1" applyAlignment="1" applyProtection="1">
      <protection locked="0"/>
    </xf>
    <xf numFmtId="0" fontId="28" fillId="3" borderId="5" xfId="0" applyFont="1" applyFill="1" applyBorder="1" applyAlignment="1" applyProtection="1">
      <protection locked="0"/>
    </xf>
    <xf numFmtId="0" fontId="28" fillId="3" borderId="7" xfId="0" applyFont="1" applyFill="1" applyBorder="1" applyAlignment="1" applyProtection="1">
      <protection locked="0"/>
    </xf>
    <xf numFmtId="0" fontId="10" fillId="0" borderId="0" xfId="0" applyFont="1" applyAlignment="1" applyProtection="1">
      <protection locked="0"/>
    </xf>
    <xf numFmtId="0" fontId="10" fillId="0" borderId="4" xfId="0" applyFont="1" applyBorder="1" applyAlignment="1" applyProtection="1">
      <protection locked="0"/>
    </xf>
    <xf numFmtId="0" fontId="7" fillId="0" borderId="1" xfId="0" applyFont="1" applyBorder="1" applyAlignment="1">
      <alignment wrapText="1"/>
    </xf>
    <xf numFmtId="0" fontId="0" fillId="0" borderId="24" xfId="0" applyFont="1" applyBorder="1" applyAlignment="1"/>
    <xf numFmtId="0" fontId="0" fillId="0" borderId="6" xfId="0" applyFont="1" applyBorder="1" applyAlignment="1"/>
    <xf numFmtId="0" fontId="0" fillId="0" borderId="16" xfId="0" applyFont="1" applyBorder="1"/>
    <xf numFmtId="0" fontId="0" fillId="0" borderId="2" xfId="0" applyFont="1" applyBorder="1" applyAlignment="1"/>
    <xf numFmtId="0" fontId="0" fillId="0" borderId="18" xfId="0" applyFont="1" applyBorder="1"/>
    <xf numFmtId="0" fontId="0" fillId="0" borderId="0" xfId="0" applyFont="1" applyBorder="1" applyAlignment="1">
      <alignment horizontal="center"/>
    </xf>
    <xf numFmtId="0" fontId="25" fillId="5" borderId="0" xfId="0" applyFont="1" applyFill="1" applyBorder="1" applyAlignment="1" applyProtection="1">
      <alignment horizontal="left"/>
      <protection locked="0"/>
    </xf>
    <xf numFmtId="0" fontId="34" fillId="5" borderId="0" xfId="0" applyFont="1" applyFill="1" applyBorder="1" applyAlignment="1" applyProtection="1">
      <alignment horizontal="left"/>
    </xf>
    <xf numFmtId="9" fontId="34" fillId="5" borderId="0" xfId="0" applyNumberFormat="1" applyFont="1" applyFill="1" applyBorder="1" applyAlignment="1" applyProtection="1">
      <alignment horizontal="left"/>
    </xf>
    <xf numFmtId="17" fontId="21" fillId="5" borderId="0" xfId="0" applyNumberFormat="1" applyFont="1" applyFill="1" applyBorder="1" applyAlignment="1" applyProtection="1">
      <alignment horizontal="right"/>
      <protection locked="0"/>
    </xf>
    <xf numFmtId="6" fontId="22" fillId="3" borderId="0" xfId="0" applyNumberFormat="1" applyFont="1" applyFill="1" applyProtection="1"/>
    <xf numFmtId="0" fontId="23" fillId="3" borderId="21" xfId="0" applyFont="1" applyFill="1" applyBorder="1" applyAlignment="1" applyProtection="1">
      <alignment horizontal="left" wrapText="1" indent="2"/>
      <protection locked="0"/>
    </xf>
    <xf numFmtId="0" fontId="23" fillId="3" borderId="19" xfId="0" applyFont="1" applyFill="1" applyBorder="1" applyAlignment="1" applyProtection="1">
      <alignment horizontal="left" wrapText="1" indent="2"/>
      <protection locked="0"/>
    </xf>
    <xf numFmtId="6" fontId="28" fillId="0" borderId="7" xfId="0" applyNumberFormat="1" applyFont="1" applyFill="1" applyBorder="1" applyAlignment="1" applyProtection="1">
      <alignment horizontal="right"/>
    </xf>
    <xf numFmtId="0" fontId="28" fillId="3" borderId="1" xfId="0" applyFont="1" applyFill="1" applyBorder="1" applyAlignment="1" applyProtection="1">
      <alignment horizontal="center"/>
      <protection locked="0"/>
    </xf>
    <xf numFmtId="0" fontId="28" fillId="3" borderId="4" xfId="0" applyFont="1" applyFill="1" applyBorder="1" applyAlignment="1" applyProtection="1">
      <alignment horizontal="center"/>
      <protection locked="0"/>
    </xf>
    <xf numFmtId="0" fontId="12" fillId="3" borderId="1" xfId="0" applyFont="1" applyFill="1" applyBorder="1" applyAlignment="1" applyProtection="1">
      <alignment horizontal="center"/>
      <protection locked="0"/>
    </xf>
    <xf numFmtId="6" fontId="28" fillId="3" borderId="1" xfId="0" applyNumberFormat="1" applyFont="1" applyFill="1" applyBorder="1" applyAlignment="1" applyProtection="1">
      <alignment horizontal="right"/>
    </xf>
    <xf numFmtId="6" fontId="28" fillId="2" borderId="4" xfId="0" applyNumberFormat="1" applyFont="1" applyFill="1" applyBorder="1" applyAlignment="1" applyProtection="1">
      <alignment horizontal="right"/>
    </xf>
    <xf numFmtId="10" fontId="28" fillId="8" borderId="35" xfId="0" applyNumberFormat="1" applyFont="1" applyFill="1" applyBorder="1" applyAlignment="1" applyProtection="1">
      <alignment horizontal="right"/>
    </xf>
    <xf numFmtId="0" fontId="21" fillId="0" borderId="0" xfId="2" applyFont="1"/>
    <xf numFmtId="0" fontId="34" fillId="0" borderId="0" xfId="2" applyFont="1" applyAlignment="1">
      <alignment wrapText="1"/>
    </xf>
    <xf numFmtId="0" fontId="12" fillId="0" borderId="0" xfId="0" applyFont="1" applyAlignment="1">
      <alignment horizontal="center" vertical="top"/>
    </xf>
    <xf numFmtId="0" fontId="34" fillId="0" borderId="0" xfId="0" applyFont="1" applyAlignment="1">
      <alignment vertical="top" wrapText="1"/>
    </xf>
    <xf numFmtId="0" fontId="21" fillId="0" borderId="0" xfId="0" applyFont="1" applyAlignment="1">
      <alignment vertical="top"/>
    </xf>
    <xf numFmtId="0" fontId="10" fillId="0" borderId="0" xfId="0" applyFont="1" applyAlignment="1">
      <alignment vertical="top"/>
    </xf>
    <xf numFmtId="0" fontId="10" fillId="0" borderId="0" xfId="0" applyFont="1" applyAlignment="1">
      <alignment horizontal="center" vertical="top"/>
    </xf>
    <xf numFmtId="0" fontId="12" fillId="0" borderId="8" xfId="0" applyFont="1" applyBorder="1" applyAlignment="1">
      <alignment vertical="top"/>
    </xf>
    <xf numFmtId="0" fontId="25" fillId="0" borderId="0" xfId="0" applyFont="1" applyBorder="1" applyAlignment="1">
      <alignment vertical="top"/>
    </xf>
    <xf numFmtId="0" fontId="21" fillId="0" borderId="0" xfId="0" applyFont="1" applyAlignment="1">
      <alignment vertical="top" wrapText="1"/>
    </xf>
    <xf numFmtId="0" fontId="41" fillId="0" borderId="0" xfId="1" applyFont="1" applyAlignment="1" applyProtection="1">
      <alignment vertical="top" wrapText="1"/>
    </xf>
    <xf numFmtId="0" fontId="25" fillId="0" borderId="0" xfId="0" applyFont="1" applyAlignment="1">
      <alignment vertical="top"/>
    </xf>
    <xf numFmtId="0" fontId="10" fillId="0" borderId="0" xfId="0" applyFont="1" applyAlignment="1">
      <alignment vertical="top" wrapText="1"/>
    </xf>
    <xf numFmtId="0" fontId="28" fillId="0" borderId="0" xfId="0" applyFont="1" applyAlignment="1">
      <alignment horizontal="center" vertical="top"/>
    </xf>
    <xf numFmtId="0" fontId="21" fillId="0" borderId="0" xfId="0" applyFont="1" applyAlignment="1">
      <alignment horizontal="left" vertical="top" wrapText="1"/>
    </xf>
    <xf numFmtId="0" fontId="10" fillId="2" borderId="0" xfId="0" applyFont="1" applyFill="1" applyAlignment="1">
      <alignment vertical="top" wrapText="1"/>
    </xf>
    <xf numFmtId="0" fontId="10" fillId="7" borderId="0" xfId="2" applyFont="1" applyFill="1" applyAlignment="1">
      <alignment vertical="top" wrapText="1"/>
    </xf>
    <xf numFmtId="0" fontId="10" fillId="0" borderId="0" xfId="0" applyFont="1"/>
    <xf numFmtId="0" fontId="10" fillId="8" borderId="0" xfId="0" applyFont="1" applyFill="1" applyAlignment="1">
      <alignment vertical="top" wrapText="1"/>
    </xf>
    <xf numFmtId="0" fontId="10" fillId="14" borderId="0" xfId="0" applyFont="1" applyFill="1" applyAlignment="1">
      <alignment vertical="top" wrapText="1"/>
    </xf>
    <xf numFmtId="0" fontId="10" fillId="15" borderId="0" xfId="0" applyFont="1" applyFill="1" applyAlignment="1">
      <alignment horizontal="left" vertical="top" wrapText="1"/>
    </xf>
    <xf numFmtId="0" fontId="42" fillId="4" borderId="0" xfId="0" applyFont="1" applyFill="1" applyProtection="1">
      <protection locked="0"/>
    </xf>
    <xf numFmtId="0" fontId="10" fillId="0" borderId="0" xfId="0" applyFont="1" applyAlignment="1">
      <alignment horizontal="left" vertical="top" wrapText="1" indent="4"/>
    </xf>
    <xf numFmtId="0" fontId="10" fillId="0" borderId="0" xfId="0" applyFont="1" applyAlignment="1">
      <alignment horizontal="left" vertical="top" wrapText="1"/>
    </xf>
    <xf numFmtId="0" fontId="10" fillId="0" borderId="0" xfId="0" applyFont="1" applyFill="1" applyBorder="1" applyAlignment="1">
      <alignment vertical="top" wrapText="1"/>
    </xf>
    <xf numFmtId="0" fontId="28" fillId="0" borderId="0" xfId="0" applyFont="1" applyAlignment="1">
      <alignment vertical="top" wrapText="1"/>
    </xf>
    <xf numFmtId="0" fontId="28" fillId="0" borderId="0" xfId="0" applyFont="1" applyAlignment="1">
      <alignment horizontal="left" vertical="top" wrapText="1" indent="4"/>
    </xf>
    <xf numFmtId="0" fontId="21" fillId="0" borderId="0" xfId="0" applyFont="1" applyAlignment="1">
      <alignment horizontal="left" vertical="top" wrapText="1" indent="4"/>
    </xf>
    <xf numFmtId="0" fontId="9" fillId="0" borderId="0" xfId="0" applyFont="1" applyAlignment="1">
      <alignment horizontal="left" vertical="top" wrapText="1" indent="4"/>
    </xf>
    <xf numFmtId="0" fontId="10" fillId="0" borderId="0" xfId="0" applyNumberFormat="1" applyFont="1" applyAlignment="1">
      <alignment horizontal="left" vertical="top" wrapText="1" indent="4"/>
    </xf>
    <xf numFmtId="0" fontId="28" fillId="0" borderId="0" xfId="0" applyFont="1" applyAlignment="1">
      <alignment horizontal="left" vertical="top" wrapText="1"/>
    </xf>
    <xf numFmtId="0" fontId="46" fillId="0" borderId="0" xfId="0" applyFont="1" applyAlignment="1">
      <alignment horizontal="left" vertical="top" wrapText="1" indent="8"/>
    </xf>
    <xf numFmtId="0" fontId="10" fillId="0" borderId="0" xfId="0" applyFont="1" applyAlignment="1">
      <alignment horizontal="left" vertical="top" wrapText="1" indent="8"/>
    </xf>
    <xf numFmtId="0" fontId="34" fillId="0" borderId="0" xfId="0" applyFont="1" applyAlignment="1">
      <alignment horizontal="left" vertical="top" wrapText="1"/>
    </xf>
    <xf numFmtId="0" fontId="43" fillId="0" borderId="0" xfId="0" applyFont="1" applyAlignment="1">
      <alignment vertical="top" wrapText="1"/>
    </xf>
    <xf numFmtId="0" fontId="18" fillId="3" borderId="0" xfId="0" applyFont="1" applyFill="1" applyAlignment="1" applyProtection="1">
      <alignment horizontal="center"/>
      <protection locked="0"/>
    </xf>
    <xf numFmtId="0" fontId="18" fillId="3" borderId="0" xfId="0" applyFont="1" applyFill="1" applyAlignment="1" applyProtection="1">
      <alignment wrapText="1"/>
      <protection locked="0"/>
    </xf>
    <xf numFmtId="0" fontId="15" fillId="3" borderId="0" xfId="0" applyFont="1" applyFill="1" applyAlignment="1" applyProtection="1">
      <alignment horizontal="right"/>
      <protection locked="0"/>
    </xf>
    <xf numFmtId="0" fontId="15" fillId="3" borderId="0" xfId="0" applyFont="1" applyFill="1" applyBorder="1" applyAlignment="1" applyProtection="1">
      <alignment horizontal="right"/>
      <protection locked="0"/>
    </xf>
    <xf numFmtId="6" fontId="18" fillId="3" borderId="0" xfId="0" applyNumberFormat="1" applyFont="1" applyFill="1" applyBorder="1" applyAlignment="1" applyProtection="1">
      <alignment horizontal="right"/>
      <protection locked="0"/>
    </xf>
    <xf numFmtId="0" fontId="15" fillId="5" borderId="0" xfId="0" applyFont="1" applyFill="1" applyBorder="1" applyAlignment="1" applyProtection="1">
      <alignment horizontal="right"/>
      <protection locked="0"/>
    </xf>
    <xf numFmtId="0" fontId="15" fillId="0" borderId="0" xfId="0" applyFont="1" applyFill="1" applyAlignment="1" applyProtection="1">
      <alignment horizontal="right"/>
      <protection locked="0"/>
    </xf>
    <xf numFmtId="0" fontId="18" fillId="0" borderId="0" xfId="0" applyFont="1" applyFill="1" applyProtection="1">
      <protection locked="0"/>
    </xf>
    <xf numFmtId="0" fontId="15" fillId="0" borderId="0" xfId="0" applyFont="1" applyFill="1" applyProtection="1">
      <protection locked="0"/>
    </xf>
    <xf numFmtId="0" fontId="15" fillId="0" borderId="0" xfId="0" applyFont="1" applyProtection="1">
      <protection locked="0"/>
    </xf>
    <xf numFmtId="0" fontId="47" fillId="3" borderId="0" xfId="0" applyFont="1" applyFill="1" applyBorder="1" applyAlignment="1" applyProtection="1">
      <alignment horizontal="left"/>
      <protection locked="0"/>
    </xf>
    <xf numFmtId="0" fontId="48" fillId="0" borderId="0" xfId="0" applyFont="1" applyProtection="1">
      <protection locked="0"/>
    </xf>
    <xf numFmtId="0" fontId="49" fillId="3" borderId="0" xfId="0" applyFont="1" applyFill="1" applyBorder="1" applyAlignment="1" applyProtection="1">
      <alignment horizontal="center"/>
      <protection locked="0"/>
    </xf>
    <xf numFmtId="0" fontId="48" fillId="3" borderId="0" xfId="0" applyFont="1" applyFill="1" applyBorder="1" applyAlignment="1" applyProtection="1">
      <alignment horizontal="right"/>
      <protection locked="0"/>
    </xf>
    <xf numFmtId="0" fontId="14" fillId="3" borderId="0" xfId="0" applyFont="1" applyFill="1" applyBorder="1" applyAlignment="1" applyProtection="1">
      <alignment horizontal="center"/>
      <protection locked="0"/>
    </xf>
    <xf numFmtId="0" fontId="19" fillId="3" borderId="0" xfId="0" applyFont="1" applyFill="1" applyBorder="1" applyAlignment="1" applyProtection="1">
      <alignment horizontal="center"/>
      <protection locked="0"/>
    </xf>
    <xf numFmtId="0" fontId="18" fillId="5" borderId="0" xfId="0" applyFont="1" applyFill="1" applyAlignment="1" applyProtection="1">
      <alignment horizontal="center"/>
      <protection locked="0"/>
    </xf>
    <xf numFmtId="0" fontId="16" fillId="7" borderId="0" xfId="0" applyNumberFormat="1" applyFont="1" applyFill="1" applyAlignment="1" applyProtection="1">
      <alignment horizontal="left"/>
    </xf>
    <xf numFmtId="0" fontId="15" fillId="7" borderId="0" xfId="0" applyFont="1" applyFill="1" applyAlignment="1" applyProtection="1">
      <alignment horizontal="right"/>
    </xf>
    <xf numFmtId="0" fontId="15" fillId="7" borderId="0" xfId="0" applyFont="1" applyFill="1" applyBorder="1" applyAlignment="1" applyProtection="1">
      <alignment horizontal="right"/>
      <protection locked="0"/>
    </xf>
    <xf numFmtId="0" fontId="20" fillId="5" borderId="0" xfId="0" applyFont="1" applyFill="1" applyBorder="1" applyAlignment="1" applyProtection="1">
      <alignment horizontal="left"/>
    </xf>
    <xf numFmtId="9" fontId="20" fillId="5" borderId="0" xfId="0" applyNumberFormat="1" applyFont="1" applyFill="1" applyBorder="1" applyAlignment="1" applyProtection="1">
      <alignment horizontal="left"/>
    </xf>
    <xf numFmtId="0" fontId="18" fillId="7" borderId="0" xfId="0" applyFont="1" applyFill="1" applyBorder="1" applyAlignment="1" applyProtection="1">
      <alignment horizontal="left"/>
      <protection locked="0"/>
    </xf>
    <xf numFmtId="0" fontId="18" fillId="7" borderId="0" xfId="0" applyFont="1" applyFill="1" applyBorder="1" applyAlignment="1" applyProtection="1">
      <alignment horizontal="right"/>
      <protection locked="0"/>
    </xf>
    <xf numFmtId="0" fontId="18" fillId="3" borderId="0" xfId="0" applyFont="1" applyFill="1" applyBorder="1" applyAlignment="1" applyProtection="1">
      <alignment horizontal="left"/>
      <protection locked="0"/>
    </xf>
    <xf numFmtId="6" fontId="18" fillId="3" borderId="0" xfId="0" applyNumberFormat="1" applyFont="1" applyFill="1" applyBorder="1" applyAlignment="1" applyProtection="1">
      <alignment horizontal="left"/>
      <protection locked="0"/>
    </xf>
    <xf numFmtId="0" fontId="18" fillId="5" borderId="0" xfId="0" applyFont="1" applyFill="1" applyBorder="1" applyAlignment="1" applyProtection="1">
      <alignment horizontal="left"/>
      <protection locked="0"/>
    </xf>
    <xf numFmtId="0" fontId="18" fillId="0" borderId="0" xfId="0" applyFont="1" applyFill="1" applyAlignment="1" applyProtection="1">
      <alignment horizontal="left"/>
      <protection locked="0"/>
    </xf>
    <xf numFmtId="0" fontId="18" fillId="0" borderId="0" xfId="0" applyFont="1" applyAlignment="1" applyProtection="1">
      <alignment horizontal="left"/>
      <protection locked="0"/>
    </xf>
    <xf numFmtId="17" fontId="15" fillId="5" borderId="0" xfId="0" applyNumberFormat="1" applyFont="1" applyFill="1" applyBorder="1" applyAlignment="1" applyProtection="1">
      <alignment horizontal="right"/>
      <protection locked="0"/>
    </xf>
    <xf numFmtId="17" fontId="15" fillId="0" borderId="0" xfId="0" applyNumberFormat="1" applyFont="1" applyFill="1" applyBorder="1" applyAlignment="1" applyProtection="1">
      <alignment horizontal="right"/>
      <protection locked="0"/>
    </xf>
    <xf numFmtId="0" fontId="15" fillId="0" borderId="0" xfId="0" applyFont="1" applyFill="1" applyBorder="1" applyAlignment="1" applyProtection="1">
      <alignment horizontal="right"/>
      <protection locked="0"/>
    </xf>
    <xf numFmtId="0" fontId="15" fillId="5" borderId="0" xfId="0" applyFont="1" applyFill="1" applyProtection="1">
      <protection locked="0"/>
    </xf>
    <xf numFmtId="0" fontId="18" fillId="5" borderId="47" xfId="0" applyFont="1" applyFill="1" applyBorder="1" applyAlignment="1" applyProtection="1">
      <alignment horizontal="right" wrapText="1"/>
    </xf>
    <xf numFmtId="164" fontId="18" fillId="5" borderId="11" xfId="0" applyNumberFormat="1" applyFont="1" applyFill="1" applyBorder="1" applyAlignment="1" applyProtection="1">
      <alignment horizontal="right" wrapText="1"/>
    </xf>
    <xf numFmtId="0" fontId="18" fillId="0" borderId="0" xfId="0" applyFont="1" applyProtection="1">
      <protection locked="0"/>
    </xf>
    <xf numFmtId="0" fontId="18" fillId="3" borderId="7" xfId="0" applyFont="1" applyFill="1" applyBorder="1" applyAlignment="1" applyProtection="1">
      <alignment horizontal="right"/>
    </xf>
    <xf numFmtId="6" fontId="51" fillId="3" borderId="0" xfId="0" applyNumberFormat="1" applyFont="1" applyFill="1" applyProtection="1"/>
    <xf numFmtId="0" fontId="18" fillId="3" borderId="24" xfId="0" applyFont="1" applyFill="1" applyBorder="1" applyAlignment="1" applyProtection="1">
      <alignment horizontal="center"/>
      <protection locked="0"/>
    </xf>
    <xf numFmtId="0" fontId="18" fillId="3" borderId="2" xfId="0" applyFont="1" applyFill="1" applyBorder="1" applyAlignment="1" applyProtection="1">
      <protection locked="0"/>
    </xf>
    <xf numFmtId="0" fontId="18" fillId="3" borderId="21" xfId="0" applyFont="1" applyFill="1" applyBorder="1" applyAlignment="1" applyProtection="1">
      <protection locked="0"/>
    </xf>
    <xf numFmtId="0" fontId="18" fillId="3" borderId="19" xfId="0" applyFont="1" applyFill="1" applyBorder="1" applyAlignment="1" applyProtection="1">
      <protection locked="0"/>
    </xf>
    <xf numFmtId="0" fontId="18" fillId="3" borderId="1" xfId="0" applyFont="1" applyFill="1" applyBorder="1" applyAlignment="1" applyProtection="1">
      <alignment horizontal="right"/>
    </xf>
    <xf numFmtId="6" fontId="18" fillId="15" borderId="1" xfId="0" applyNumberFormat="1" applyFont="1" applyFill="1" applyBorder="1" applyProtection="1"/>
    <xf numFmtId="0" fontId="18" fillId="3" borderId="0" xfId="0" applyFont="1" applyFill="1" applyProtection="1">
      <protection locked="0"/>
    </xf>
    <xf numFmtId="167" fontId="18" fillId="15" borderId="1" xfId="0" applyNumberFormat="1" applyFont="1" applyFill="1" applyBorder="1" applyProtection="1">
      <protection locked="0"/>
    </xf>
    <xf numFmtId="0" fontId="17" fillId="3" borderId="0" xfId="0" applyFont="1" applyFill="1" applyAlignment="1" applyProtection="1">
      <alignment horizontal="center"/>
      <protection locked="0"/>
    </xf>
    <xf numFmtId="0" fontId="17" fillId="3" borderId="24" xfId="0" applyFont="1" applyFill="1" applyBorder="1" applyAlignment="1" applyProtection="1">
      <alignment horizontal="center"/>
      <protection locked="0"/>
    </xf>
    <xf numFmtId="0" fontId="10" fillId="0" borderId="5" xfId="0" applyFont="1" applyBorder="1" applyAlignment="1" applyProtection="1">
      <alignment horizontal="left"/>
      <protection locked="0"/>
    </xf>
    <xf numFmtId="6" fontId="17" fillId="0" borderId="1" xfId="0" applyNumberFormat="1" applyFont="1" applyFill="1" applyBorder="1" applyAlignment="1" applyProtection="1">
      <alignment horizontal="right"/>
    </xf>
    <xf numFmtId="6" fontId="17" fillId="3" borderId="4" xfId="0" applyNumberFormat="1" applyFont="1" applyFill="1" applyBorder="1" applyProtection="1"/>
    <xf numFmtId="167" fontId="18" fillId="0" borderId="1" xfId="0" applyNumberFormat="1" applyFont="1" applyFill="1" applyBorder="1" applyProtection="1">
      <protection locked="0"/>
    </xf>
    <xf numFmtId="0" fontId="16" fillId="0" borderId="0" xfId="0" applyFont="1" applyFill="1" applyProtection="1">
      <protection locked="0"/>
    </xf>
    <xf numFmtId="0" fontId="16" fillId="0" borderId="0" xfId="0" applyFont="1" applyProtection="1">
      <protection locked="0"/>
    </xf>
    <xf numFmtId="6" fontId="17" fillId="3" borderId="5" xfId="0" applyNumberFormat="1" applyFont="1" applyFill="1" applyBorder="1" applyProtection="1"/>
    <xf numFmtId="0" fontId="16" fillId="3" borderId="2" xfId="0" applyFont="1" applyFill="1" applyBorder="1" applyAlignment="1" applyProtection="1">
      <alignment horizontal="left" wrapText="1" indent="2"/>
      <protection locked="0"/>
    </xf>
    <xf numFmtId="0" fontId="52" fillId="3" borderId="21" xfId="0" applyFont="1" applyFill="1" applyBorder="1" applyAlignment="1" applyProtection="1">
      <alignment horizontal="left" wrapText="1" indent="2"/>
      <protection locked="0"/>
    </xf>
    <xf numFmtId="0" fontId="52" fillId="3" borderId="19" xfId="0" applyFont="1" applyFill="1" applyBorder="1" applyAlignment="1" applyProtection="1">
      <alignment horizontal="left" wrapText="1" indent="2"/>
      <protection locked="0"/>
    </xf>
    <xf numFmtId="0" fontId="16" fillId="3" borderId="2" xfId="0" applyFont="1" applyFill="1" applyBorder="1" applyAlignment="1" applyProtection="1">
      <alignment horizontal="left" indent="2"/>
      <protection locked="0"/>
    </xf>
    <xf numFmtId="6" fontId="17" fillId="3" borderId="7" xfId="0" applyNumberFormat="1" applyFont="1" applyFill="1" applyBorder="1" applyProtection="1"/>
    <xf numFmtId="6" fontId="17" fillId="2" borderId="1" xfId="0" applyNumberFormat="1" applyFont="1" applyFill="1" applyBorder="1" applyAlignment="1" applyProtection="1">
      <alignment horizontal="right"/>
    </xf>
    <xf numFmtId="6" fontId="17" fillId="5" borderId="1" xfId="0" applyNumberFormat="1" applyFont="1" applyFill="1" applyBorder="1" applyProtection="1"/>
    <xf numFmtId="167" fontId="17" fillId="6" borderId="1" xfId="0" applyNumberFormat="1" applyFont="1" applyFill="1" applyBorder="1" applyProtection="1">
      <protection locked="0"/>
    </xf>
    <xf numFmtId="10" fontId="17" fillId="8" borderId="1" xfId="0" applyNumberFormat="1" applyFont="1" applyFill="1" applyBorder="1" applyAlignment="1" applyProtection="1">
      <alignment horizontal="right"/>
    </xf>
    <xf numFmtId="6" fontId="17" fillId="2" borderId="1" xfId="0" applyNumberFormat="1" applyFont="1" applyFill="1" applyBorder="1" applyProtection="1"/>
    <xf numFmtId="0" fontId="18" fillId="3" borderId="1" xfId="0" applyFont="1" applyFill="1" applyBorder="1" applyAlignment="1" applyProtection="1">
      <alignment horizontal="center"/>
      <protection locked="0"/>
    </xf>
    <xf numFmtId="0" fontId="17" fillId="3" borderId="4" xfId="0" applyFont="1" applyFill="1" applyBorder="1" applyAlignment="1" applyProtection="1">
      <alignment horizontal="center"/>
      <protection locked="0"/>
    </xf>
    <xf numFmtId="0" fontId="28" fillId="3" borderId="4" xfId="0" applyFont="1" applyFill="1" applyBorder="1" applyAlignment="1" applyProtection="1">
      <alignment horizontal="left"/>
      <protection locked="0"/>
    </xf>
    <xf numFmtId="0" fontId="17" fillId="3" borderId="7" xfId="0" applyFont="1" applyFill="1" applyBorder="1" applyAlignment="1" applyProtection="1">
      <alignment horizontal="center"/>
      <protection locked="0"/>
    </xf>
    <xf numFmtId="6" fontId="17" fillId="3" borderId="0" xfId="0" applyNumberFormat="1" applyFont="1" applyFill="1" applyProtection="1"/>
    <xf numFmtId="0" fontId="16" fillId="5" borderId="0" xfId="0" applyFont="1" applyFill="1" applyProtection="1">
      <protection locked="0"/>
    </xf>
    <xf numFmtId="0" fontId="17" fillId="0" borderId="0" xfId="0" applyFont="1" applyFill="1" applyProtection="1">
      <protection locked="0"/>
    </xf>
    <xf numFmtId="0" fontId="17" fillId="3" borderId="21" xfId="0" applyFont="1" applyFill="1" applyBorder="1" applyAlignment="1" applyProtection="1">
      <alignment horizontal="left" wrapText="1"/>
      <protection locked="0"/>
    </xf>
    <xf numFmtId="0" fontId="16" fillId="0" borderId="19" xfId="0" applyFont="1" applyBorder="1" applyProtection="1">
      <protection locked="0"/>
    </xf>
    <xf numFmtId="6" fontId="17" fillId="15" borderId="1" xfId="0" applyNumberFormat="1" applyFont="1" applyFill="1" applyBorder="1" applyProtection="1"/>
    <xf numFmtId="167" fontId="17" fillId="15" borderId="1" xfId="0" applyNumberFormat="1" applyFont="1" applyFill="1" applyBorder="1" applyProtection="1">
      <protection locked="0"/>
    </xf>
    <xf numFmtId="0" fontId="17" fillId="3" borderId="0" xfId="0" applyFont="1" applyFill="1" applyBorder="1" applyAlignment="1" applyProtection="1">
      <alignment horizontal="center"/>
      <protection locked="0"/>
    </xf>
    <xf numFmtId="0" fontId="10" fillId="0" borderId="4" xfId="0" applyFont="1" applyBorder="1" applyAlignment="1" applyProtection="1">
      <alignment horizontal="left"/>
      <protection locked="0"/>
    </xf>
    <xf numFmtId="167" fontId="17" fillId="0" borderId="1" xfId="0" applyNumberFormat="1" applyFont="1" applyFill="1" applyBorder="1" applyProtection="1">
      <protection locked="0"/>
    </xf>
    <xf numFmtId="0" fontId="16" fillId="3" borderId="21" xfId="0" applyFont="1" applyFill="1" applyBorder="1" applyAlignment="1" applyProtection="1">
      <alignment horizontal="left" indent="2"/>
      <protection locked="0"/>
    </xf>
    <xf numFmtId="0" fontId="16" fillId="3" borderId="21" xfId="0" applyFont="1" applyFill="1" applyBorder="1" applyAlignment="1" applyProtection="1">
      <alignment horizontal="left" wrapText="1" indent="2"/>
      <protection locked="0"/>
    </xf>
    <xf numFmtId="0" fontId="16" fillId="3" borderId="19" xfId="0" applyFont="1" applyFill="1" applyBorder="1" applyAlignment="1" applyProtection="1">
      <alignment horizontal="left" wrapText="1" indent="2"/>
      <protection locked="0"/>
    </xf>
    <xf numFmtId="0" fontId="17" fillId="3" borderId="1" xfId="0" applyFont="1" applyFill="1" applyBorder="1" applyAlignment="1" applyProtection="1">
      <alignment horizontal="center"/>
      <protection locked="0"/>
    </xf>
    <xf numFmtId="6" fontId="17" fillId="5" borderId="1" xfId="0" applyNumberFormat="1" applyFont="1" applyFill="1" applyBorder="1" applyAlignment="1" applyProtection="1">
      <alignment horizontal="right"/>
    </xf>
    <xf numFmtId="6" fontId="17" fillId="5" borderId="0" xfId="0" applyNumberFormat="1" applyFont="1" applyFill="1" applyProtection="1"/>
    <xf numFmtId="6" fontId="17" fillId="15" borderId="1" xfId="0" applyNumberFormat="1" applyFont="1" applyFill="1" applyBorder="1" applyAlignment="1" applyProtection="1">
      <alignment horizontal="right"/>
    </xf>
    <xf numFmtId="0" fontId="16" fillId="3" borderId="0" xfId="0" applyFont="1" applyFill="1" applyAlignment="1" applyProtection="1">
      <alignment horizontal="right"/>
      <protection locked="0"/>
    </xf>
    <xf numFmtId="0" fontId="16" fillId="0" borderId="0" xfId="0" applyFont="1" applyFill="1" applyAlignment="1" applyProtection="1">
      <alignment horizontal="right"/>
      <protection locked="0"/>
    </xf>
    <xf numFmtId="0" fontId="16" fillId="0" borderId="4" xfId="0" applyFont="1" applyBorder="1" applyProtection="1">
      <protection locked="0"/>
    </xf>
    <xf numFmtId="0" fontId="17" fillId="3" borderId="19" xfId="0" applyFont="1" applyFill="1" applyBorder="1" applyAlignment="1" applyProtection="1">
      <alignment horizontal="right" indent="2"/>
      <protection locked="0"/>
    </xf>
    <xf numFmtId="6" fontId="17" fillId="5" borderId="0" xfId="0" applyNumberFormat="1" applyFont="1" applyFill="1" applyBorder="1" applyProtection="1"/>
    <xf numFmtId="10" fontId="17" fillId="5" borderId="21" xfId="0" applyNumberFormat="1" applyFont="1" applyFill="1" applyBorder="1" applyAlignment="1" applyProtection="1">
      <alignment horizontal="right"/>
    </xf>
    <xf numFmtId="6" fontId="17" fillId="5" borderId="21" xfId="0" applyNumberFormat="1" applyFont="1" applyFill="1" applyBorder="1" applyProtection="1"/>
    <xf numFmtId="6" fontId="17" fillId="3" borderId="1" xfId="0" applyNumberFormat="1" applyFont="1" applyFill="1" applyBorder="1" applyAlignment="1" applyProtection="1">
      <alignment horizontal="right"/>
    </xf>
    <xf numFmtId="6" fontId="17" fillId="5" borderId="3" xfId="0" applyNumberFormat="1" applyFont="1" applyFill="1" applyBorder="1" applyAlignment="1" applyProtection="1">
      <alignment horizontal="right"/>
    </xf>
    <xf numFmtId="0" fontId="18" fillId="5" borderId="0" xfId="0" applyFont="1" applyFill="1" applyBorder="1" applyAlignment="1" applyProtection="1">
      <alignment horizontal="right"/>
      <protection locked="0"/>
    </xf>
    <xf numFmtId="6" fontId="17" fillId="5" borderId="6" xfId="0" applyNumberFormat="1" applyFont="1" applyFill="1" applyBorder="1" applyAlignment="1" applyProtection="1">
      <alignment horizontal="right"/>
    </xf>
    <xf numFmtId="6" fontId="17" fillId="5" borderId="6" xfId="0" applyNumberFormat="1" applyFont="1" applyFill="1" applyBorder="1" applyProtection="1"/>
    <xf numFmtId="0" fontId="15" fillId="0" borderId="0" xfId="0" applyFont="1" applyAlignment="1" applyProtection="1">
      <alignment horizontal="right"/>
      <protection locked="0"/>
    </xf>
    <xf numFmtId="170" fontId="16" fillId="5" borderId="0" xfId="0" applyNumberFormat="1" applyFont="1" applyFill="1" applyBorder="1" applyAlignment="1" applyProtection="1">
      <alignment horizontal="right"/>
      <protection locked="0"/>
    </xf>
    <xf numFmtId="9" fontId="17" fillId="8" borderId="1" xfId="0" applyNumberFormat="1" applyFont="1" applyFill="1" applyBorder="1" applyAlignment="1" applyProtection="1">
      <alignment horizontal="right"/>
    </xf>
    <xf numFmtId="0" fontId="51" fillId="0" borderId="0" xfId="0" applyFont="1" applyFill="1" applyAlignment="1" applyProtection="1">
      <alignment horizontal="left"/>
      <protection locked="0"/>
    </xf>
    <xf numFmtId="0" fontId="18" fillId="5" borderId="0" xfId="0" applyFont="1" applyFill="1" applyAlignment="1" applyProtection="1">
      <alignment wrapText="1"/>
      <protection locked="0"/>
    </xf>
    <xf numFmtId="0" fontId="15" fillId="5" borderId="0" xfId="0" applyFont="1" applyFill="1" applyAlignment="1" applyProtection="1">
      <alignment horizontal="right"/>
      <protection locked="0"/>
    </xf>
    <xf numFmtId="6" fontId="17" fillId="5" borderId="35" xfId="0" applyNumberFormat="1" applyFont="1" applyFill="1" applyBorder="1" applyAlignment="1" applyProtection="1">
      <alignment horizontal="right"/>
    </xf>
    <xf numFmtId="167" fontId="16" fillId="5" borderId="35" xfId="0" applyNumberFormat="1" applyFont="1" applyFill="1" applyBorder="1" applyProtection="1">
      <protection locked="0"/>
    </xf>
    <xf numFmtId="167" fontId="16" fillId="5" borderId="33" xfId="0" applyNumberFormat="1" applyFont="1" applyFill="1" applyBorder="1" applyProtection="1">
      <protection locked="0"/>
    </xf>
    <xf numFmtId="10" fontId="17" fillId="8" borderId="56" xfId="0" applyNumberFormat="1" applyFont="1" applyFill="1" applyBorder="1" applyAlignment="1" applyProtection="1">
      <alignment horizontal="right"/>
    </xf>
    <xf numFmtId="6" fontId="17" fillId="6" borderId="56" xfId="0" applyNumberFormat="1" applyFont="1" applyFill="1" applyBorder="1" applyAlignment="1" applyProtection="1">
      <alignment horizontal="right"/>
    </xf>
    <xf numFmtId="0" fontId="15" fillId="5" borderId="18" xfId="0" applyFont="1" applyFill="1" applyBorder="1" applyAlignment="1" applyProtection="1">
      <alignment horizontal="right"/>
      <protection locked="0"/>
    </xf>
    <xf numFmtId="6" fontId="18" fillId="5" borderId="0" xfId="0" applyNumberFormat="1" applyFont="1" applyFill="1" applyAlignment="1" applyProtection="1">
      <alignment horizontal="right"/>
      <protection locked="0"/>
    </xf>
    <xf numFmtId="0" fontId="18" fillId="5" borderId="0" xfId="0" applyFont="1" applyFill="1" applyProtection="1">
      <protection locked="0"/>
    </xf>
    <xf numFmtId="0" fontId="17" fillId="5" borderId="0" xfId="0" applyFont="1" applyFill="1" applyProtection="1">
      <protection locked="0"/>
    </xf>
    <xf numFmtId="0" fontId="18" fillId="12" borderId="1" xfId="0" applyFont="1" applyFill="1" applyBorder="1" applyAlignment="1" applyProtection="1">
      <alignment wrapText="1"/>
      <protection locked="0"/>
    </xf>
    <xf numFmtId="0" fontId="17" fillId="12" borderId="21" xfId="0" applyFont="1" applyFill="1" applyBorder="1" applyAlignment="1" applyProtection="1">
      <alignment wrapText="1"/>
      <protection locked="0"/>
    </xf>
    <xf numFmtId="167" fontId="17" fillId="6" borderId="1" xfId="0" applyNumberFormat="1" applyFont="1" applyFill="1" applyBorder="1" applyAlignment="1" applyProtection="1">
      <alignment horizontal="right"/>
      <protection locked="0"/>
    </xf>
    <xf numFmtId="6" fontId="18" fillId="0" borderId="0" xfId="0" applyNumberFormat="1" applyFont="1" applyAlignment="1" applyProtection="1">
      <alignment horizontal="right"/>
      <protection locked="0"/>
    </xf>
    <xf numFmtId="0" fontId="18" fillId="0" borderId="0" xfId="0" applyFont="1" applyAlignment="1" applyProtection="1">
      <alignment horizontal="center"/>
      <protection locked="0"/>
    </xf>
    <xf numFmtId="0" fontId="17" fillId="12" borderId="1" xfId="0" applyFont="1" applyFill="1" applyBorder="1" applyAlignment="1" applyProtection="1">
      <alignment horizontal="left"/>
      <protection locked="0"/>
    </xf>
    <xf numFmtId="0" fontId="17" fillId="12" borderId="6" xfId="0" applyFont="1" applyFill="1" applyBorder="1" applyAlignment="1" applyProtection="1">
      <alignment wrapText="1"/>
      <protection locked="0"/>
    </xf>
    <xf numFmtId="0" fontId="16" fillId="12" borderId="6" xfId="0" applyFont="1" applyFill="1" applyBorder="1" applyAlignment="1" applyProtection="1">
      <alignment horizontal="right"/>
      <protection locked="0"/>
    </xf>
    <xf numFmtId="6" fontId="18" fillId="6" borderId="1" xfId="0" applyNumberFormat="1" applyFont="1" applyFill="1" applyBorder="1" applyAlignment="1" applyProtection="1">
      <alignment horizontal="right"/>
      <protection locked="0"/>
    </xf>
    <xf numFmtId="0" fontId="18" fillId="12" borderId="1" xfId="0" applyFont="1" applyFill="1" applyBorder="1" applyAlignment="1" applyProtection="1"/>
    <xf numFmtId="6" fontId="18" fillId="6" borderId="1" xfId="0" applyNumberFormat="1" applyFont="1" applyFill="1" applyBorder="1" applyProtection="1"/>
    <xf numFmtId="0" fontId="18" fillId="0" borderId="0" xfId="0" applyFont="1" applyAlignment="1" applyProtection="1">
      <alignment wrapText="1"/>
      <protection locked="0"/>
    </xf>
    <xf numFmtId="0" fontId="28" fillId="3" borderId="5" xfId="0" applyFont="1" applyFill="1" applyBorder="1" applyProtection="1">
      <protection locked="0"/>
    </xf>
    <xf numFmtId="166" fontId="12" fillId="3" borderId="2" xfId="0" applyNumberFormat="1" applyFont="1" applyFill="1" applyBorder="1" applyAlignment="1" applyProtection="1">
      <alignment horizontal="right" wrapText="1"/>
      <protection locked="0"/>
    </xf>
    <xf numFmtId="0" fontId="28" fillId="3" borderId="7" xfId="0" applyFont="1" applyFill="1" applyBorder="1" applyProtection="1">
      <protection locked="0"/>
    </xf>
    <xf numFmtId="0" fontId="28" fillId="3" borderId="43" xfId="0" applyFont="1" applyFill="1" applyBorder="1" applyProtection="1">
      <protection locked="0"/>
    </xf>
    <xf numFmtId="0" fontId="28" fillId="3" borderId="58" xfId="0" applyFont="1" applyFill="1" applyBorder="1" applyProtection="1">
      <protection locked="0"/>
    </xf>
    <xf numFmtId="0" fontId="9" fillId="3" borderId="0" xfId="0" applyFont="1" applyFill="1" applyProtection="1">
      <protection locked="0"/>
    </xf>
    <xf numFmtId="0" fontId="9" fillId="3" borderId="27" xfId="0" applyFont="1" applyFill="1" applyBorder="1" applyProtection="1">
      <protection locked="0"/>
    </xf>
    <xf numFmtId="0" fontId="9" fillId="3" borderId="42" xfId="0" applyFont="1" applyFill="1" applyBorder="1" applyProtection="1">
      <protection locked="0"/>
    </xf>
    <xf numFmtId="0" fontId="9" fillId="3" borderId="18" xfId="0" applyFont="1" applyFill="1" applyBorder="1" applyProtection="1">
      <protection locked="0"/>
    </xf>
    <xf numFmtId="0" fontId="46" fillId="3" borderId="0" xfId="0" applyFont="1" applyFill="1" applyAlignment="1" applyProtection="1">
      <alignment horizontal="right"/>
    </xf>
    <xf numFmtId="0" fontId="12" fillId="0" borderId="1" xfId="0" applyFont="1" applyBorder="1" applyAlignment="1" applyProtection="1">
      <alignment horizontal="right" wrapText="1"/>
      <protection locked="0"/>
    </xf>
    <xf numFmtId="166" fontId="12" fillId="0" borderId="1" xfId="0" applyNumberFormat="1" applyFont="1" applyBorder="1" applyAlignment="1" applyProtection="1">
      <alignment horizontal="right" wrapText="1"/>
      <protection locked="0"/>
    </xf>
    <xf numFmtId="0" fontId="46" fillId="0" borderId="0" xfId="0" applyFont="1" applyAlignment="1" applyProtection="1">
      <alignment horizontal="right"/>
    </xf>
    <xf numFmtId="0" fontId="28" fillId="3" borderId="1" xfId="0" applyFont="1" applyFill="1" applyBorder="1" applyProtection="1">
      <protection locked="0"/>
    </xf>
    <xf numFmtId="0" fontId="12" fillId="3" borderId="2" xfId="0" applyFont="1" applyFill="1" applyBorder="1" applyAlignment="1" applyProtection="1">
      <alignment wrapText="1"/>
      <protection locked="0"/>
    </xf>
    <xf numFmtId="0" fontId="10" fillId="3" borderId="22" xfId="0" applyFont="1" applyFill="1" applyBorder="1" applyProtection="1">
      <protection locked="0"/>
    </xf>
    <xf numFmtId="0" fontId="12" fillId="5" borderId="23" xfId="0" applyFont="1" applyFill="1" applyBorder="1" applyAlignment="1" applyProtection="1">
      <alignment horizontal="right"/>
    </xf>
    <xf numFmtId="0" fontId="10" fillId="5" borderId="0" xfId="0" applyFont="1" applyFill="1" applyAlignment="1" applyProtection="1">
      <alignment horizontal="right"/>
    </xf>
    <xf numFmtId="0" fontId="28" fillId="5" borderId="66" xfId="0" applyFont="1" applyFill="1" applyBorder="1" applyProtection="1">
      <protection locked="0"/>
    </xf>
    <xf numFmtId="0" fontId="28" fillId="5" borderId="43" xfId="0" applyFont="1" applyFill="1" applyBorder="1" applyProtection="1">
      <protection locked="0"/>
    </xf>
    <xf numFmtId="0" fontId="28" fillId="5" borderId="42" xfId="0" applyFont="1" applyFill="1" applyBorder="1" applyProtection="1">
      <protection locked="0"/>
    </xf>
    <xf numFmtId="0" fontId="9" fillId="5" borderId="18" xfId="0" applyFont="1" applyFill="1" applyBorder="1" applyProtection="1">
      <protection locked="0"/>
    </xf>
    <xf numFmtId="0" fontId="9" fillId="5" borderId="0" xfId="0" applyFont="1" applyFill="1" applyProtection="1">
      <protection locked="0"/>
    </xf>
    <xf numFmtId="0" fontId="28" fillId="5" borderId="24" xfId="0" applyFont="1" applyFill="1" applyBorder="1" applyProtection="1">
      <protection locked="0"/>
    </xf>
    <xf numFmtId="166" fontId="12" fillId="5" borderId="1" xfId="0" applyNumberFormat="1" applyFont="1" applyFill="1" applyBorder="1" applyAlignment="1" applyProtection="1">
      <alignment horizontal="right" wrapText="1"/>
      <protection locked="0"/>
    </xf>
    <xf numFmtId="0" fontId="46" fillId="5" borderId="0" xfId="0" applyFont="1" applyFill="1" applyAlignment="1" applyProtection="1">
      <alignment horizontal="right"/>
    </xf>
    <xf numFmtId="0" fontId="28" fillId="3" borderId="4" xfId="0" applyFont="1" applyFill="1" applyBorder="1" applyProtection="1">
      <protection locked="0"/>
    </xf>
    <xf numFmtId="0" fontId="9" fillId="5" borderId="3" xfId="0" applyFont="1" applyFill="1" applyBorder="1" applyAlignment="1" applyProtection="1">
      <alignment horizontal="right"/>
      <protection locked="0"/>
    </xf>
    <xf numFmtId="0" fontId="10" fillId="3" borderId="0" xfId="0" applyFont="1" applyFill="1" applyAlignment="1" applyProtection="1">
      <alignment wrapText="1"/>
      <protection locked="0"/>
    </xf>
    <xf numFmtId="0" fontId="10" fillId="5" borderId="1" xfId="0" applyFont="1" applyFill="1" applyBorder="1" applyAlignment="1" applyProtection="1">
      <alignment horizontal="left"/>
      <protection locked="0"/>
    </xf>
    <xf numFmtId="0" fontId="10" fillId="3" borderId="0" xfId="0" applyFont="1" applyFill="1" applyBorder="1" applyAlignment="1" applyProtection="1">
      <alignment wrapText="1"/>
      <protection locked="0"/>
    </xf>
    <xf numFmtId="8" fontId="10" fillId="3" borderId="0" xfId="0" applyNumberFormat="1" applyFont="1" applyFill="1" applyAlignment="1" applyProtection="1">
      <alignment horizontal="right"/>
      <protection locked="0"/>
    </xf>
    <xf numFmtId="0" fontId="10" fillId="3" borderId="0" xfId="0" applyFont="1" applyFill="1" applyAlignment="1" applyProtection="1">
      <alignment horizontal="left"/>
    </xf>
    <xf numFmtId="0" fontId="53" fillId="3" borderId="0" xfId="0" applyFont="1" applyFill="1" applyBorder="1" applyAlignment="1" applyProtection="1">
      <alignment horizontal="left" wrapText="1"/>
      <protection locked="0"/>
    </xf>
    <xf numFmtId="0" fontId="54" fillId="3" borderId="0" xfId="0" applyFont="1" applyFill="1" applyBorder="1" applyAlignment="1" applyProtection="1">
      <alignment horizontal="left" wrapText="1"/>
      <protection locked="0"/>
    </xf>
    <xf numFmtId="0" fontId="27" fillId="3" borderId="0" xfId="0" applyFont="1" applyFill="1" applyBorder="1" applyAlignment="1" applyProtection="1">
      <alignment horizontal="left" wrapText="1"/>
      <protection locked="0"/>
    </xf>
    <xf numFmtId="168" fontId="10" fillId="3" borderId="0" xfId="0" applyNumberFormat="1" applyFont="1" applyFill="1" applyAlignment="1" applyProtection="1">
      <alignment horizontal="left"/>
    </xf>
    <xf numFmtId="8" fontId="10" fillId="3" borderId="0" xfId="0" applyNumberFormat="1" applyFont="1" applyFill="1" applyProtection="1">
      <protection locked="0"/>
    </xf>
    <xf numFmtId="0" fontId="12" fillId="5" borderId="1" xfId="0" applyFont="1" applyFill="1" applyBorder="1" applyAlignment="1" applyProtection="1">
      <alignment horizontal="right"/>
      <protection locked="0"/>
    </xf>
    <xf numFmtId="0" fontId="12" fillId="3" borderId="24" xfId="0" applyFont="1" applyFill="1" applyBorder="1" applyAlignment="1" applyProtection="1">
      <alignment wrapText="1"/>
      <protection locked="0"/>
    </xf>
    <xf numFmtId="0" fontId="12" fillId="3" borderId="0" xfId="0" applyFont="1" applyFill="1" applyAlignment="1" applyProtection="1">
      <alignment horizontal="right" wrapText="1"/>
      <protection locked="0"/>
    </xf>
    <xf numFmtId="167" fontId="12" fillId="15" borderId="1" xfId="0" applyNumberFormat="1" applyFont="1" applyFill="1" applyBorder="1" applyAlignment="1" applyProtection="1">
      <alignment horizontal="right" wrapText="1"/>
      <protection locked="0"/>
    </xf>
    <xf numFmtId="0" fontId="22" fillId="0" borderId="0" xfId="0" applyFont="1" applyProtection="1">
      <protection locked="0"/>
    </xf>
    <xf numFmtId="0" fontId="10" fillId="3" borderId="24" xfId="0" applyFont="1" applyFill="1" applyBorder="1" applyProtection="1">
      <protection locked="0"/>
    </xf>
    <xf numFmtId="0" fontId="10" fillId="3" borderId="1" xfId="0" applyFont="1" applyFill="1" applyBorder="1" applyAlignment="1" applyProtection="1">
      <alignment wrapText="1"/>
      <protection locked="0"/>
    </xf>
    <xf numFmtId="6" fontId="10" fillId="3" borderId="1" xfId="0" applyNumberFormat="1" applyFont="1" applyFill="1" applyBorder="1" applyAlignment="1" applyProtection="1">
      <alignment horizontal="right"/>
      <protection locked="0"/>
    </xf>
    <xf numFmtId="170" fontId="10" fillId="3" borderId="2" xfId="0" applyNumberFormat="1" applyFont="1" applyFill="1" applyBorder="1" applyAlignment="1" applyProtection="1">
      <alignment horizontal="right"/>
      <protection locked="0"/>
    </xf>
    <xf numFmtId="6" fontId="28" fillId="6" borderId="1" xfId="0" applyNumberFormat="1" applyFont="1" applyFill="1" applyBorder="1" applyAlignment="1" applyProtection="1">
      <alignment horizontal="right"/>
      <protection locked="0"/>
    </xf>
    <xf numFmtId="167" fontId="28" fillId="0" borderId="1" xfId="0" applyNumberFormat="1" applyFont="1" applyBorder="1" applyProtection="1">
      <protection locked="0"/>
    </xf>
    <xf numFmtId="165" fontId="28" fillId="3" borderId="9" xfId="0" applyNumberFormat="1" applyFont="1" applyFill="1" applyBorder="1" applyAlignment="1" applyProtection="1">
      <alignment wrapText="1"/>
      <protection locked="0"/>
    </xf>
    <xf numFmtId="165" fontId="10" fillId="3" borderId="9" xfId="0" applyNumberFormat="1" applyFont="1" applyFill="1" applyBorder="1" applyAlignment="1" applyProtection="1">
      <alignment wrapText="1"/>
      <protection locked="0"/>
    </xf>
    <xf numFmtId="0" fontId="10" fillId="3" borderId="2" xfId="0" applyFont="1" applyFill="1" applyBorder="1" applyAlignment="1" applyProtection="1">
      <alignment wrapText="1"/>
      <protection locked="0"/>
    </xf>
    <xf numFmtId="0" fontId="10" fillId="5" borderId="21" xfId="0" applyFont="1" applyFill="1" applyBorder="1" applyAlignment="1" applyProtection="1">
      <alignment wrapText="1"/>
      <protection locked="0"/>
    </xf>
    <xf numFmtId="165" fontId="28" fillId="5" borderId="19" xfId="0" applyNumberFormat="1" applyFont="1" applyFill="1" applyBorder="1" applyAlignment="1" applyProtection="1">
      <alignment wrapText="1"/>
      <protection locked="0"/>
    </xf>
    <xf numFmtId="9" fontId="10" fillId="5" borderId="1" xfId="0" applyNumberFormat="1" applyFont="1" applyFill="1" applyBorder="1" applyAlignment="1" applyProtection="1">
      <alignment wrapText="1"/>
      <protection locked="0"/>
    </xf>
    <xf numFmtId="0" fontId="10" fillId="3" borderId="22" xfId="0" applyFont="1" applyFill="1" applyBorder="1" applyAlignment="1" applyProtection="1">
      <alignment wrapText="1"/>
      <protection locked="0"/>
    </xf>
    <xf numFmtId="0" fontId="10" fillId="3" borderId="3" xfId="0" applyFont="1" applyFill="1" applyBorder="1" applyAlignment="1" applyProtection="1">
      <alignment wrapText="1"/>
      <protection locked="0"/>
    </xf>
    <xf numFmtId="0" fontId="10" fillId="0" borderId="23" xfId="0" applyFont="1" applyBorder="1" applyProtection="1">
      <protection locked="0"/>
    </xf>
    <xf numFmtId="9" fontId="28" fillId="8" borderId="4" xfId="0" applyNumberFormat="1" applyFont="1" applyFill="1" applyBorder="1" applyAlignment="1" applyProtection="1">
      <alignment wrapText="1"/>
      <protection locked="0"/>
    </xf>
    <xf numFmtId="0" fontId="10" fillId="3" borderId="16" xfId="0" applyFont="1" applyFill="1" applyBorder="1" applyAlignment="1" applyProtection="1">
      <alignment wrapText="1"/>
      <protection locked="0"/>
    </xf>
    <xf numFmtId="0" fontId="10" fillId="3" borderId="61" xfId="0" applyFont="1" applyFill="1" applyBorder="1" applyAlignment="1" applyProtection="1">
      <alignment wrapText="1"/>
      <protection locked="0"/>
    </xf>
    <xf numFmtId="0" fontId="10" fillId="0" borderId="52" xfId="0" applyFont="1" applyBorder="1" applyProtection="1">
      <protection locked="0"/>
    </xf>
    <xf numFmtId="9" fontId="10" fillId="5" borderId="35" xfId="0" applyNumberFormat="1" applyFont="1" applyFill="1" applyBorder="1" applyAlignment="1" applyProtection="1">
      <alignment wrapText="1"/>
      <protection locked="0"/>
    </xf>
    <xf numFmtId="6" fontId="28" fillId="2" borderId="33" xfId="0" applyNumberFormat="1" applyFont="1" applyFill="1" applyBorder="1" applyAlignment="1" applyProtection="1">
      <alignment horizontal="right"/>
      <protection locked="0"/>
    </xf>
    <xf numFmtId="167" fontId="28" fillId="6" borderId="60" xfId="0" applyNumberFormat="1" applyFont="1" applyFill="1" applyBorder="1" applyProtection="1">
      <protection locked="0"/>
    </xf>
    <xf numFmtId="0" fontId="10" fillId="3" borderId="9" xfId="0" applyFont="1" applyFill="1" applyBorder="1" applyProtection="1">
      <protection locked="0"/>
    </xf>
    <xf numFmtId="0" fontId="10" fillId="5" borderId="24" xfId="0" applyFont="1" applyFill="1" applyBorder="1" applyAlignment="1" applyProtection="1">
      <alignment horizontal="left" wrapText="1" indent="2"/>
      <protection locked="0"/>
    </xf>
    <xf numFmtId="9" fontId="28" fillId="8" borderId="1" xfId="0" applyNumberFormat="1" applyFont="1" applyFill="1" applyBorder="1" applyAlignment="1" applyProtection="1">
      <alignment horizontal="right"/>
      <protection locked="0"/>
    </xf>
    <xf numFmtId="6" fontId="28" fillId="2" borderId="20" xfId="0" applyNumberFormat="1" applyFont="1" applyFill="1" applyBorder="1" applyProtection="1"/>
    <xf numFmtId="0" fontId="10" fillId="3" borderId="0" xfId="0" applyFont="1" applyFill="1" applyBorder="1" applyAlignment="1" applyProtection="1">
      <alignment horizontal="left" wrapText="1" indent="2"/>
      <protection locked="0"/>
    </xf>
    <xf numFmtId="167" fontId="28" fillId="6" borderId="25" xfId="0" applyNumberFormat="1" applyFont="1" applyFill="1" applyBorder="1" applyAlignment="1" applyProtection="1">
      <alignment wrapText="1"/>
      <protection locked="0"/>
    </xf>
    <xf numFmtId="167" fontId="28" fillId="6" borderId="20" xfId="0" applyNumberFormat="1" applyFont="1" applyFill="1" applyBorder="1" applyAlignment="1" applyProtection="1">
      <alignment horizontal="right"/>
      <protection locked="0"/>
    </xf>
    <xf numFmtId="0" fontId="28" fillId="0" borderId="63" xfId="0" applyFont="1" applyBorder="1" applyProtection="1">
      <protection locked="0"/>
    </xf>
    <xf numFmtId="165" fontId="28" fillId="5" borderId="54" xfId="0" applyNumberFormat="1" applyFont="1" applyFill="1" applyBorder="1" applyAlignment="1" applyProtection="1">
      <alignment wrapText="1"/>
      <protection locked="0"/>
    </xf>
    <xf numFmtId="165" fontId="28" fillId="5" borderId="59" xfId="0" applyNumberFormat="1" applyFont="1" applyFill="1" applyBorder="1" applyAlignment="1" applyProtection="1">
      <alignment horizontal="right"/>
      <protection locked="0"/>
    </xf>
    <xf numFmtId="0" fontId="28" fillId="0" borderId="56" xfId="0" applyFont="1" applyBorder="1" applyProtection="1">
      <protection locked="0"/>
    </xf>
    <xf numFmtId="167" fontId="28" fillId="6" borderId="30" xfId="0" applyNumberFormat="1" applyFont="1" applyFill="1" applyBorder="1" applyAlignment="1" applyProtection="1">
      <alignment wrapText="1"/>
      <protection locked="0"/>
    </xf>
    <xf numFmtId="167" fontId="28" fillId="6" borderId="64" xfId="0" applyNumberFormat="1" applyFont="1" applyFill="1" applyBorder="1" applyProtection="1">
      <protection locked="0"/>
    </xf>
    <xf numFmtId="165" fontId="28" fillId="5" borderId="0" xfId="0" applyNumberFormat="1" applyFont="1" applyFill="1" applyBorder="1" applyAlignment="1" applyProtection="1">
      <alignment wrapText="1"/>
      <protection locked="0"/>
    </xf>
    <xf numFmtId="6" fontId="28" fillId="3" borderId="0" xfId="0" applyNumberFormat="1" applyFont="1" applyFill="1" applyBorder="1" applyProtection="1">
      <protection locked="0"/>
    </xf>
    <xf numFmtId="165" fontId="28" fillId="3" borderId="0" xfId="0" applyNumberFormat="1" applyFont="1" applyFill="1" applyBorder="1" applyAlignment="1" applyProtection="1">
      <alignment wrapText="1"/>
      <protection locked="0"/>
    </xf>
    <xf numFmtId="6" fontId="12" fillId="15" borderId="1" xfId="0" applyNumberFormat="1" applyFont="1" applyFill="1" applyBorder="1" applyAlignment="1" applyProtection="1">
      <alignment horizontal="right" wrapText="1"/>
      <protection locked="0"/>
    </xf>
    <xf numFmtId="6" fontId="10" fillId="0" borderId="1" xfId="0" applyNumberFormat="1" applyFont="1" applyBorder="1" applyAlignment="1" applyProtection="1">
      <alignment horizontal="right"/>
      <protection locked="0"/>
    </xf>
    <xf numFmtId="170" fontId="10" fillId="0" borderId="1" xfId="0" applyNumberFormat="1" applyFont="1" applyBorder="1" applyAlignment="1" applyProtection="1">
      <alignment horizontal="right"/>
      <protection locked="0"/>
    </xf>
    <xf numFmtId="166" fontId="10" fillId="3" borderId="0" xfId="0" applyNumberFormat="1" applyFont="1" applyFill="1" applyAlignment="1" applyProtection="1">
      <alignment horizontal="right"/>
      <protection locked="0"/>
    </xf>
    <xf numFmtId="0" fontId="10" fillId="5" borderId="28" xfId="0" applyFont="1" applyFill="1" applyBorder="1" applyProtection="1">
      <protection locked="0"/>
    </xf>
    <xf numFmtId="0" fontId="28" fillId="3" borderId="9" xfId="0" applyFont="1" applyFill="1" applyBorder="1" applyAlignment="1" applyProtection="1">
      <alignment wrapText="1"/>
      <protection locked="0"/>
    </xf>
    <xf numFmtId="0" fontId="10" fillId="5" borderId="24" xfId="0" applyFont="1" applyFill="1" applyBorder="1" applyAlignment="1" applyProtection="1">
      <alignment horizontal="right"/>
      <protection locked="0"/>
    </xf>
    <xf numFmtId="9" fontId="12" fillId="8" borderId="23" xfId="0" applyNumberFormat="1" applyFont="1" applyFill="1" applyBorder="1" applyAlignment="1" applyProtection="1">
      <alignment horizontal="right"/>
      <protection locked="0"/>
    </xf>
    <xf numFmtId="6" fontId="28" fillId="9" borderId="4" xfId="0" applyNumberFormat="1" applyFont="1" applyFill="1" applyBorder="1" applyAlignment="1" applyProtection="1">
      <alignment horizontal="right"/>
    </xf>
    <xf numFmtId="0" fontId="12" fillId="5" borderId="2" xfId="0" applyFont="1" applyFill="1" applyBorder="1" applyAlignment="1" applyProtection="1">
      <alignment wrapText="1"/>
      <protection locked="0"/>
    </xf>
    <xf numFmtId="0" fontId="28" fillId="3" borderId="16" xfId="0" applyFont="1" applyFill="1" applyBorder="1" applyAlignment="1" applyProtection="1">
      <alignment wrapText="1"/>
      <protection locked="0"/>
    </xf>
    <xf numFmtId="0" fontId="10" fillId="5" borderId="61" xfId="0" applyFont="1" applyFill="1" applyBorder="1" applyAlignment="1" applyProtection="1">
      <alignment horizontal="right"/>
      <protection locked="0"/>
    </xf>
    <xf numFmtId="0" fontId="10" fillId="5" borderId="16" xfId="0" applyFont="1" applyFill="1" applyBorder="1" applyProtection="1">
      <protection locked="0"/>
    </xf>
    <xf numFmtId="9" fontId="12" fillId="5" borderId="40" xfId="0" applyNumberFormat="1" applyFont="1" applyFill="1" applyBorder="1" applyAlignment="1" applyProtection="1">
      <alignment horizontal="right"/>
      <protection locked="0"/>
    </xf>
    <xf numFmtId="6" fontId="28" fillId="9" borderId="33" xfId="0" applyNumberFormat="1" applyFont="1" applyFill="1" applyBorder="1" applyAlignment="1" applyProtection="1">
      <alignment horizontal="right"/>
    </xf>
    <xf numFmtId="0" fontId="10" fillId="5" borderId="22" xfId="0" applyFont="1" applyFill="1" applyBorder="1" applyProtection="1">
      <protection locked="0"/>
    </xf>
    <xf numFmtId="0" fontId="28" fillId="5" borderId="63" xfId="0" applyFont="1" applyFill="1" applyBorder="1" applyProtection="1">
      <protection locked="0"/>
    </xf>
    <xf numFmtId="0" fontId="28" fillId="5" borderId="56" xfId="0" applyFont="1" applyFill="1" applyBorder="1" applyProtection="1">
      <protection locked="0"/>
    </xf>
    <xf numFmtId="0" fontId="10" fillId="5" borderId="0" xfId="0" applyFont="1" applyFill="1" applyBorder="1" applyProtection="1">
      <protection locked="0"/>
    </xf>
    <xf numFmtId="8" fontId="10" fillId="5" borderId="0" xfId="0" applyNumberFormat="1" applyFont="1" applyFill="1" applyAlignment="1" applyProtection="1">
      <alignment horizontal="right"/>
      <protection locked="0"/>
    </xf>
    <xf numFmtId="166" fontId="21" fillId="5" borderId="0" xfId="0" applyNumberFormat="1" applyFont="1" applyFill="1" applyAlignment="1" applyProtection="1">
      <alignment horizontal="right" wrapText="1"/>
      <protection locked="0"/>
    </xf>
    <xf numFmtId="6" fontId="12" fillId="5" borderId="1" xfId="0" applyNumberFormat="1" applyFont="1" applyFill="1" applyBorder="1" applyAlignment="1" applyProtection="1">
      <alignment horizontal="right" wrapText="1"/>
      <protection locked="0"/>
    </xf>
    <xf numFmtId="0" fontId="28" fillId="3" borderId="22" xfId="0" applyFont="1" applyFill="1" applyBorder="1" applyAlignment="1" applyProtection="1">
      <alignment wrapText="1"/>
      <protection locked="0"/>
    </xf>
    <xf numFmtId="0" fontId="10" fillId="3" borderId="23" xfId="0" applyFont="1" applyFill="1" applyBorder="1" applyAlignment="1" applyProtection="1">
      <alignment horizontal="right"/>
      <protection locked="0"/>
    </xf>
    <xf numFmtId="9" fontId="12" fillId="8" borderId="4" xfId="0" applyNumberFormat="1" applyFont="1" applyFill="1" applyBorder="1" applyAlignment="1" applyProtection="1">
      <alignment horizontal="right"/>
      <protection locked="0"/>
    </xf>
    <xf numFmtId="0" fontId="10" fillId="3" borderId="61" xfId="0" applyFont="1" applyFill="1" applyBorder="1" applyAlignment="1" applyProtection="1">
      <alignment horizontal="right"/>
      <protection locked="0"/>
    </xf>
    <xf numFmtId="6" fontId="28" fillId="2" borderId="33" xfId="0" applyNumberFormat="1" applyFont="1" applyFill="1" applyBorder="1" applyAlignment="1" applyProtection="1">
      <alignment horizontal="right"/>
    </xf>
    <xf numFmtId="167" fontId="28" fillId="6" borderId="1" xfId="0" applyNumberFormat="1" applyFont="1" applyFill="1" applyBorder="1" applyAlignment="1" applyProtection="1">
      <alignment wrapText="1"/>
      <protection locked="0"/>
    </xf>
    <xf numFmtId="0" fontId="28" fillId="0" borderId="27" xfId="0" applyFont="1" applyBorder="1" applyProtection="1">
      <protection locked="0"/>
    </xf>
    <xf numFmtId="0" fontId="10" fillId="5" borderId="2" xfId="0" applyFont="1" applyFill="1" applyBorder="1" applyProtection="1">
      <protection locked="0"/>
    </xf>
    <xf numFmtId="0" fontId="28" fillId="5" borderId="55" xfId="0" applyFont="1" applyFill="1" applyBorder="1" applyAlignment="1" applyProtection="1">
      <alignment wrapText="1"/>
      <protection locked="0"/>
    </xf>
    <xf numFmtId="8" fontId="10" fillId="0" borderId="0" xfId="0" applyNumberFormat="1" applyFont="1" applyAlignment="1" applyProtection="1">
      <alignment horizontal="right"/>
      <protection locked="0"/>
    </xf>
    <xf numFmtId="6" fontId="12" fillId="5" borderId="0" xfId="0" quotePrefix="1" applyNumberFormat="1" applyFont="1" applyFill="1" applyBorder="1" applyAlignment="1" applyProtection="1">
      <alignment horizontal="right"/>
    </xf>
    <xf numFmtId="0" fontId="10" fillId="3" borderId="0" xfId="0" applyFont="1" applyFill="1" applyAlignment="1" applyProtection="1">
      <alignment horizontal="left"/>
      <protection locked="0"/>
    </xf>
    <xf numFmtId="164" fontId="12" fillId="3" borderId="0" xfId="0" applyNumberFormat="1" applyFont="1" applyFill="1" applyAlignment="1" applyProtection="1">
      <alignment horizontal="right"/>
      <protection locked="0"/>
    </xf>
    <xf numFmtId="166" fontId="10" fillId="3" borderId="0" xfId="0" applyNumberFormat="1" applyFont="1" applyFill="1" applyAlignment="1" applyProtection="1">
      <alignment horizontal="left"/>
      <protection locked="0"/>
    </xf>
    <xf numFmtId="164" fontId="12" fillId="0" borderId="0" xfId="0" applyNumberFormat="1" applyFont="1" applyAlignment="1" applyProtection="1">
      <alignment horizontal="right"/>
      <protection locked="0"/>
    </xf>
    <xf numFmtId="0" fontId="10" fillId="5" borderId="21" xfId="0" applyFont="1" applyFill="1" applyBorder="1" applyAlignment="1" applyProtection="1">
      <alignment horizontal="left"/>
      <protection locked="0"/>
    </xf>
    <xf numFmtId="0" fontId="10" fillId="5" borderId="21" xfId="0" applyFont="1" applyFill="1" applyBorder="1" applyAlignment="1" applyProtection="1">
      <alignment horizontal="right"/>
      <protection locked="0"/>
    </xf>
    <xf numFmtId="0" fontId="10" fillId="5" borderId="1" xfId="0" applyFont="1" applyFill="1" applyBorder="1" applyAlignment="1" applyProtection="1">
      <alignment horizontal="right"/>
      <protection locked="0"/>
    </xf>
    <xf numFmtId="0" fontId="37" fillId="3" borderId="0" xfId="0" applyFont="1" applyFill="1" applyBorder="1" applyAlignment="1" applyProtection="1">
      <protection locked="0"/>
    </xf>
    <xf numFmtId="0" fontId="37" fillId="3" borderId="0" xfId="0" applyFont="1" applyFill="1" applyBorder="1" applyProtection="1">
      <protection locked="0"/>
    </xf>
    <xf numFmtId="0" fontId="21" fillId="7" borderId="0" xfId="0" applyFont="1" applyFill="1" applyProtection="1">
      <protection locked="0"/>
    </xf>
    <xf numFmtId="0" fontId="23" fillId="3" borderId="0" xfId="0" applyFont="1" applyFill="1" applyProtection="1">
      <protection locked="0"/>
    </xf>
    <xf numFmtId="164" fontId="12" fillId="5" borderId="0" xfId="0" applyNumberFormat="1" applyFont="1" applyFill="1" applyAlignment="1" applyProtection="1">
      <alignment horizontal="right"/>
      <protection locked="0"/>
    </xf>
    <xf numFmtId="14" fontId="10" fillId="7" borderId="0" xfId="0" applyNumberFormat="1" applyFont="1" applyFill="1" applyAlignment="1" applyProtection="1">
      <alignment horizontal="left"/>
    </xf>
    <xf numFmtId="0" fontId="53" fillId="3" borderId="22" xfId="0" applyFont="1" applyFill="1" applyBorder="1" applyAlignment="1" applyProtection="1">
      <alignment wrapText="1"/>
      <protection locked="0"/>
    </xf>
    <xf numFmtId="0" fontId="53" fillId="3" borderId="3" xfId="0" applyFont="1" applyFill="1" applyBorder="1" applyAlignment="1" applyProtection="1">
      <alignment wrapText="1"/>
      <protection locked="0"/>
    </xf>
    <xf numFmtId="8" fontId="10" fillId="3" borderId="23" xfId="0" applyNumberFormat="1" applyFont="1" applyFill="1" applyBorder="1" applyProtection="1">
      <protection locked="0"/>
    </xf>
    <xf numFmtId="0" fontId="53" fillId="3" borderId="9" xfId="0" applyFont="1" applyFill="1" applyBorder="1" applyAlignment="1" applyProtection="1">
      <alignment wrapText="1"/>
      <protection locked="0"/>
    </xf>
    <xf numFmtId="0" fontId="53" fillId="3" borderId="0" xfId="0" applyFont="1" applyFill="1" applyBorder="1" applyAlignment="1" applyProtection="1">
      <alignment wrapText="1"/>
      <protection locked="0"/>
    </xf>
    <xf numFmtId="8" fontId="10" fillId="3" borderId="24" xfId="0" applyNumberFormat="1" applyFont="1" applyFill="1" applyBorder="1" applyProtection="1">
      <protection locked="0"/>
    </xf>
    <xf numFmtId="0" fontId="44" fillId="3" borderId="0" xfId="0" applyFont="1" applyFill="1" applyAlignment="1" applyProtection="1">
      <protection locked="0"/>
    </xf>
    <xf numFmtId="6" fontId="56" fillId="0" borderId="0" xfId="0" quotePrefix="1" applyNumberFormat="1" applyFont="1" applyFill="1" applyBorder="1" applyAlignment="1" applyProtection="1">
      <alignment horizontal="right"/>
    </xf>
    <xf numFmtId="0" fontId="12" fillId="3" borderId="6" xfId="0" applyFont="1" applyFill="1" applyBorder="1" applyAlignment="1" applyProtection="1">
      <alignment horizontal="right" wrapText="1"/>
      <protection locked="0"/>
    </xf>
    <xf numFmtId="6" fontId="12" fillId="5" borderId="6" xfId="0" quotePrefix="1" applyNumberFormat="1" applyFont="1" applyFill="1" applyBorder="1" applyAlignment="1" applyProtection="1">
      <alignment horizontal="right"/>
    </xf>
    <xf numFmtId="165" fontId="12" fillId="0" borderId="1" xfId="0" applyNumberFormat="1" applyFont="1" applyBorder="1" applyAlignment="1" applyProtection="1">
      <alignment horizontal="center" wrapText="1"/>
      <protection locked="0"/>
    </xf>
    <xf numFmtId="0" fontId="12" fillId="0" borderId="0" xfId="0" applyFont="1" applyBorder="1" applyProtection="1">
      <protection locked="0"/>
    </xf>
    <xf numFmtId="0" fontId="12" fillId="3" borderId="24" xfId="0" applyFont="1" applyFill="1" applyBorder="1" applyProtection="1">
      <protection locked="0"/>
    </xf>
    <xf numFmtId="0" fontId="21" fillId="3" borderId="22" xfId="0" applyFont="1" applyFill="1" applyBorder="1" applyProtection="1">
      <protection locked="0"/>
    </xf>
    <xf numFmtId="0" fontId="21" fillId="3" borderId="9" xfId="0" applyFont="1" applyFill="1" applyBorder="1" applyProtection="1">
      <protection locked="0"/>
    </xf>
    <xf numFmtId="8" fontId="10" fillId="5" borderId="27" xfId="0" applyNumberFormat="1" applyFont="1" applyFill="1" applyBorder="1" applyAlignment="1" applyProtection="1">
      <alignment horizontal="right"/>
      <protection locked="0"/>
    </xf>
    <xf numFmtId="0" fontId="28" fillId="5" borderId="20" xfId="0" applyFont="1" applyFill="1" applyBorder="1" applyAlignment="1" applyProtection="1">
      <alignment wrapText="1"/>
      <protection locked="0"/>
    </xf>
    <xf numFmtId="0" fontId="12" fillId="3" borderId="0" xfId="0" applyFont="1" applyFill="1" applyBorder="1" applyAlignment="1" applyProtection="1">
      <alignment horizontal="right" wrapText="1"/>
      <protection locked="0"/>
    </xf>
    <xf numFmtId="8" fontId="21" fillId="3" borderId="0" xfId="0" applyNumberFormat="1" applyFont="1" applyFill="1" applyBorder="1" applyAlignment="1" applyProtection="1">
      <alignment horizontal="right"/>
      <protection locked="0"/>
    </xf>
    <xf numFmtId="8" fontId="10" fillId="3"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right"/>
      <protection locked="0"/>
    </xf>
    <xf numFmtId="165" fontId="12" fillId="0" borderId="0" xfId="0" applyNumberFormat="1" applyFont="1" applyFill="1" applyBorder="1" applyAlignment="1" applyProtection="1">
      <alignment horizontal="right"/>
    </xf>
    <xf numFmtId="167" fontId="12" fillId="5" borderId="0" xfId="0" applyNumberFormat="1" applyFont="1" applyFill="1" applyBorder="1" applyAlignment="1" applyProtection="1">
      <alignment horizontal="right"/>
    </xf>
    <xf numFmtId="0" fontId="12" fillId="0" borderId="1" xfId="0" applyFont="1" applyFill="1" applyBorder="1" applyAlignment="1" applyProtection="1">
      <alignment horizontal="left" wrapText="1"/>
    </xf>
    <xf numFmtId="165" fontId="12" fillId="3" borderId="1" xfId="0" applyNumberFormat="1" applyFont="1" applyFill="1" applyBorder="1" applyAlignment="1" applyProtection="1">
      <alignment horizontal="right" wrapText="1"/>
      <protection locked="0"/>
    </xf>
    <xf numFmtId="6" fontId="21" fillId="3" borderId="0" xfId="0" applyNumberFormat="1" applyFont="1" applyFill="1" applyBorder="1" applyAlignment="1" applyProtection="1">
      <alignment horizontal="right"/>
      <protection locked="0"/>
    </xf>
    <xf numFmtId="8" fontId="21" fillId="5" borderId="0" xfId="0" applyNumberFormat="1" applyFont="1" applyFill="1" applyBorder="1" applyAlignment="1" applyProtection="1">
      <alignment horizontal="right"/>
      <protection locked="0"/>
    </xf>
    <xf numFmtId="3" fontId="28" fillId="2" borderId="1" xfId="0" applyNumberFormat="1" applyFont="1" applyFill="1" applyBorder="1" applyAlignment="1" applyProtection="1">
      <alignment horizontal="right"/>
    </xf>
    <xf numFmtId="9" fontId="28" fillId="8" borderId="1" xfId="0" applyNumberFormat="1" applyFont="1" applyFill="1" applyBorder="1" applyAlignment="1" applyProtection="1">
      <alignment wrapText="1"/>
      <protection locked="0"/>
    </xf>
    <xf numFmtId="3" fontId="28" fillId="2" borderId="1" xfId="0" applyNumberFormat="1" applyFont="1" applyFill="1" applyBorder="1" applyAlignment="1" applyProtection="1">
      <alignment horizontal="right"/>
      <protection locked="0"/>
    </xf>
    <xf numFmtId="0" fontId="21" fillId="3" borderId="4" xfId="0" applyFont="1" applyFill="1" applyBorder="1" applyProtection="1">
      <protection locked="0"/>
    </xf>
    <xf numFmtId="0" fontId="21" fillId="3" borderId="5" xfId="0" applyFont="1" applyFill="1" applyBorder="1" applyProtection="1">
      <protection locked="0"/>
    </xf>
    <xf numFmtId="0" fontId="21" fillId="3" borderId="7" xfId="0" applyFont="1" applyFill="1" applyBorder="1" applyProtection="1">
      <protection locked="0"/>
    </xf>
    <xf numFmtId="0" fontId="28" fillId="5" borderId="0" xfId="0" applyFont="1" applyFill="1" applyAlignment="1" applyProtection="1">
      <alignment horizontal="right" wrapText="1"/>
    </xf>
    <xf numFmtId="0" fontId="21" fillId="0" borderId="2" xfId="0" applyFont="1" applyFill="1" applyBorder="1" applyAlignment="1" applyProtection="1">
      <alignment horizontal="left"/>
    </xf>
    <xf numFmtId="0" fontId="21" fillId="0" borderId="21" xfId="0" applyFont="1" applyFill="1" applyBorder="1" applyAlignment="1" applyProtection="1">
      <alignment horizontal="left"/>
    </xf>
    <xf numFmtId="0" fontId="21" fillId="0" borderId="19" xfId="0" applyFont="1" applyFill="1" applyBorder="1" applyAlignment="1" applyProtection="1">
      <alignment horizontal="left"/>
    </xf>
    <xf numFmtId="167" fontId="28" fillId="5" borderId="2" xfId="0" applyNumberFormat="1" applyFont="1" applyFill="1" applyBorder="1" applyAlignment="1" applyProtection="1">
      <alignment horizontal="right" wrapText="1"/>
    </xf>
    <xf numFmtId="167" fontId="28" fillId="5" borderId="21" xfId="0" applyNumberFormat="1" applyFont="1" applyFill="1" applyBorder="1" applyAlignment="1" applyProtection="1">
      <alignment horizontal="right" wrapText="1"/>
    </xf>
    <xf numFmtId="167" fontId="28" fillId="5" borderId="19" xfId="0" applyNumberFormat="1" applyFont="1" applyFill="1" applyBorder="1" applyAlignment="1" applyProtection="1">
      <alignment horizontal="right" wrapText="1"/>
    </xf>
    <xf numFmtId="0" fontId="28" fillId="5" borderId="2" xfId="0" applyFont="1" applyFill="1" applyBorder="1" applyAlignment="1" applyProtection="1">
      <alignment horizontal="right" wrapText="1"/>
    </xf>
    <xf numFmtId="0" fontId="28" fillId="5" borderId="19" xfId="0" applyFont="1" applyFill="1" applyBorder="1" applyAlignment="1" applyProtection="1">
      <alignment horizontal="right" wrapText="1"/>
    </xf>
    <xf numFmtId="167" fontId="28" fillId="6" borderId="2" xfId="0" applyNumberFormat="1" applyFont="1" applyFill="1" applyBorder="1" applyAlignment="1" applyProtection="1">
      <alignment horizontal="right" wrapText="1"/>
    </xf>
    <xf numFmtId="167" fontId="28" fillId="6" borderId="19" xfId="0" applyNumberFormat="1" applyFont="1" applyFill="1" applyBorder="1" applyAlignment="1" applyProtection="1">
      <alignment horizontal="right" wrapText="1"/>
    </xf>
    <xf numFmtId="0" fontId="21" fillId="5" borderId="22" xfId="0" applyFont="1" applyFill="1" applyBorder="1" applyAlignment="1" applyProtection="1">
      <protection locked="0"/>
    </xf>
    <xf numFmtId="0" fontId="21" fillId="5" borderId="3" xfId="0" applyFont="1" applyFill="1" applyBorder="1" applyAlignment="1" applyProtection="1">
      <protection locked="0"/>
    </xf>
    <xf numFmtId="9" fontId="12" fillId="8" borderId="24" xfId="0" applyNumberFormat="1" applyFont="1" applyFill="1" applyBorder="1" applyAlignment="1" applyProtection="1">
      <alignment horizontal="right"/>
      <protection locked="0"/>
    </xf>
    <xf numFmtId="0" fontId="21" fillId="0" borderId="27" xfId="0" applyFont="1" applyBorder="1" applyAlignment="1" applyProtection="1">
      <protection locked="0"/>
    </xf>
    <xf numFmtId="0" fontId="21" fillId="0" borderId="6" xfId="0" applyFont="1" applyBorder="1" applyAlignment="1" applyProtection="1">
      <protection locked="0"/>
    </xf>
    <xf numFmtId="0" fontId="28" fillId="5" borderId="45" xfId="0" applyFont="1" applyFill="1" applyBorder="1" applyAlignment="1" applyProtection="1">
      <alignment wrapText="1"/>
      <protection locked="0"/>
    </xf>
    <xf numFmtId="0" fontId="28" fillId="6" borderId="2" xfId="0" applyFont="1" applyFill="1" applyBorder="1" applyAlignment="1" applyProtection="1">
      <alignment horizontal="right" wrapText="1"/>
    </xf>
    <xf numFmtId="9" fontId="12" fillId="8" borderId="24" xfId="0" applyNumberFormat="1" applyFont="1" applyFill="1" applyBorder="1" applyProtection="1">
      <protection locked="0"/>
    </xf>
    <xf numFmtId="164" fontId="12" fillId="3" borderId="0" xfId="0" applyNumberFormat="1" applyFont="1" applyFill="1" applyBorder="1" applyAlignment="1" applyProtection="1">
      <alignment wrapText="1"/>
      <protection locked="0"/>
    </xf>
    <xf numFmtId="6" fontId="21" fillId="3" borderId="52" xfId="0" applyNumberFormat="1" applyFont="1" applyFill="1" applyBorder="1" applyAlignment="1" applyProtection="1">
      <alignment horizontal="right"/>
      <protection locked="0"/>
    </xf>
    <xf numFmtId="0" fontId="21" fillId="5" borderId="9" xfId="0" applyFont="1" applyFill="1" applyBorder="1" applyProtection="1">
      <protection locked="0"/>
    </xf>
    <xf numFmtId="164" fontId="21" fillId="3" borderId="0" xfId="0" applyNumberFormat="1" applyFont="1" applyFill="1" applyAlignment="1" applyProtection="1">
      <alignment horizontal="right"/>
      <protection locked="0"/>
    </xf>
    <xf numFmtId="0" fontId="21" fillId="3" borderId="0" xfId="0" applyFont="1" applyFill="1" applyAlignment="1" applyProtection="1">
      <alignment horizontal="left"/>
      <protection locked="0"/>
    </xf>
    <xf numFmtId="0" fontId="21" fillId="0" borderId="0" xfId="0" applyFont="1" applyAlignment="1" applyProtection="1">
      <alignment horizontal="left"/>
      <protection locked="0"/>
    </xf>
    <xf numFmtId="0" fontId="21" fillId="5" borderId="0" xfId="0" applyFont="1" applyFill="1" applyBorder="1" applyProtection="1">
      <protection locked="0"/>
    </xf>
    <xf numFmtId="0" fontId="28" fillId="5" borderId="2" xfId="0" applyFont="1" applyFill="1" applyBorder="1" applyProtection="1">
      <protection locked="0"/>
    </xf>
    <xf numFmtId="0" fontId="15" fillId="5" borderId="0" xfId="0" applyFont="1" applyFill="1" applyAlignment="1" applyProtection="1">
      <alignment horizontal="right" vertical="top"/>
      <protection locked="0"/>
    </xf>
    <xf numFmtId="0" fontId="12" fillId="3" borderId="2" xfId="0" applyFont="1" applyFill="1" applyBorder="1" applyAlignment="1" applyProtection="1">
      <alignment horizontal="left" wrapText="1"/>
      <protection locked="0"/>
    </xf>
    <xf numFmtId="0" fontId="0" fillId="3" borderId="21" xfId="0" applyFont="1" applyFill="1" applyBorder="1" applyAlignment="1">
      <alignment wrapText="1"/>
    </xf>
    <xf numFmtId="0" fontId="0" fillId="3" borderId="19" xfId="0" applyFont="1" applyFill="1" applyBorder="1" applyAlignment="1">
      <alignment wrapText="1"/>
    </xf>
    <xf numFmtId="0" fontId="21" fillId="3" borderId="15" xfId="0" applyFont="1" applyFill="1" applyBorder="1" applyAlignment="1" applyProtection="1">
      <alignment horizontal="left" vertical="top" wrapText="1"/>
      <protection locked="0"/>
    </xf>
    <xf numFmtId="0" fontId="21" fillId="3" borderId="16" xfId="0" applyFont="1" applyFill="1" applyBorder="1" applyAlignment="1" applyProtection="1">
      <alignment horizontal="left" vertical="top" wrapText="1"/>
      <protection locked="0"/>
    </xf>
    <xf numFmtId="0" fontId="21" fillId="3" borderId="12" xfId="0" applyFont="1" applyFill="1" applyBorder="1" applyAlignment="1" applyProtection="1">
      <alignment horizontal="left" vertical="top" wrapText="1"/>
      <protection locked="0"/>
    </xf>
    <xf numFmtId="0" fontId="21" fillId="3" borderId="10" xfId="0" applyFont="1" applyFill="1" applyBorder="1" applyAlignment="1" applyProtection="1">
      <alignment horizontal="left" vertical="top" wrapText="1"/>
      <protection locked="0"/>
    </xf>
    <xf numFmtId="0" fontId="21" fillId="3" borderId="0" xfId="0" applyFont="1" applyFill="1" applyBorder="1" applyAlignment="1" applyProtection="1">
      <alignment horizontal="left" vertical="top" wrapText="1"/>
      <protection locked="0"/>
    </xf>
    <xf numFmtId="0" fontId="21" fillId="3" borderId="13" xfId="0" applyFont="1" applyFill="1" applyBorder="1" applyAlignment="1" applyProtection="1">
      <alignment horizontal="left" vertical="top" wrapText="1"/>
      <protection locked="0"/>
    </xf>
    <xf numFmtId="0" fontId="21" fillId="3" borderId="17" xfId="0" applyFont="1" applyFill="1" applyBorder="1" applyAlignment="1" applyProtection="1">
      <alignment horizontal="left" vertical="top" wrapText="1"/>
      <protection locked="0"/>
    </xf>
    <xf numFmtId="0" fontId="21" fillId="3" borderId="18" xfId="0" applyFont="1" applyFill="1" applyBorder="1" applyAlignment="1" applyProtection="1">
      <alignment horizontal="left" vertical="top" wrapText="1"/>
      <protection locked="0"/>
    </xf>
    <xf numFmtId="0" fontId="21" fillId="3" borderId="14" xfId="0" applyFont="1" applyFill="1" applyBorder="1" applyAlignment="1" applyProtection="1">
      <alignment horizontal="left" vertical="top" wrapText="1"/>
      <protection locked="0"/>
    </xf>
    <xf numFmtId="0" fontId="9" fillId="10" borderId="47" xfId="0" applyFont="1" applyFill="1" applyBorder="1" applyAlignment="1">
      <alignment horizontal="left" vertical="center" wrapText="1"/>
    </xf>
    <xf numFmtId="0" fontId="9" fillId="10" borderId="48" xfId="0" applyFont="1" applyFill="1" applyBorder="1" applyAlignment="1">
      <alignment horizontal="left" vertical="center" wrapText="1"/>
    </xf>
    <xf numFmtId="0" fontId="10" fillId="5" borderId="47" xfId="0" applyFont="1" applyFill="1" applyBorder="1" applyAlignment="1">
      <alignment vertical="center" wrapText="1"/>
    </xf>
    <xf numFmtId="0" fontId="10" fillId="5" borderId="48" xfId="0" applyFont="1" applyFill="1" applyBorder="1" applyAlignment="1">
      <alignment vertical="center" wrapText="1"/>
    </xf>
    <xf numFmtId="0" fontId="0" fillId="10" borderId="47" xfId="0" applyFont="1" applyFill="1" applyBorder="1" applyAlignment="1">
      <alignment horizontal="center" vertical="center" wrapText="1"/>
    </xf>
    <xf numFmtId="0" fontId="0" fillId="10" borderId="48" xfId="0" applyFont="1" applyFill="1" applyBorder="1" applyAlignment="1">
      <alignment horizontal="center" vertical="center" wrapText="1"/>
    </xf>
    <xf numFmtId="6" fontId="28" fillId="6" borderId="19" xfId="0" applyNumberFormat="1" applyFont="1" applyFill="1" applyBorder="1" applyAlignment="1" applyProtection="1">
      <alignment horizontal="right"/>
    </xf>
    <xf numFmtId="6" fontId="28" fillId="6" borderId="1" xfId="0" applyNumberFormat="1" applyFont="1" applyFill="1" applyBorder="1" applyAlignment="1" applyProtection="1">
      <alignment horizontal="right"/>
    </xf>
    <xf numFmtId="6" fontId="28" fillId="2" borderId="1" xfId="0" applyNumberFormat="1" applyFont="1" applyFill="1" applyBorder="1" applyAlignment="1" applyProtection="1">
      <alignment horizontal="right"/>
    </xf>
    <xf numFmtId="6" fontId="28" fillId="2" borderId="19" xfId="0" applyNumberFormat="1" applyFont="1" applyFill="1" applyBorder="1" applyAlignment="1" applyProtection="1">
      <alignment horizontal="right"/>
    </xf>
    <xf numFmtId="6" fontId="34" fillId="3" borderId="21" xfId="0" applyNumberFormat="1" applyFont="1" applyFill="1" applyBorder="1" applyAlignment="1" applyProtection="1">
      <alignment horizontal="right"/>
    </xf>
    <xf numFmtId="0" fontId="12" fillId="12" borderId="2" xfId="0" applyFont="1" applyFill="1" applyBorder="1" applyAlignment="1" applyProtection="1">
      <alignment horizontal="right"/>
    </xf>
    <xf numFmtId="0" fontId="12" fillId="12" borderId="21" xfId="0" applyFont="1" applyFill="1" applyBorder="1" applyAlignment="1" applyProtection="1">
      <alignment horizontal="right"/>
    </xf>
    <xf numFmtId="0" fontId="12" fillId="12" borderId="19" xfId="0" applyFont="1" applyFill="1" applyBorder="1" applyAlignment="1" applyProtection="1">
      <alignment horizontal="right"/>
    </xf>
    <xf numFmtId="0" fontId="12" fillId="5" borderId="2" xfId="0" applyFont="1" applyFill="1" applyBorder="1" applyAlignment="1" applyProtection="1">
      <alignment horizontal="center"/>
    </xf>
    <xf numFmtId="0" fontId="12" fillId="5" borderId="21" xfId="0" applyFont="1" applyFill="1" applyBorder="1" applyAlignment="1" applyProtection="1">
      <alignment horizontal="center"/>
    </xf>
    <xf numFmtId="0" fontId="12" fillId="5" borderId="19" xfId="0" applyFont="1" applyFill="1" applyBorder="1" applyAlignment="1" applyProtection="1">
      <alignment horizontal="center"/>
    </xf>
    <xf numFmtId="0" fontId="12" fillId="0" borderId="2" xfId="0" applyFont="1" applyFill="1" applyBorder="1" applyAlignment="1" applyProtection="1"/>
    <xf numFmtId="0" fontId="12" fillId="0" borderId="19" xfId="0" applyFont="1" applyFill="1" applyBorder="1" applyAlignment="1"/>
    <xf numFmtId="6" fontId="12" fillId="2" borderId="34" xfId="0" applyNumberFormat="1" applyFont="1" applyFill="1" applyBorder="1" applyAlignment="1" applyProtection="1">
      <alignment horizontal="right"/>
    </xf>
    <xf numFmtId="6" fontId="12" fillId="2" borderId="49" xfId="0" applyNumberFormat="1" applyFont="1" applyFill="1" applyBorder="1" applyAlignment="1" applyProtection="1">
      <alignment horizontal="right"/>
    </xf>
    <xf numFmtId="6" fontId="28" fillId="6" borderId="38" xfId="0" applyNumberFormat="1" applyFont="1" applyFill="1" applyBorder="1" applyAlignment="1" applyProtection="1">
      <alignment horizontal="right"/>
    </xf>
    <xf numFmtId="6" fontId="28" fillId="6" borderId="39" xfId="0" applyNumberFormat="1" applyFont="1" applyFill="1" applyBorder="1" applyAlignment="1" applyProtection="1">
      <alignment horizontal="right"/>
    </xf>
    <xf numFmtId="6" fontId="28" fillId="2" borderId="28" xfId="0" applyNumberFormat="1" applyFont="1" applyFill="1" applyBorder="1" applyAlignment="1" applyProtection="1">
      <alignment horizontal="right"/>
    </xf>
    <xf numFmtId="6" fontId="28" fillId="2" borderId="7" xfId="0" applyNumberFormat="1" applyFont="1" applyFill="1" applyBorder="1" applyAlignment="1" applyProtection="1">
      <alignment horizontal="right"/>
    </xf>
    <xf numFmtId="6" fontId="28" fillId="6" borderId="28" xfId="0" applyNumberFormat="1" applyFont="1" applyFill="1" applyBorder="1" applyAlignment="1" applyProtection="1">
      <alignment horizontal="right"/>
    </xf>
    <xf numFmtId="6" fontId="28" fillId="6" borderId="7" xfId="0" applyNumberFormat="1" applyFont="1" applyFill="1" applyBorder="1" applyAlignment="1" applyProtection="1">
      <alignment horizontal="right"/>
    </xf>
    <xf numFmtId="6" fontId="28" fillId="2" borderId="29" xfId="0" applyNumberFormat="1" applyFont="1" applyFill="1" applyBorder="1" applyAlignment="1" applyProtection="1">
      <alignment horizontal="right"/>
    </xf>
    <xf numFmtId="6" fontId="28" fillId="2" borderId="30" xfId="0" applyNumberFormat="1" applyFont="1" applyFill="1" applyBorder="1" applyAlignment="1" applyProtection="1">
      <alignment horizontal="right"/>
    </xf>
    <xf numFmtId="6" fontId="12" fillId="2" borderId="11" xfId="0" applyNumberFormat="1" applyFont="1" applyFill="1" applyBorder="1" applyAlignment="1" applyProtection="1">
      <alignment horizontal="right"/>
    </xf>
    <xf numFmtId="6" fontId="28" fillId="2" borderId="25" xfId="0" applyNumberFormat="1" applyFont="1" applyFill="1" applyBorder="1" applyAlignment="1" applyProtection="1">
      <alignment horizontal="right"/>
    </xf>
    <xf numFmtId="6" fontId="28" fillId="2" borderId="20" xfId="0" applyNumberFormat="1" applyFont="1" applyFill="1" applyBorder="1" applyAlignment="1" applyProtection="1">
      <alignment horizontal="right"/>
    </xf>
    <xf numFmtId="6" fontId="28" fillId="2" borderId="2" xfId="0" applyNumberFormat="1" applyFont="1" applyFill="1" applyBorder="1" applyAlignment="1" applyProtection="1">
      <alignment horizontal="right"/>
    </xf>
    <xf numFmtId="6" fontId="12" fillId="2" borderId="50" xfId="0" applyNumberFormat="1" applyFont="1" applyFill="1" applyBorder="1" applyAlignment="1" applyProtection="1">
      <alignment horizontal="right"/>
    </xf>
    <xf numFmtId="6" fontId="34" fillId="3" borderId="15" xfId="0" applyNumberFormat="1" applyFont="1" applyFill="1" applyBorder="1" applyAlignment="1" applyProtection="1">
      <alignment horizontal="right"/>
    </xf>
    <xf numFmtId="6" fontId="34" fillId="3" borderId="16" xfId="0" applyNumberFormat="1" applyFont="1" applyFill="1" applyBorder="1" applyAlignment="1" applyProtection="1">
      <alignment horizontal="right"/>
    </xf>
    <xf numFmtId="168" fontId="10" fillId="7" borderId="0" xfId="0" applyNumberFormat="1" applyFont="1" applyFill="1" applyAlignment="1" applyProtection="1">
      <alignment horizontal="left"/>
    </xf>
    <xf numFmtId="0" fontId="12" fillId="7" borderId="2" xfId="0" applyFont="1" applyFill="1" applyBorder="1" applyAlignment="1" applyProtection="1"/>
    <xf numFmtId="0" fontId="12" fillId="7" borderId="21" xfId="0" applyFont="1" applyFill="1" applyBorder="1" applyAlignment="1"/>
    <xf numFmtId="0" fontId="28" fillId="5" borderId="47" xfId="0" applyFont="1" applyFill="1" applyBorder="1" applyAlignment="1" applyProtection="1">
      <alignment horizontal="center" wrapText="1"/>
    </xf>
    <xf numFmtId="0" fontId="28" fillId="5" borderId="46" xfId="0" applyFont="1" applyFill="1" applyBorder="1" applyAlignment="1" applyProtection="1">
      <alignment horizontal="center" wrapText="1"/>
    </xf>
    <xf numFmtId="0" fontId="12" fillId="0" borderId="47" xfId="0" applyFont="1" applyFill="1" applyBorder="1" applyAlignment="1" applyProtection="1">
      <alignment horizontal="center"/>
    </xf>
    <xf numFmtId="0" fontId="12" fillId="0" borderId="53" xfId="0" applyFont="1" applyFill="1" applyBorder="1" applyAlignment="1" applyProtection="1">
      <alignment horizontal="center"/>
    </xf>
    <xf numFmtId="0" fontId="12" fillId="0" borderId="48" xfId="0" applyFont="1" applyFill="1" applyBorder="1" applyAlignment="1" applyProtection="1">
      <alignment horizontal="center"/>
    </xf>
    <xf numFmtId="0" fontId="28" fillId="0" borderId="47" xfId="0" applyFont="1" applyFill="1" applyBorder="1" applyAlignment="1" applyProtection="1">
      <alignment horizontal="center" wrapText="1"/>
    </xf>
    <xf numFmtId="0" fontId="28" fillId="0" borderId="48" xfId="0" applyFont="1" applyFill="1" applyBorder="1" applyAlignment="1" applyProtection="1">
      <alignment horizontal="center" wrapText="1"/>
    </xf>
    <xf numFmtId="6" fontId="28" fillId="6" borderId="25" xfId="0" applyNumberFormat="1" applyFont="1" applyFill="1" applyBorder="1" applyAlignment="1" applyProtection="1">
      <alignment horizontal="right"/>
    </xf>
    <xf numFmtId="6" fontId="28" fillId="6" borderId="20" xfId="0" applyNumberFormat="1" applyFont="1" applyFill="1" applyBorder="1" applyAlignment="1" applyProtection="1">
      <alignment horizontal="right"/>
    </xf>
    <xf numFmtId="6" fontId="34" fillId="3" borderId="12" xfId="0" applyNumberFormat="1" applyFont="1" applyFill="1" applyBorder="1" applyAlignment="1" applyProtection="1">
      <alignment horizontal="right"/>
    </xf>
    <xf numFmtId="6" fontId="34" fillId="3" borderId="36" xfId="0" applyNumberFormat="1" applyFont="1" applyFill="1" applyBorder="1" applyAlignment="1" applyProtection="1">
      <alignment horizontal="right"/>
    </xf>
    <xf numFmtId="6" fontId="34" fillId="3" borderId="37" xfId="0" applyNumberFormat="1" applyFont="1" applyFill="1" applyBorder="1" applyAlignment="1" applyProtection="1">
      <alignment horizontal="right"/>
    </xf>
    <xf numFmtId="6" fontId="28" fillId="2" borderId="38" xfId="0" applyNumberFormat="1" applyFont="1" applyFill="1" applyBorder="1" applyAlignment="1" applyProtection="1">
      <alignment horizontal="right"/>
    </xf>
    <xf numFmtId="6" fontId="28" fillId="2" borderId="39" xfId="0" applyNumberFormat="1" applyFont="1" applyFill="1" applyBorder="1" applyAlignment="1" applyProtection="1">
      <alignment horizontal="right"/>
    </xf>
    <xf numFmtId="0" fontId="28" fillId="3" borderId="43" xfId="0" applyFont="1" applyFill="1" applyBorder="1" applyAlignment="1" applyProtection="1">
      <alignment horizontal="center" vertical="center" wrapText="1"/>
      <protection locked="0"/>
    </xf>
    <xf numFmtId="0" fontId="28" fillId="3" borderId="58" xfId="0" applyFont="1" applyFill="1" applyBorder="1" applyAlignment="1" applyProtection="1">
      <alignment horizontal="center" vertical="center" wrapText="1"/>
      <protection locked="0"/>
    </xf>
    <xf numFmtId="0" fontId="28" fillId="3" borderId="42" xfId="0" applyFont="1" applyFill="1" applyBorder="1" applyAlignment="1" applyProtection="1">
      <alignment horizontal="center" vertical="center" wrapText="1"/>
      <protection locked="0"/>
    </xf>
    <xf numFmtId="0" fontId="28" fillId="3" borderId="2" xfId="0" applyFont="1" applyFill="1" applyBorder="1" applyAlignment="1" applyProtection="1">
      <alignment horizontal="center" wrapText="1"/>
      <protection locked="0"/>
    </xf>
    <xf numFmtId="0" fontId="28" fillId="3" borderId="21" xfId="0" applyFont="1" applyFill="1" applyBorder="1" applyAlignment="1" applyProtection="1">
      <alignment horizontal="center" wrapText="1"/>
      <protection locked="0"/>
    </xf>
    <xf numFmtId="0" fontId="28" fillId="3" borderId="19" xfId="0" applyFont="1" applyFill="1" applyBorder="1" applyAlignment="1" applyProtection="1">
      <alignment horizontal="center" wrapText="1"/>
      <protection locked="0"/>
    </xf>
    <xf numFmtId="0" fontId="12" fillId="0" borderId="36" xfId="0" applyFont="1" applyBorder="1" applyAlignment="1" applyProtection="1">
      <alignment horizontal="right"/>
      <protection locked="0"/>
    </xf>
    <xf numFmtId="0" fontId="12" fillId="0" borderId="21" xfId="0" applyFont="1" applyBorder="1" applyAlignment="1" applyProtection="1">
      <alignment horizontal="right"/>
      <protection locked="0"/>
    </xf>
    <xf numFmtId="0" fontId="12" fillId="0" borderId="19" xfId="0" applyFont="1" applyBorder="1" applyAlignment="1" applyProtection="1">
      <alignment horizontal="right"/>
      <protection locked="0"/>
    </xf>
    <xf numFmtId="0" fontId="10" fillId="5" borderId="2" xfId="0" applyFont="1" applyFill="1" applyBorder="1" applyAlignment="1" applyProtection="1">
      <alignment horizontal="left" wrapText="1" indent="2"/>
      <protection locked="0"/>
    </xf>
    <xf numFmtId="0" fontId="10" fillId="5" borderId="21" xfId="0" applyFont="1" applyFill="1" applyBorder="1" applyAlignment="1" applyProtection="1">
      <alignment horizontal="left" wrapText="1" indent="2"/>
      <protection locked="0"/>
    </xf>
    <xf numFmtId="0" fontId="10" fillId="5" borderId="19" xfId="0" applyFont="1" applyFill="1" applyBorder="1" applyAlignment="1" applyProtection="1">
      <alignment horizontal="left" wrapText="1" indent="2"/>
      <protection locked="0"/>
    </xf>
    <xf numFmtId="0" fontId="10" fillId="5" borderId="63" xfId="0" applyFont="1" applyFill="1" applyBorder="1" applyAlignment="1" applyProtection="1">
      <alignment horizontal="left" wrapText="1" indent="2"/>
      <protection locked="0"/>
    </xf>
    <xf numFmtId="0" fontId="10" fillId="5" borderId="66" xfId="0" applyFont="1" applyFill="1" applyBorder="1" applyAlignment="1" applyProtection="1">
      <alignment horizontal="left" wrapText="1" indent="2"/>
      <protection locked="0"/>
    </xf>
    <xf numFmtId="0" fontId="12" fillId="5" borderId="1" xfId="0" applyFont="1" applyFill="1" applyBorder="1" applyAlignment="1" applyProtection="1">
      <alignment horizontal="center" wrapText="1"/>
      <protection locked="0"/>
    </xf>
    <xf numFmtId="0" fontId="21" fillId="5" borderId="1" xfId="0" applyFont="1" applyFill="1" applyBorder="1" applyAlignment="1" applyProtection="1">
      <alignment horizontal="center" wrapText="1"/>
      <protection locked="0"/>
    </xf>
    <xf numFmtId="0" fontId="12" fillId="0" borderId="6" xfId="0" applyFont="1" applyBorder="1" applyAlignment="1" applyProtection="1">
      <alignment horizontal="right" vertical="center"/>
      <protection locked="0"/>
    </xf>
    <xf numFmtId="0" fontId="12" fillId="0" borderId="28" xfId="0" applyFont="1" applyBorder="1" applyAlignment="1" applyProtection="1">
      <alignment horizontal="right" vertical="center"/>
      <protection locked="0"/>
    </xf>
    <xf numFmtId="0" fontId="12" fillId="0" borderId="2" xfId="0" applyFont="1" applyBorder="1" applyAlignment="1" applyProtection="1">
      <alignment horizontal="center" wrapText="1"/>
      <protection locked="0"/>
    </xf>
    <xf numFmtId="0" fontId="12" fillId="0" borderId="19" xfId="0" applyFont="1" applyBorder="1" applyAlignment="1" applyProtection="1">
      <alignment horizontal="center" wrapText="1"/>
      <protection locked="0"/>
    </xf>
    <xf numFmtId="0" fontId="28" fillId="3" borderId="21" xfId="0" applyFont="1" applyFill="1" applyBorder="1" applyAlignment="1" applyProtection="1">
      <alignment wrapText="1"/>
      <protection locked="0"/>
    </xf>
    <xf numFmtId="0" fontId="28" fillId="3" borderId="19" xfId="0" applyFont="1" applyFill="1" applyBorder="1" applyAlignment="1" applyProtection="1">
      <alignment wrapText="1"/>
      <protection locked="0"/>
    </xf>
    <xf numFmtId="0" fontId="28" fillId="5" borderId="1" xfId="0" applyFont="1" applyFill="1" applyBorder="1" applyAlignment="1" applyProtection="1">
      <alignment horizontal="center"/>
      <protection locked="0"/>
    </xf>
    <xf numFmtId="0" fontId="10" fillId="5" borderId="23" xfId="0" applyFont="1" applyFill="1" applyBorder="1" applyAlignment="1" applyProtection="1">
      <alignment horizontal="left" wrapText="1" indent="2"/>
      <protection locked="0"/>
    </xf>
    <xf numFmtId="0" fontId="10" fillId="5" borderId="4" xfId="0" applyFont="1" applyFill="1" applyBorder="1" applyAlignment="1" applyProtection="1">
      <alignment horizontal="left" wrapText="1" indent="2"/>
      <protection locked="0"/>
    </xf>
    <xf numFmtId="0" fontId="10" fillId="5" borderId="52" xfId="0" applyFont="1" applyFill="1" applyBorder="1" applyAlignment="1" applyProtection="1">
      <alignment horizontal="left" wrapText="1" indent="2"/>
      <protection locked="0"/>
    </xf>
    <xf numFmtId="0" fontId="10" fillId="5" borderId="36" xfId="0" applyFont="1" applyFill="1" applyBorder="1" applyAlignment="1" applyProtection="1">
      <alignment horizontal="left" wrapText="1" indent="2"/>
      <protection locked="0"/>
    </xf>
    <xf numFmtId="0" fontId="10" fillId="5" borderId="31" xfId="0" applyFont="1" applyFill="1" applyBorder="1" applyAlignment="1" applyProtection="1">
      <alignment horizontal="left" wrapText="1" indent="2"/>
      <protection locked="0"/>
    </xf>
    <xf numFmtId="0" fontId="12" fillId="0" borderId="29" xfId="0" applyFont="1" applyBorder="1" applyAlignment="1" applyProtection="1">
      <alignment horizontal="right"/>
      <protection locked="0"/>
    </xf>
    <xf numFmtId="0" fontId="12" fillId="0" borderId="54" xfId="0" applyFont="1" applyBorder="1" applyAlignment="1" applyProtection="1">
      <alignment horizontal="right"/>
      <protection locked="0"/>
    </xf>
    <xf numFmtId="0" fontId="12" fillId="0" borderId="59" xfId="0" applyFont="1" applyBorder="1" applyAlignment="1" applyProtection="1">
      <alignment horizontal="right"/>
      <protection locked="0"/>
    </xf>
    <xf numFmtId="0" fontId="12" fillId="12" borderId="2" xfId="0" applyFont="1" applyFill="1" applyBorder="1" applyAlignment="1" applyProtection="1">
      <alignment horizontal="right" wrapText="1"/>
      <protection locked="0"/>
    </xf>
    <xf numFmtId="0" fontId="12" fillId="12" borderId="21" xfId="0" applyFont="1" applyFill="1" applyBorder="1" applyAlignment="1" applyProtection="1">
      <alignment horizontal="right" wrapText="1"/>
      <protection locked="0"/>
    </xf>
    <xf numFmtId="0" fontId="12" fillId="12" borderId="19" xfId="0" applyFont="1" applyFill="1" applyBorder="1" applyAlignment="1" applyProtection="1">
      <alignment horizontal="right" wrapText="1"/>
      <protection locked="0"/>
    </xf>
    <xf numFmtId="0" fontId="28" fillId="12" borderId="2" xfId="0" applyFont="1" applyFill="1" applyBorder="1" applyAlignment="1" applyProtection="1">
      <alignment horizontal="right"/>
      <protection locked="0"/>
    </xf>
    <xf numFmtId="0" fontId="28" fillId="12" borderId="21" xfId="0" applyFont="1" applyFill="1" applyBorder="1" applyAlignment="1" applyProtection="1">
      <alignment horizontal="right"/>
      <protection locked="0"/>
    </xf>
    <xf numFmtId="0" fontId="28" fillId="12" borderId="19" xfId="0" applyFont="1" applyFill="1" applyBorder="1" applyAlignment="1" applyProtection="1">
      <alignment horizontal="right"/>
      <protection locked="0"/>
    </xf>
    <xf numFmtId="0" fontId="28" fillId="5" borderId="2" xfId="0" applyFont="1" applyFill="1" applyBorder="1" applyAlignment="1" applyProtection="1">
      <alignment horizontal="left"/>
      <protection locked="0"/>
    </xf>
    <xf numFmtId="0" fontId="28" fillId="5" borderId="21" xfId="0" applyFont="1" applyFill="1" applyBorder="1" applyAlignment="1" applyProtection="1">
      <alignment horizontal="left"/>
      <protection locked="0"/>
    </xf>
    <xf numFmtId="0" fontId="28" fillId="5" borderId="19" xfId="0" applyFont="1" applyFill="1" applyBorder="1" applyAlignment="1" applyProtection="1">
      <alignment horizontal="left"/>
      <protection locked="0"/>
    </xf>
    <xf numFmtId="0" fontId="12" fillId="0" borderId="43"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2" fillId="0" borderId="42" xfId="0" applyFont="1" applyFill="1" applyBorder="1" applyAlignment="1" applyProtection="1">
      <alignment horizontal="center" vertical="center" wrapText="1"/>
    </xf>
    <xf numFmtId="0" fontId="9" fillId="5" borderId="2" xfId="0" applyFont="1" applyFill="1" applyBorder="1" applyAlignment="1" applyProtection="1">
      <alignment horizontal="right"/>
      <protection locked="0"/>
    </xf>
    <xf numFmtId="0" fontId="9" fillId="5" borderId="21" xfId="0" applyFont="1" applyFill="1" applyBorder="1" applyAlignment="1" applyProtection="1">
      <alignment horizontal="right"/>
      <protection locked="0"/>
    </xf>
    <xf numFmtId="0" fontId="9" fillId="5" borderId="19" xfId="0" applyFont="1" applyFill="1" applyBorder="1" applyAlignment="1" applyProtection="1">
      <alignment horizontal="right"/>
      <protection locked="0"/>
    </xf>
    <xf numFmtId="0" fontId="25" fillId="5" borderId="1" xfId="0" applyFont="1" applyFill="1" applyBorder="1" applyAlignment="1" applyProtection="1">
      <alignment horizontal="center"/>
      <protection locked="0"/>
    </xf>
    <xf numFmtId="0" fontId="12" fillId="5" borderId="2" xfId="0" applyFont="1" applyFill="1" applyBorder="1" applyAlignment="1" applyProtection="1">
      <alignment horizontal="right"/>
    </xf>
    <xf numFmtId="0" fontId="12" fillId="5" borderId="19" xfId="0" applyFont="1" applyFill="1" applyBorder="1" applyAlignment="1" applyProtection="1">
      <alignment horizontal="right"/>
    </xf>
    <xf numFmtId="0" fontId="12" fillId="5" borderId="54" xfId="0" applyFont="1" applyFill="1" applyBorder="1" applyAlignment="1" applyProtection="1">
      <alignment horizontal="right"/>
      <protection locked="0"/>
    </xf>
    <xf numFmtId="0" fontId="12" fillId="5" borderId="59" xfId="0" applyFont="1" applyFill="1" applyBorder="1" applyAlignment="1" applyProtection="1">
      <alignment horizontal="right"/>
      <protection locked="0"/>
    </xf>
    <xf numFmtId="0" fontId="12" fillId="5" borderId="0" xfId="0" applyFont="1" applyFill="1" applyBorder="1" applyAlignment="1" applyProtection="1">
      <alignment horizontal="center"/>
      <protection locked="0"/>
    </xf>
    <xf numFmtId="0" fontId="28" fillId="5" borderId="2" xfId="0" applyFont="1" applyFill="1" applyBorder="1" applyAlignment="1" applyProtection="1">
      <alignment horizontal="right"/>
      <protection locked="0"/>
    </xf>
    <xf numFmtId="0" fontId="28" fillId="5" borderId="21" xfId="0" applyFont="1" applyFill="1" applyBorder="1" applyAlignment="1" applyProtection="1">
      <alignment horizontal="right"/>
      <protection locked="0"/>
    </xf>
    <xf numFmtId="0" fontId="28" fillId="5" borderId="19" xfId="0" applyFont="1" applyFill="1" applyBorder="1" applyAlignment="1" applyProtection="1">
      <alignment horizontal="right"/>
      <protection locked="0"/>
    </xf>
    <xf numFmtId="0" fontId="12" fillId="5" borderId="21" xfId="0" applyFont="1" applyFill="1" applyBorder="1" applyAlignment="1" applyProtection="1">
      <alignment horizontal="right"/>
      <protection locked="0"/>
    </xf>
    <xf numFmtId="0" fontId="12" fillId="5" borderId="19" xfId="0" applyFont="1" applyFill="1" applyBorder="1" applyAlignment="1" applyProtection="1">
      <alignment horizontal="right"/>
      <protection locked="0"/>
    </xf>
    <xf numFmtId="0" fontId="28" fillId="5" borderId="52" xfId="0" applyFont="1" applyFill="1" applyBorder="1" applyAlignment="1" applyProtection="1">
      <alignment horizontal="right"/>
      <protection locked="0"/>
    </xf>
    <xf numFmtId="0" fontId="28" fillId="5" borderId="40" xfId="0" applyFont="1" applyFill="1" applyBorder="1" applyAlignment="1" applyProtection="1">
      <alignment horizontal="right"/>
      <protection locked="0"/>
    </xf>
    <xf numFmtId="0" fontId="12" fillId="0" borderId="18" xfId="0" applyFont="1" applyBorder="1" applyAlignment="1" applyProtection="1">
      <alignment horizontal="right"/>
      <protection locked="0"/>
    </xf>
    <xf numFmtId="0" fontId="12" fillId="0" borderId="63" xfId="0" applyFont="1" applyBorder="1" applyAlignment="1" applyProtection="1">
      <alignment horizontal="right"/>
      <protection locked="0"/>
    </xf>
    <xf numFmtId="0" fontId="28" fillId="3" borderId="16" xfId="0" applyFont="1" applyFill="1" applyBorder="1" applyAlignment="1" applyProtection="1">
      <alignment horizontal="right"/>
      <protection locked="0"/>
    </xf>
    <xf numFmtId="0" fontId="12" fillId="0" borderId="16" xfId="0" applyFont="1" applyBorder="1" applyAlignment="1" applyProtection="1">
      <alignment horizontal="right"/>
      <protection locked="0"/>
    </xf>
    <xf numFmtId="0" fontId="12" fillId="0" borderId="61" xfId="0" applyFont="1" applyBorder="1" applyAlignment="1" applyProtection="1">
      <alignment horizontal="right"/>
      <protection locked="0"/>
    </xf>
    <xf numFmtId="0" fontId="10" fillId="3" borderId="2" xfId="0" applyFont="1" applyFill="1" applyBorder="1" applyAlignment="1" applyProtection="1">
      <alignment horizontal="left" wrapText="1" indent="2"/>
      <protection locked="0"/>
    </xf>
    <xf numFmtId="0" fontId="10" fillId="3" borderId="21" xfId="0" applyFont="1" applyFill="1" applyBorder="1" applyAlignment="1" applyProtection="1">
      <alignment horizontal="left" wrapText="1" indent="2"/>
      <protection locked="0"/>
    </xf>
    <xf numFmtId="0" fontId="10" fillId="3" borderId="19" xfId="0" applyFont="1" applyFill="1" applyBorder="1" applyAlignment="1" applyProtection="1">
      <alignment horizontal="left" wrapText="1" indent="2"/>
      <protection locked="0"/>
    </xf>
    <xf numFmtId="0" fontId="28" fillId="3" borderId="2" xfId="0" applyFont="1" applyFill="1" applyBorder="1" applyAlignment="1" applyProtection="1">
      <alignment horizontal="right"/>
      <protection locked="0"/>
    </xf>
    <xf numFmtId="0" fontId="12" fillId="0" borderId="22" xfId="0" applyFont="1" applyBorder="1" applyAlignment="1" applyProtection="1">
      <alignment horizontal="right"/>
      <protection locked="0"/>
    </xf>
    <xf numFmtId="0" fontId="12" fillId="0" borderId="3" xfId="0" applyFont="1" applyBorder="1" applyAlignment="1" applyProtection="1">
      <alignment horizontal="right"/>
      <protection locked="0"/>
    </xf>
    <xf numFmtId="0" fontId="12" fillId="0" borderId="23" xfId="0" applyFont="1" applyBorder="1" applyAlignment="1" applyProtection="1">
      <alignment horizontal="right"/>
      <protection locked="0"/>
    </xf>
    <xf numFmtId="0" fontId="28" fillId="3" borderId="52" xfId="0" applyFont="1" applyFill="1" applyBorder="1" applyAlignment="1" applyProtection="1">
      <alignment horizontal="right"/>
      <protection locked="0"/>
    </xf>
    <xf numFmtId="0" fontId="12" fillId="0" borderId="52" xfId="0" applyFont="1" applyBorder="1" applyAlignment="1" applyProtection="1">
      <alignment horizontal="right"/>
      <protection locked="0"/>
    </xf>
    <xf numFmtId="0" fontId="12" fillId="0" borderId="40" xfId="0" applyFont="1" applyBorder="1" applyAlignment="1" applyProtection="1">
      <alignment horizontal="right"/>
      <protection locked="0"/>
    </xf>
    <xf numFmtId="0" fontId="28" fillId="3" borderId="2" xfId="0" applyFont="1" applyFill="1" applyBorder="1" applyAlignment="1" applyProtection="1">
      <alignment horizontal="left" wrapText="1"/>
      <protection locked="0"/>
    </xf>
    <xf numFmtId="0" fontId="28" fillId="3" borderId="21" xfId="0" applyFont="1" applyFill="1" applyBorder="1" applyAlignment="1" applyProtection="1">
      <alignment horizontal="left" wrapText="1"/>
      <protection locked="0"/>
    </xf>
    <xf numFmtId="0" fontId="28" fillId="3" borderId="19" xfId="0" applyFont="1" applyFill="1" applyBorder="1" applyAlignment="1" applyProtection="1">
      <alignment horizontal="left" wrapText="1"/>
      <protection locked="0"/>
    </xf>
    <xf numFmtId="0" fontId="12" fillId="0" borderId="27"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28" xfId="0" applyFont="1" applyBorder="1" applyAlignment="1" applyProtection="1">
      <alignment horizontal="center"/>
      <protection locked="0"/>
    </xf>
    <xf numFmtId="0" fontId="12" fillId="0" borderId="0" xfId="0" applyFont="1" applyBorder="1" applyAlignment="1" applyProtection="1">
      <alignment horizontal="right"/>
      <protection locked="0"/>
    </xf>
    <xf numFmtId="0" fontId="12" fillId="0" borderId="24" xfId="0" applyFont="1" applyBorder="1" applyAlignment="1" applyProtection="1">
      <alignment horizontal="right"/>
      <protection locked="0"/>
    </xf>
    <xf numFmtId="0" fontId="28" fillId="3" borderId="27" xfId="0" applyFont="1" applyFill="1" applyBorder="1" applyAlignment="1" applyProtection="1">
      <alignment horizontal="center" wrapText="1"/>
      <protection locked="0"/>
    </xf>
    <xf numFmtId="0" fontId="28" fillId="3" borderId="6" xfId="0" applyFont="1" applyFill="1" applyBorder="1" applyAlignment="1" applyProtection="1">
      <alignment horizontal="center" wrapText="1"/>
      <protection locked="0"/>
    </xf>
    <xf numFmtId="0" fontId="12" fillId="5" borderId="22" xfId="0" applyFont="1" applyFill="1" applyBorder="1" applyAlignment="1" applyProtection="1">
      <alignment horizontal="right"/>
      <protection locked="0"/>
    </xf>
    <xf numFmtId="0" fontId="12" fillId="5" borderId="3" xfId="0" applyFont="1" applyFill="1" applyBorder="1" applyAlignment="1" applyProtection="1">
      <alignment horizontal="right"/>
      <protection locked="0"/>
    </xf>
    <xf numFmtId="0" fontId="12" fillId="5" borderId="23" xfId="0" applyFont="1" applyFill="1" applyBorder="1" applyAlignment="1" applyProtection="1">
      <alignment horizontal="right"/>
      <protection locked="0"/>
    </xf>
    <xf numFmtId="0" fontId="34" fillId="0" borderId="0" xfId="0" applyFont="1" applyFill="1" applyBorder="1" applyAlignment="1" applyProtection="1">
      <alignment horizontal="left"/>
    </xf>
    <xf numFmtId="0" fontId="28" fillId="0" borderId="24" xfId="0" applyFont="1" applyBorder="1" applyAlignment="1" applyProtection="1">
      <alignment horizontal="center"/>
      <protection locked="0"/>
    </xf>
    <xf numFmtId="0" fontId="7" fillId="0" borderId="5" xfId="0" applyFont="1" applyBorder="1" applyAlignment="1">
      <alignment horizontal="left"/>
    </xf>
    <xf numFmtId="0" fontId="7" fillId="0" borderId="7" xfId="0" applyFont="1" applyBorder="1" applyAlignment="1">
      <alignment horizontal="left"/>
    </xf>
    <xf numFmtId="0" fontId="12" fillId="12" borderId="21" xfId="0" applyFont="1" applyFill="1" applyBorder="1" applyAlignment="1" applyProtection="1">
      <alignment horizontal="center"/>
    </xf>
    <xf numFmtId="0" fontId="12" fillId="12" borderId="19" xfId="0" applyFont="1" applyFill="1" applyBorder="1" applyAlignment="1" applyProtection="1">
      <alignment horizontal="center"/>
    </xf>
    <xf numFmtId="0" fontId="12" fillId="5" borderId="1" xfId="0" applyFont="1" applyFill="1" applyBorder="1" applyAlignment="1" applyProtection="1">
      <alignment horizontal="center" vertical="top" wrapText="1"/>
      <protection locked="0"/>
    </xf>
    <xf numFmtId="0" fontId="21" fillId="5" borderId="1" xfId="0" applyFont="1" applyFill="1" applyBorder="1" applyAlignment="1" applyProtection="1">
      <alignment horizontal="center" vertical="top" wrapText="1"/>
      <protection locked="0"/>
    </xf>
    <xf numFmtId="0" fontId="28" fillId="5" borderId="51" xfId="0" applyFont="1" applyFill="1" applyBorder="1" applyAlignment="1" applyProtection="1">
      <alignment horizontal="center" wrapText="1"/>
      <protection locked="0"/>
    </xf>
    <xf numFmtId="0" fontId="28" fillId="5" borderId="52" xfId="0" applyFont="1" applyFill="1" applyBorder="1" applyAlignment="1" applyProtection="1">
      <alignment horizontal="center" wrapText="1"/>
      <protection locked="0"/>
    </xf>
    <xf numFmtId="0" fontId="28" fillId="5" borderId="40" xfId="0" applyFont="1" applyFill="1" applyBorder="1" applyAlignment="1" applyProtection="1">
      <alignment horizontal="center" wrapText="1"/>
      <protection locked="0"/>
    </xf>
    <xf numFmtId="0" fontId="12" fillId="5" borderId="57" xfId="0" applyFont="1" applyFill="1" applyBorder="1" applyAlignment="1" applyProtection="1">
      <alignment horizontal="right"/>
      <protection locked="0"/>
    </xf>
    <xf numFmtId="0" fontId="0" fillId="0" borderId="0" xfId="0" applyFont="1" applyBorder="1" applyAlignment="1">
      <alignment horizontal="center"/>
    </xf>
    <xf numFmtId="0" fontId="21" fillId="5" borderId="1" xfId="0" applyFont="1" applyFill="1" applyBorder="1" applyAlignment="1" applyProtection="1">
      <alignment horizontal="center"/>
      <protection locked="0"/>
    </xf>
    <xf numFmtId="0" fontId="12" fillId="3" borderId="27" xfId="0" applyFont="1" applyFill="1" applyBorder="1" applyAlignment="1" applyProtection="1">
      <protection locked="0"/>
    </xf>
    <xf numFmtId="0" fontId="12" fillId="3" borderId="6" xfId="0" applyFont="1" applyFill="1" applyBorder="1" applyAlignment="1" applyProtection="1">
      <protection locked="0"/>
    </xf>
    <xf numFmtId="0" fontId="12" fillId="3" borderId="28" xfId="0" applyFont="1" applyFill="1" applyBorder="1" applyAlignment="1" applyProtection="1">
      <protection locked="0"/>
    </xf>
    <xf numFmtId="0" fontId="28" fillId="5" borderId="43" xfId="0" applyFont="1" applyFill="1" applyBorder="1" applyAlignment="1" applyProtection="1">
      <alignment horizontal="center" vertical="center" wrapText="1"/>
      <protection locked="0"/>
    </xf>
    <xf numFmtId="0" fontId="28" fillId="5" borderId="42" xfId="0" applyFont="1" applyFill="1" applyBorder="1" applyAlignment="1" applyProtection="1">
      <alignment horizontal="center" vertical="center" wrapText="1"/>
      <protection locked="0"/>
    </xf>
    <xf numFmtId="0" fontId="28" fillId="3" borderId="21" xfId="0" applyFont="1" applyFill="1" applyBorder="1" applyAlignment="1" applyProtection="1">
      <alignment horizontal="right"/>
      <protection locked="0"/>
    </xf>
    <xf numFmtId="0" fontId="28" fillId="3" borderId="19" xfId="0" applyFont="1" applyFill="1" applyBorder="1" applyAlignment="1" applyProtection="1">
      <alignment horizontal="right"/>
      <protection locked="0"/>
    </xf>
    <xf numFmtId="0" fontId="12" fillId="0" borderId="2" xfId="0" applyFont="1" applyBorder="1" applyAlignment="1" applyProtection="1">
      <alignment horizontal="right"/>
      <protection locked="0"/>
    </xf>
    <xf numFmtId="0" fontId="28" fillId="3" borderId="22" xfId="0" applyFont="1" applyFill="1" applyBorder="1" applyAlignment="1" applyProtection="1">
      <alignment horizontal="right"/>
      <protection locked="0"/>
    </xf>
    <xf numFmtId="0" fontId="28" fillId="3" borderId="3" xfId="0" applyFont="1" applyFill="1" applyBorder="1" applyAlignment="1" applyProtection="1">
      <alignment horizontal="right"/>
      <protection locked="0"/>
    </xf>
    <xf numFmtId="0" fontId="28" fillId="3" borderId="23" xfId="0" applyFont="1" applyFill="1" applyBorder="1" applyAlignment="1" applyProtection="1">
      <alignment horizontal="right"/>
      <protection locked="0"/>
    </xf>
    <xf numFmtId="0" fontId="12" fillId="0" borderId="51" xfId="0" applyFont="1" applyBorder="1" applyAlignment="1" applyProtection="1">
      <alignment horizontal="right"/>
      <protection locked="0"/>
    </xf>
    <xf numFmtId="0" fontId="34" fillId="5" borderId="0" xfId="0" applyFont="1" applyFill="1" applyBorder="1" applyAlignment="1" applyProtection="1">
      <alignment horizontal="left"/>
    </xf>
    <xf numFmtId="0" fontId="12" fillId="0" borderId="57" xfId="0" applyFont="1" applyBorder="1" applyAlignment="1" applyProtection="1">
      <alignment horizontal="right"/>
      <protection locked="0"/>
    </xf>
    <xf numFmtId="0" fontId="0" fillId="0" borderId="5" xfId="0" applyFont="1" applyBorder="1" applyAlignment="1"/>
    <xf numFmtId="0" fontId="0" fillId="0" borderId="7" xfId="0" applyFont="1" applyBorder="1" applyAlignment="1"/>
    <xf numFmtId="0" fontId="28" fillId="3" borderId="51" xfId="0" applyFont="1" applyFill="1" applyBorder="1" applyAlignment="1" applyProtection="1">
      <alignment horizontal="right"/>
      <protection locked="0"/>
    </xf>
    <xf numFmtId="0" fontId="0" fillId="0" borderId="24" xfId="0" applyFont="1" applyBorder="1" applyAlignment="1">
      <alignment horizontal="center"/>
    </xf>
    <xf numFmtId="0" fontId="12" fillId="0" borderId="0" xfId="0" applyFont="1" applyBorder="1" applyAlignment="1" applyProtection="1">
      <alignment horizontal="center"/>
      <protection locked="0"/>
    </xf>
    <xf numFmtId="0" fontId="28" fillId="3" borderId="28" xfId="0" applyFont="1" applyFill="1" applyBorder="1" applyAlignment="1" applyProtection="1">
      <alignment horizontal="center" wrapText="1"/>
      <protection locked="0"/>
    </xf>
    <xf numFmtId="0" fontId="23" fillId="3" borderId="21" xfId="0" applyFont="1" applyFill="1" applyBorder="1" applyAlignment="1" applyProtection="1">
      <alignment horizontal="left" wrapText="1" indent="2"/>
      <protection locked="0"/>
    </xf>
    <xf numFmtId="0" fontId="23" fillId="3" borderId="19" xfId="0" applyFont="1" applyFill="1" applyBorder="1" applyAlignment="1" applyProtection="1">
      <alignment horizontal="left" wrapText="1" indent="2"/>
      <protection locked="0"/>
    </xf>
    <xf numFmtId="0" fontId="18" fillId="0" borderId="2" xfId="0" applyFont="1" applyBorder="1" applyAlignment="1" applyProtection="1">
      <alignment horizontal="right"/>
      <protection locked="0"/>
    </xf>
    <xf numFmtId="0" fontId="18" fillId="0" borderId="21" xfId="0" applyFont="1" applyBorder="1" applyAlignment="1" applyProtection="1">
      <alignment horizontal="right"/>
      <protection locked="0"/>
    </xf>
    <xf numFmtId="0" fontId="18" fillId="0" borderId="19" xfId="0" applyFont="1" applyBorder="1" applyAlignment="1" applyProtection="1">
      <alignment horizontal="right"/>
      <protection locked="0"/>
    </xf>
    <xf numFmtId="0" fontId="17" fillId="3" borderId="2" xfId="0" applyFont="1" applyFill="1" applyBorder="1" applyAlignment="1" applyProtection="1">
      <alignment horizontal="right"/>
      <protection locked="0"/>
    </xf>
    <xf numFmtId="0" fontId="16" fillId="3" borderId="2" xfId="0" applyFont="1" applyFill="1" applyBorder="1" applyAlignment="1" applyProtection="1">
      <alignment horizontal="left" wrapText="1" indent="2"/>
      <protection locked="0"/>
    </xf>
    <xf numFmtId="0" fontId="16" fillId="3" borderId="21" xfId="0" applyFont="1" applyFill="1" applyBorder="1" applyAlignment="1" applyProtection="1">
      <alignment horizontal="left" wrapText="1" indent="2"/>
      <protection locked="0"/>
    </xf>
    <xf numFmtId="0" fontId="16" fillId="3" borderId="19" xfId="0" applyFont="1" applyFill="1" applyBorder="1" applyAlignment="1" applyProtection="1">
      <alignment horizontal="left" wrapText="1" indent="2"/>
      <protection locked="0"/>
    </xf>
    <xf numFmtId="0" fontId="17" fillId="3" borderId="21" xfId="0" applyFont="1" applyFill="1" applyBorder="1" applyAlignment="1" applyProtection="1">
      <alignment horizontal="right"/>
      <protection locked="0"/>
    </xf>
    <xf numFmtId="0" fontId="17" fillId="3" borderId="19" xfId="0" applyFont="1" applyFill="1" applyBorder="1" applyAlignment="1" applyProtection="1">
      <alignment horizontal="right"/>
      <protection locked="0"/>
    </xf>
    <xf numFmtId="0" fontId="18" fillId="0" borderId="21" xfId="0" applyFont="1" applyBorder="1" applyAlignment="1" applyProtection="1">
      <alignment horizontal="center"/>
      <protection locked="0"/>
    </xf>
    <xf numFmtId="0" fontId="17" fillId="3" borderId="2" xfId="0" applyFont="1" applyFill="1" applyBorder="1" applyAlignment="1" applyProtection="1">
      <alignment horizontal="left" wrapText="1"/>
      <protection locked="0"/>
    </xf>
    <xf numFmtId="0" fontId="17" fillId="3" borderId="21" xfId="0" applyFont="1" applyFill="1" applyBorder="1" applyAlignment="1" applyProtection="1">
      <alignment horizontal="left" wrapText="1"/>
      <protection locked="0"/>
    </xf>
    <xf numFmtId="0" fontId="17" fillId="3" borderId="19" xfId="0" applyFont="1" applyFill="1" applyBorder="1" applyAlignment="1" applyProtection="1">
      <alignment horizontal="left" wrapText="1"/>
      <protection locked="0"/>
    </xf>
    <xf numFmtId="0" fontId="50" fillId="5" borderId="1" xfId="0" applyFont="1" applyFill="1" applyBorder="1" applyAlignment="1" applyProtection="1">
      <alignment horizontal="center"/>
      <protection locked="0"/>
    </xf>
    <xf numFmtId="0" fontId="40" fillId="5" borderId="1" xfId="0" applyFont="1" applyFill="1" applyBorder="1" applyAlignment="1" applyProtection="1">
      <alignment horizontal="center"/>
      <protection locked="0"/>
    </xf>
    <xf numFmtId="0" fontId="18" fillId="3" borderId="27" xfId="0" applyFont="1" applyFill="1" applyBorder="1" applyAlignment="1" applyProtection="1">
      <protection locked="0"/>
    </xf>
    <xf numFmtId="0" fontId="18" fillId="3" borderId="6" xfId="0" applyFont="1" applyFill="1" applyBorder="1" applyAlignment="1" applyProtection="1">
      <protection locked="0"/>
    </xf>
    <xf numFmtId="0" fontId="18" fillId="3" borderId="28" xfId="0" applyFont="1" applyFill="1" applyBorder="1" applyAlignment="1" applyProtection="1">
      <protection locked="0"/>
    </xf>
    <xf numFmtId="0" fontId="18" fillId="0" borderId="2" xfId="0" applyFont="1" applyBorder="1" applyAlignment="1" applyProtection="1">
      <alignment horizontal="center"/>
      <protection locked="0"/>
    </xf>
    <xf numFmtId="0" fontId="18" fillId="0" borderId="19" xfId="0" applyFont="1" applyBorder="1" applyAlignment="1" applyProtection="1">
      <alignment horizontal="center"/>
      <protection locked="0"/>
    </xf>
    <xf numFmtId="0" fontId="20" fillId="5" borderId="0" xfId="0" applyFont="1" applyFill="1" applyBorder="1" applyAlignment="1" applyProtection="1">
      <alignment horizontal="left"/>
    </xf>
    <xf numFmtId="168" fontId="16" fillId="7" borderId="0" xfId="0" applyNumberFormat="1" applyFont="1" applyFill="1" applyAlignment="1" applyProtection="1">
      <alignment horizontal="left"/>
    </xf>
    <xf numFmtId="0" fontId="52" fillId="3" borderId="21" xfId="0" applyFont="1" applyFill="1" applyBorder="1" applyAlignment="1" applyProtection="1">
      <alignment horizontal="left" wrapText="1" indent="2"/>
      <protection locked="0"/>
    </xf>
    <xf numFmtId="0" fontId="52" fillId="3" borderId="19" xfId="0" applyFont="1" applyFill="1" applyBorder="1" applyAlignment="1" applyProtection="1">
      <alignment horizontal="left" wrapText="1" indent="2"/>
      <protection locked="0"/>
    </xf>
    <xf numFmtId="0" fontId="17" fillId="3" borderId="2" xfId="0" applyFont="1" applyFill="1" applyBorder="1" applyAlignment="1" applyProtection="1">
      <alignment horizontal="center" wrapText="1"/>
      <protection locked="0"/>
    </xf>
    <xf numFmtId="0" fontId="17" fillId="3" borderId="21" xfId="0" applyFont="1" applyFill="1" applyBorder="1" applyAlignment="1" applyProtection="1">
      <alignment horizontal="center" wrapText="1"/>
      <protection locked="0"/>
    </xf>
    <xf numFmtId="0" fontId="17" fillId="3" borderId="19" xfId="0" applyFont="1" applyFill="1" applyBorder="1" applyAlignment="1" applyProtection="1">
      <alignment horizontal="center" wrapText="1"/>
      <protection locked="0"/>
    </xf>
    <xf numFmtId="0" fontId="7" fillId="0" borderId="0" xfId="0" applyFont="1" applyBorder="1" applyAlignment="1">
      <alignment horizontal="center"/>
    </xf>
    <xf numFmtId="0" fontId="7" fillId="0" borderId="6" xfId="0" applyFont="1" applyBorder="1" applyAlignment="1">
      <alignment horizontal="center"/>
    </xf>
    <xf numFmtId="0" fontId="18" fillId="0" borderId="3" xfId="0" applyFont="1" applyBorder="1" applyAlignment="1" applyProtection="1">
      <alignment horizontal="center"/>
      <protection locked="0"/>
    </xf>
    <xf numFmtId="0" fontId="0" fillId="0" borderId="5" xfId="0" applyFont="1" applyBorder="1" applyAlignment="1">
      <alignment horizontal="center"/>
    </xf>
    <xf numFmtId="0" fontId="0" fillId="0" borderId="7" xfId="0" applyFont="1" applyBorder="1" applyAlignment="1">
      <alignment horizontal="center"/>
    </xf>
    <xf numFmtId="0" fontId="17" fillId="5" borderId="51" xfId="0" applyFont="1" applyFill="1" applyBorder="1" applyAlignment="1" applyProtection="1">
      <alignment horizontal="center" wrapText="1"/>
      <protection locked="0"/>
    </xf>
    <xf numFmtId="0" fontId="17" fillId="5" borderId="52" xfId="0" applyFont="1" applyFill="1" applyBorder="1" applyAlignment="1" applyProtection="1">
      <alignment horizontal="center" wrapText="1"/>
      <protection locked="0"/>
    </xf>
    <xf numFmtId="0" fontId="17" fillId="5" borderId="40" xfId="0" applyFont="1" applyFill="1" applyBorder="1" applyAlignment="1" applyProtection="1">
      <alignment horizontal="center" wrapText="1"/>
      <protection locked="0"/>
    </xf>
    <xf numFmtId="0" fontId="18" fillId="5" borderId="57" xfId="0" applyFont="1" applyFill="1" applyBorder="1" applyAlignment="1" applyProtection="1">
      <alignment horizontal="right"/>
      <protection locked="0"/>
    </xf>
    <xf numFmtId="0" fontId="18" fillId="5" borderId="54" xfId="0" applyFont="1" applyFill="1" applyBorder="1" applyAlignment="1" applyProtection="1">
      <alignment horizontal="right"/>
      <protection locked="0"/>
    </xf>
    <xf numFmtId="0" fontId="18" fillId="5" borderId="59" xfId="0" applyFont="1" applyFill="1" applyBorder="1" applyAlignment="1" applyProtection="1">
      <alignment horizontal="right"/>
      <protection locked="0"/>
    </xf>
    <xf numFmtId="0" fontId="18" fillId="12" borderId="21" xfId="0" applyFont="1" applyFill="1" applyBorder="1" applyAlignment="1" applyProtection="1">
      <alignment horizontal="center"/>
    </xf>
    <xf numFmtId="0" fontId="18" fillId="12" borderId="19" xfId="0" applyFont="1" applyFill="1" applyBorder="1" applyAlignment="1" applyProtection="1">
      <alignment horizontal="center"/>
    </xf>
    <xf numFmtId="0" fontId="18" fillId="5" borderId="1" xfId="0" applyFont="1" applyFill="1" applyBorder="1" applyAlignment="1" applyProtection="1">
      <alignment horizontal="center" wrapText="1"/>
      <protection locked="0"/>
    </xf>
    <xf numFmtId="0" fontId="15" fillId="5" borderId="1" xfId="0" applyFont="1" applyFill="1" applyBorder="1" applyAlignment="1" applyProtection="1">
      <alignment horizontal="center" wrapText="1"/>
      <protection locked="0"/>
    </xf>
    <xf numFmtId="0" fontId="0" fillId="0" borderId="23" xfId="0" applyFont="1" applyBorder="1" applyAlignment="1">
      <alignment horizontal="center"/>
    </xf>
    <xf numFmtId="0" fontId="0" fillId="0" borderId="28" xfId="0" applyFont="1" applyBorder="1" applyAlignment="1">
      <alignment horizontal="center"/>
    </xf>
    <xf numFmtId="0" fontId="28" fillId="5" borderId="43" xfId="0" applyFont="1" applyFill="1" applyBorder="1" applyAlignment="1" applyProtection="1">
      <alignment horizontal="center" vertical="center"/>
      <protection locked="0"/>
    </xf>
    <xf numFmtId="0" fontId="28" fillId="5" borderId="58" xfId="0" applyFont="1" applyFill="1" applyBorder="1" applyAlignment="1" applyProtection="1">
      <alignment horizontal="center" vertical="center"/>
      <protection locked="0"/>
    </xf>
    <xf numFmtId="0" fontId="28" fillId="5" borderId="42" xfId="0" applyFont="1" applyFill="1" applyBorder="1" applyAlignment="1" applyProtection="1">
      <alignment horizontal="center" vertical="center"/>
      <protection locked="0"/>
    </xf>
    <xf numFmtId="0" fontId="28" fillId="5" borderId="2" xfId="0" applyFont="1" applyFill="1" applyBorder="1" applyAlignment="1" applyProtection="1">
      <alignment horizontal="center"/>
      <protection locked="0"/>
    </xf>
    <xf numFmtId="0" fontId="28" fillId="5" borderId="21" xfId="0" applyFont="1" applyFill="1" applyBorder="1" applyAlignment="1" applyProtection="1">
      <alignment horizontal="center"/>
      <protection locked="0"/>
    </xf>
    <xf numFmtId="0" fontId="28" fillId="5" borderId="19" xfId="0" applyFont="1" applyFill="1" applyBorder="1" applyAlignment="1" applyProtection="1">
      <alignment horizontal="center"/>
      <protection locked="0"/>
    </xf>
    <xf numFmtId="0" fontId="18" fillId="5" borderId="1" xfId="0" applyFont="1" applyFill="1" applyBorder="1" applyAlignment="1" applyProtection="1">
      <alignment horizontal="center" vertical="top" wrapText="1"/>
      <protection locked="0"/>
    </xf>
    <xf numFmtId="0" fontId="15" fillId="5" borderId="1" xfId="0" applyFont="1" applyFill="1" applyBorder="1" applyAlignment="1" applyProtection="1">
      <alignment horizontal="center" vertical="top" wrapText="1"/>
      <protection locked="0"/>
    </xf>
    <xf numFmtId="0" fontId="25" fillId="3" borderId="0" xfId="0" applyFont="1" applyFill="1" applyBorder="1" applyAlignment="1" applyProtection="1">
      <alignment horizontal="center"/>
      <protection locked="0"/>
    </xf>
    <xf numFmtId="0" fontId="37" fillId="3" borderId="0" xfId="0" applyFont="1" applyFill="1" applyBorder="1" applyAlignment="1" applyProtection="1">
      <alignment horizontal="center"/>
      <protection locked="0"/>
    </xf>
    <xf numFmtId="0" fontId="12" fillId="5" borderId="2" xfId="0" applyFont="1" applyFill="1" applyBorder="1" applyAlignment="1" applyProtection="1">
      <alignment horizontal="center" vertical="top"/>
      <protection locked="0"/>
    </xf>
    <xf numFmtId="0" fontId="21" fillId="5" borderId="21" xfId="0" applyFont="1" applyFill="1" applyBorder="1" applyAlignment="1" applyProtection="1">
      <alignment horizontal="center" vertical="top"/>
      <protection locked="0"/>
    </xf>
    <xf numFmtId="0" fontId="21" fillId="5" borderId="19" xfId="0" applyFont="1" applyFill="1" applyBorder="1" applyAlignment="1" applyProtection="1">
      <alignment horizontal="center" vertical="top"/>
      <protection locked="0"/>
    </xf>
    <xf numFmtId="0" fontId="21" fillId="5" borderId="2" xfId="0" applyFont="1" applyFill="1" applyBorder="1" applyAlignment="1" applyProtection="1">
      <alignment horizontal="left"/>
    </xf>
    <xf numFmtId="0" fontId="21" fillId="5" borderId="19" xfId="0" applyFont="1" applyFill="1" applyBorder="1" applyAlignment="1" applyProtection="1">
      <alignment horizontal="left"/>
    </xf>
    <xf numFmtId="0" fontId="12" fillId="3" borderId="2" xfId="0" applyFont="1" applyFill="1" applyBorder="1" applyAlignment="1" applyProtection="1">
      <alignment horizontal="center" wrapText="1"/>
      <protection locked="0"/>
    </xf>
    <xf numFmtId="0" fontId="12" fillId="3" borderId="19" xfId="0" applyFont="1" applyFill="1" applyBorder="1" applyAlignment="1" applyProtection="1">
      <alignment horizontal="center" wrapText="1"/>
      <protection locked="0"/>
    </xf>
    <xf numFmtId="167" fontId="28" fillId="6" borderId="2" xfId="0" applyNumberFormat="1" applyFont="1" applyFill="1" applyBorder="1" applyAlignment="1" applyProtection="1">
      <alignment horizontal="right" wrapText="1"/>
    </xf>
    <xf numFmtId="167" fontId="28" fillId="6" borderId="19" xfId="0" applyNumberFormat="1" applyFont="1" applyFill="1" applyBorder="1" applyAlignment="1" applyProtection="1">
      <alignment horizontal="right" wrapText="1"/>
    </xf>
    <xf numFmtId="167" fontId="28" fillId="5" borderId="2" xfId="0" applyNumberFormat="1" applyFont="1" applyFill="1" applyBorder="1" applyAlignment="1" applyProtection="1">
      <alignment horizontal="right" wrapText="1"/>
    </xf>
    <xf numFmtId="167" fontId="28" fillId="5" borderId="19" xfId="0" applyNumberFormat="1" applyFont="1" applyFill="1" applyBorder="1" applyAlignment="1" applyProtection="1">
      <alignment horizontal="right" wrapText="1"/>
    </xf>
    <xf numFmtId="0" fontId="12" fillId="5" borderId="21" xfId="0" applyFont="1" applyFill="1" applyBorder="1" applyAlignment="1" applyProtection="1">
      <alignment horizontal="right"/>
    </xf>
    <xf numFmtId="6" fontId="12" fillId="2" borderId="2" xfId="0" applyNumberFormat="1" applyFont="1" applyFill="1" applyBorder="1" applyAlignment="1" applyProtection="1">
      <alignment horizontal="right"/>
    </xf>
    <xf numFmtId="6" fontId="12" fillId="2" borderId="19" xfId="0" applyNumberFormat="1" applyFont="1" applyFill="1" applyBorder="1" applyAlignment="1" applyProtection="1">
      <alignment horizontal="right"/>
    </xf>
    <xf numFmtId="6" fontId="12" fillId="0" borderId="2" xfId="0" applyNumberFormat="1" applyFont="1" applyFill="1" applyBorder="1" applyAlignment="1" applyProtection="1">
      <alignment horizontal="right"/>
      <protection locked="0"/>
    </xf>
    <xf numFmtId="6" fontId="12" fillId="0" borderId="19" xfId="0" applyNumberFormat="1" applyFont="1" applyFill="1" applyBorder="1" applyAlignment="1" applyProtection="1">
      <alignment horizontal="right"/>
      <protection locked="0"/>
    </xf>
    <xf numFmtId="0" fontId="21" fillId="0" borderId="2" xfId="0" applyFont="1" applyFill="1" applyBorder="1" applyAlignment="1" applyProtection="1">
      <alignment horizontal="left" wrapText="1" indent="1"/>
      <protection locked="0"/>
    </xf>
    <xf numFmtId="0" fontId="21" fillId="0" borderId="21" xfId="0" applyFont="1" applyFill="1" applyBorder="1" applyAlignment="1" applyProtection="1">
      <alignment horizontal="left" wrapText="1" indent="1"/>
      <protection locked="0"/>
    </xf>
    <xf numFmtId="0" fontId="21" fillId="0" borderId="19" xfId="0" applyFont="1" applyFill="1" applyBorder="1" applyAlignment="1" applyProtection="1">
      <alignment horizontal="left" wrapText="1" indent="1"/>
      <protection locked="0"/>
    </xf>
    <xf numFmtId="0" fontId="9" fillId="5" borderId="27" xfId="0" applyFont="1" applyFill="1" applyBorder="1" applyAlignment="1" applyProtection="1">
      <alignment horizontal="right" wrapText="1"/>
    </xf>
    <xf numFmtId="0" fontId="9" fillId="5" borderId="6" xfId="0" applyFont="1" applyFill="1" applyBorder="1" applyAlignment="1" applyProtection="1">
      <alignment horizontal="right" wrapText="1"/>
    </xf>
    <xf numFmtId="0" fontId="9" fillId="5" borderId="28" xfId="0" applyFont="1" applyFill="1" applyBorder="1" applyAlignment="1" applyProtection="1">
      <alignment horizontal="right" wrapText="1"/>
    </xf>
    <xf numFmtId="6" fontId="12" fillId="2" borderId="37" xfId="0" applyNumberFormat="1" applyFont="1" applyFill="1" applyBorder="1" applyAlignment="1" applyProtection="1">
      <alignment horizontal="right"/>
    </xf>
    <xf numFmtId="6" fontId="12" fillId="2" borderId="29" xfId="0" applyNumberFormat="1" applyFont="1" applyFill="1" applyBorder="1" applyAlignment="1" applyProtection="1">
      <alignment horizontal="right"/>
    </xf>
    <xf numFmtId="6" fontId="12" fillId="2" borderId="30" xfId="0" applyNumberFormat="1" applyFont="1" applyFill="1" applyBorder="1" applyAlignment="1" applyProtection="1">
      <alignment horizontal="right"/>
    </xf>
    <xf numFmtId="0" fontId="13" fillId="0" borderId="0" xfId="0" applyFont="1" applyAlignment="1" applyProtection="1">
      <alignment horizontal="right"/>
      <protection locked="0"/>
    </xf>
    <xf numFmtId="0" fontId="12" fillId="0" borderId="37" xfId="0" applyFont="1" applyBorder="1" applyAlignment="1" applyProtection="1">
      <alignment horizontal="right"/>
      <protection locked="0"/>
    </xf>
    <xf numFmtId="0" fontId="12" fillId="0" borderId="31" xfId="0" applyFont="1" applyBorder="1" applyAlignment="1" applyProtection="1">
      <alignment horizontal="center" wrapText="1"/>
      <protection locked="0"/>
    </xf>
    <xf numFmtId="0" fontId="12" fillId="0" borderId="32" xfId="0" applyFont="1" applyBorder="1" applyAlignment="1" applyProtection="1">
      <alignment horizontal="center" wrapText="1"/>
      <protection locked="0"/>
    </xf>
    <xf numFmtId="167" fontId="10" fillId="6" borderId="2" xfId="0" applyNumberFormat="1" applyFont="1" applyFill="1" applyBorder="1" applyAlignment="1" applyProtection="1">
      <alignment horizontal="right"/>
      <protection locked="0"/>
    </xf>
    <xf numFmtId="167" fontId="10" fillId="6" borderId="19" xfId="0" applyNumberFormat="1" applyFont="1" applyFill="1" applyBorder="1" applyAlignment="1" applyProtection="1">
      <alignment horizontal="right"/>
      <protection locked="0"/>
    </xf>
    <xf numFmtId="6" fontId="12" fillId="9" borderId="51" xfId="0" applyNumberFormat="1" applyFont="1" applyFill="1" applyBorder="1" applyAlignment="1" applyProtection="1">
      <alignment horizontal="right"/>
      <protection locked="0"/>
    </xf>
    <xf numFmtId="6" fontId="12" fillId="9" borderId="40" xfId="0" applyNumberFormat="1" applyFont="1" applyFill="1" applyBorder="1" applyAlignment="1" applyProtection="1">
      <alignment horizontal="right"/>
      <protection locked="0"/>
    </xf>
    <xf numFmtId="0" fontId="25" fillId="3" borderId="6" xfId="0" applyFont="1" applyFill="1" applyBorder="1" applyAlignment="1" applyProtection="1"/>
    <xf numFmtId="6" fontId="12" fillId="2" borderId="36" xfId="0" applyNumberFormat="1" applyFont="1" applyFill="1" applyBorder="1" applyAlignment="1" applyProtection="1">
      <alignment horizontal="right"/>
    </xf>
    <xf numFmtId="0" fontId="9" fillId="5" borderId="22" xfId="0" applyFont="1" applyFill="1" applyBorder="1" applyAlignment="1" applyProtection="1">
      <alignment horizontal="right" wrapText="1"/>
    </xf>
    <xf numFmtId="0" fontId="9" fillId="5" borderId="3" xfId="0" applyFont="1" applyFill="1" applyBorder="1" applyAlignment="1" applyProtection="1">
      <alignment horizontal="right" wrapText="1"/>
    </xf>
    <xf numFmtId="0" fontId="9" fillId="5" borderId="23" xfId="0" applyFont="1" applyFill="1" applyBorder="1" applyAlignment="1" applyProtection="1">
      <alignment horizontal="right" wrapText="1"/>
    </xf>
    <xf numFmtId="0" fontId="9" fillId="5" borderId="9" xfId="0" applyFont="1" applyFill="1" applyBorder="1" applyAlignment="1" applyProtection="1">
      <alignment horizontal="right" wrapText="1"/>
    </xf>
    <xf numFmtId="0" fontId="9" fillId="5" borderId="0" xfId="0" applyFont="1" applyFill="1" applyBorder="1" applyAlignment="1" applyProtection="1">
      <alignment horizontal="right" wrapText="1"/>
    </xf>
    <xf numFmtId="0" fontId="9" fillId="5" borderId="24" xfId="0" applyFont="1" applyFill="1" applyBorder="1" applyAlignment="1" applyProtection="1">
      <alignment horizontal="right" wrapText="1"/>
    </xf>
    <xf numFmtId="0" fontId="21" fillId="0" borderId="2" xfId="0" applyFont="1" applyFill="1" applyBorder="1" applyAlignment="1" applyProtection="1">
      <alignment horizontal="left" wrapText="1"/>
      <protection locked="0"/>
    </xf>
    <xf numFmtId="0" fontId="21" fillId="0" borderId="21" xfId="0" applyFont="1" applyFill="1" applyBorder="1" applyAlignment="1" applyProtection="1">
      <alignment horizontal="left" wrapText="1"/>
      <protection locked="0"/>
    </xf>
    <xf numFmtId="0" fontId="21" fillId="0" borderId="19" xfId="0" applyFont="1" applyFill="1" applyBorder="1" applyAlignment="1" applyProtection="1">
      <alignment horizontal="left" wrapText="1"/>
      <protection locked="0"/>
    </xf>
    <xf numFmtId="6" fontId="12" fillId="9" borderId="2" xfId="0" applyNumberFormat="1" applyFont="1" applyFill="1" applyBorder="1" applyProtection="1">
      <protection locked="0"/>
    </xf>
    <xf numFmtId="6" fontId="12" fillId="9" borderId="19" xfId="0" applyNumberFormat="1" applyFont="1" applyFill="1" applyBorder="1" applyProtection="1">
      <protection locked="0"/>
    </xf>
    <xf numFmtId="6" fontId="12" fillId="9" borderId="51" xfId="0" applyNumberFormat="1" applyFont="1" applyFill="1" applyBorder="1" applyProtection="1">
      <protection locked="0"/>
    </xf>
    <xf numFmtId="6" fontId="12" fillId="9" borderId="40" xfId="0" applyNumberFormat="1" applyFont="1" applyFill="1" applyBorder="1" applyProtection="1">
      <protection locked="0"/>
    </xf>
    <xf numFmtId="0" fontId="21" fillId="0" borderId="2" xfId="0" applyFont="1" applyFill="1" applyBorder="1" applyAlignment="1" applyProtection="1">
      <alignment wrapText="1"/>
      <protection locked="0"/>
    </xf>
    <xf numFmtId="0" fontId="21" fillId="0" borderId="21" xfId="0" applyFont="1" applyFill="1" applyBorder="1" applyAlignment="1" applyProtection="1">
      <alignment wrapText="1"/>
      <protection locked="0"/>
    </xf>
    <xf numFmtId="0" fontId="21" fillId="0" borderId="19" xfId="0" applyFont="1" applyFill="1" applyBorder="1" applyAlignment="1" applyProtection="1">
      <alignment wrapText="1"/>
      <protection locked="0"/>
    </xf>
    <xf numFmtId="0" fontId="12" fillId="0" borderId="31" xfId="0" applyFont="1" applyBorder="1" applyAlignment="1" applyProtection="1">
      <alignment horizontal="right"/>
      <protection locked="0"/>
    </xf>
    <xf numFmtId="0" fontId="12" fillId="0" borderId="32" xfId="0" applyFont="1" applyBorder="1" applyAlignment="1" applyProtection="1">
      <alignment horizontal="right"/>
      <protection locked="0"/>
    </xf>
    <xf numFmtId="167" fontId="12" fillId="6" borderId="2" xfId="0" applyNumberFormat="1" applyFont="1" applyFill="1" applyBorder="1" applyAlignment="1" applyProtection="1">
      <alignment horizontal="right"/>
    </xf>
    <xf numFmtId="167" fontId="12" fillId="6" borderId="19" xfId="0" applyNumberFormat="1" applyFont="1" applyFill="1" applyBorder="1" applyAlignment="1" applyProtection="1">
      <alignment horizontal="right"/>
    </xf>
    <xf numFmtId="0" fontId="21" fillId="0" borderId="2" xfId="0" applyFont="1" applyFill="1" applyBorder="1" applyAlignment="1" applyProtection="1">
      <alignment horizontal="left"/>
    </xf>
    <xf numFmtId="0" fontId="21" fillId="0" borderId="21" xfId="0" applyFont="1" applyFill="1" applyBorder="1" applyAlignment="1" applyProtection="1">
      <alignment horizontal="left"/>
    </xf>
    <xf numFmtId="0" fontId="21" fillId="0" borderId="19" xfId="0" applyFont="1" applyFill="1" applyBorder="1" applyAlignment="1" applyProtection="1">
      <alignment horizontal="left"/>
    </xf>
    <xf numFmtId="0" fontId="12" fillId="0" borderId="2" xfId="0" applyFont="1" applyBorder="1" applyAlignment="1" applyProtection="1">
      <alignment horizontal="left"/>
      <protection locked="0"/>
    </xf>
    <xf numFmtId="0" fontId="12" fillId="0" borderId="21" xfId="0" applyFont="1" applyBorder="1" applyAlignment="1" applyProtection="1">
      <alignment horizontal="left"/>
      <protection locked="0"/>
    </xf>
    <xf numFmtId="0" fontId="12" fillId="0" borderId="19" xfId="0" applyFont="1" applyBorder="1" applyAlignment="1" applyProtection="1">
      <alignment horizontal="left"/>
      <protection locked="0"/>
    </xf>
    <xf numFmtId="6" fontId="12" fillId="5" borderId="2" xfId="0" applyNumberFormat="1" applyFont="1" applyFill="1" applyBorder="1" applyAlignment="1" applyProtection="1">
      <alignment horizontal="right"/>
      <protection locked="0"/>
    </xf>
    <xf numFmtId="6" fontId="12" fillId="5" borderId="19" xfId="0" applyNumberFormat="1" applyFont="1" applyFill="1" applyBorder="1" applyAlignment="1" applyProtection="1">
      <alignment horizontal="right"/>
      <protection locked="0"/>
    </xf>
    <xf numFmtId="0" fontId="12" fillId="0" borderId="47" xfId="0" applyFont="1" applyBorder="1" applyAlignment="1" applyProtection="1">
      <alignment horizontal="right" wrapText="1"/>
      <protection locked="0"/>
    </xf>
    <xf numFmtId="0" fontId="12" fillId="0" borderId="48" xfId="0" applyFont="1" applyBorder="1" applyAlignment="1" applyProtection="1">
      <alignment horizontal="right" wrapText="1"/>
      <protection locked="0"/>
    </xf>
    <xf numFmtId="6" fontId="21" fillId="2" borderId="31" xfId="0" applyNumberFormat="1" applyFont="1" applyFill="1" applyBorder="1" applyAlignment="1" applyProtection="1">
      <alignment horizontal="right"/>
    </xf>
    <xf numFmtId="6" fontId="21" fillId="2" borderId="32" xfId="0" applyNumberFormat="1" applyFont="1" applyFill="1" applyBorder="1" applyAlignment="1" applyProtection="1">
      <alignment horizontal="right"/>
    </xf>
    <xf numFmtId="0" fontId="12" fillId="0" borderId="69" xfId="0" applyFont="1" applyBorder="1" applyAlignment="1" applyProtection="1">
      <alignment horizontal="right"/>
      <protection locked="0"/>
    </xf>
    <xf numFmtId="6" fontId="21" fillId="3" borderId="52" xfId="0" applyNumberFormat="1" applyFont="1" applyFill="1" applyBorder="1" applyAlignment="1" applyProtection="1">
      <alignment horizontal="right"/>
      <protection locked="0"/>
    </xf>
    <xf numFmtId="0" fontId="12" fillId="0" borderId="2" xfId="0" applyFont="1" applyBorder="1" applyAlignment="1" applyProtection="1">
      <alignment horizontal="right" wrapText="1"/>
      <protection locked="0"/>
    </xf>
    <xf numFmtId="0" fontId="12" fillId="0" borderId="37" xfId="0" applyFont="1" applyBorder="1" applyAlignment="1" applyProtection="1">
      <alignment horizontal="right" wrapText="1"/>
      <protection locked="0"/>
    </xf>
    <xf numFmtId="6" fontId="12" fillId="6" borderId="2" xfId="0" applyNumberFormat="1" applyFont="1" applyFill="1" applyBorder="1" applyAlignment="1" applyProtection="1">
      <alignment horizontal="right"/>
      <protection locked="0"/>
    </xf>
    <xf numFmtId="0" fontId="12" fillId="6" borderId="19" xfId="0" applyFont="1" applyFill="1" applyBorder="1" applyAlignment="1" applyProtection="1">
      <alignment horizontal="right"/>
      <protection locked="0"/>
    </xf>
    <xf numFmtId="0" fontId="12" fillId="0" borderId="19" xfId="0" applyFont="1" applyBorder="1" applyAlignment="1" applyProtection="1">
      <alignment horizontal="right" wrapText="1"/>
      <protection locked="0"/>
    </xf>
    <xf numFmtId="6" fontId="12" fillId="0" borderId="2" xfId="0" applyNumberFormat="1" applyFont="1" applyFill="1" applyBorder="1" applyAlignment="1" applyProtection="1">
      <protection locked="0"/>
    </xf>
    <xf numFmtId="6" fontId="12" fillId="0" borderId="19" xfId="0" applyNumberFormat="1" applyFont="1" applyFill="1" applyBorder="1" applyAlignment="1" applyProtection="1">
      <protection locked="0"/>
    </xf>
    <xf numFmtId="0" fontId="28" fillId="5" borderId="19" xfId="0" applyFont="1" applyFill="1" applyBorder="1" applyAlignment="1" applyProtection="1">
      <alignment horizontal="right" wrapText="1"/>
    </xf>
    <xf numFmtId="6" fontId="12" fillId="0" borderId="57" xfId="0" applyNumberFormat="1" applyFont="1" applyFill="1" applyBorder="1" applyAlignment="1" applyProtection="1">
      <alignment horizontal="right"/>
      <protection locked="0"/>
    </xf>
    <xf numFmtId="6" fontId="12" fillId="0" borderId="59" xfId="0" applyNumberFormat="1" applyFont="1" applyFill="1" applyBorder="1" applyAlignment="1" applyProtection="1">
      <alignment horizontal="right"/>
      <protection locked="0"/>
    </xf>
    <xf numFmtId="0" fontId="28" fillId="5" borderId="2" xfId="0" applyFont="1" applyFill="1" applyBorder="1" applyAlignment="1" applyProtection="1">
      <alignment horizontal="right" wrapText="1"/>
    </xf>
    <xf numFmtId="6" fontId="28" fillId="2" borderId="2" xfId="0" applyNumberFormat="1" applyFont="1" applyFill="1" applyBorder="1" applyAlignment="1" applyProtection="1">
      <alignment horizontal="right"/>
      <protection locked="0"/>
    </xf>
    <xf numFmtId="6" fontId="28" fillId="2" borderId="19" xfId="0" applyNumberFormat="1" applyFont="1" applyFill="1" applyBorder="1" applyAlignment="1" applyProtection="1">
      <alignment horizontal="right"/>
      <protection locked="0"/>
    </xf>
    <xf numFmtId="6" fontId="21" fillId="3" borderId="32" xfId="0" applyNumberFormat="1" applyFont="1" applyFill="1" applyBorder="1" applyAlignment="1" applyProtection="1">
      <alignment horizontal="right"/>
      <protection locked="0"/>
    </xf>
    <xf numFmtId="0" fontId="21" fillId="0" borderId="36" xfId="0" applyFont="1" applyFill="1" applyBorder="1" applyAlignment="1" applyProtection="1">
      <alignment horizontal="left" wrapText="1" indent="1"/>
      <protection locked="0"/>
    </xf>
    <xf numFmtId="6" fontId="12" fillId="6" borderId="19" xfId="0" applyNumberFormat="1" applyFont="1" applyFill="1" applyBorder="1" applyAlignment="1" applyProtection="1">
      <alignment horizontal="right"/>
      <protection locked="0"/>
    </xf>
    <xf numFmtId="0" fontId="25" fillId="0" borderId="6" xfId="0" applyFont="1" applyFill="1" applyBorder="1" applyAlignment="1" applyProtection="1">
      <alignment horizontal="center"/>
    </xf>
    <xf numFmtId="0" fontId="21" fillId="5" borderId="9" xfId="0" applyFont="1" applyFill="1" applyBorder="1" applyAlignment="1" applyProtection="1">
      <alignment horizontal="center"/>
      <protection locked="0"/>
    </xf>
    <xf numFmtId="0" fontId="21" fillId="5" borderId="0" xfId="0" applyFont="1" applyFill="1" applyBorder="1" applyAlignment="1" applyProtection="1">
      <alignment horizontal="center"/>
      <protection locked="0"/>
    </xf>
    <xf numFmtId="0" fontId="7" fillId="5" borderId="3" xfId="0" applyFont="1" applyFill="1" applyBorder="1" applyAlignment="1">
      <alignment horizontal="right"/>
    </xf>
    <xf numFmtId="0" fontId="7" fillId="5" borderId="23" xfId="0" applyFont="1" applyFill="1" applyBorder="1" applyAlignment="1">
      <alignment horizontal="right"/>
    </xf>
    <xf numFmtId="0" fontId="12" fillId="0" borderId="2" xfId="0" applyFont="1" applyBorder="1" applyAlignment="1" applyProtection="1">
      <alignment horizontal="left" wrapText="1"/>
      <protection locked="0"/>
    </xf>
    <xf numFmtId="0" fontId="12" fillId="0" borderId="21" xfId="0" applyFont="1" applyBorder="1" applyAlignment="1" applyProtection="1">
      <alignment horizontal="left" wrapText="1"/>
      <protection locked="0"/>
    </xf>
    <xf numFmtId="0" fontId="12" fillId="0" borderId="19" xfId="0" applyFont="1" applyBorder="1" applyAlignment="1" applyProtection="1">
      <alignment horizontal="left" wrapText="1"/>
      <protection locked="0"/>
    </xf>
    <xf numFmtId="0" fontId="12" fillId="0" borderId="31" xfId="0" applyFont="1" applyBorder="1" applyAlignment="1" applyProtection="1">
      <alignment horizontal="right" wrapText="1"/>
      <protection locked="0"/>
    </xf>
    <xf numFmtId="0" fontId="12" fillId="0" borderId="32" xfId="0" applyFont="1" applyBorder="1" applyAlignment="1" applyProtection="1">
      <alignment horizontal="right" wrapText="1"/>
      <protection locked="0"/>
    </xf>
    <xf numFmtId="0" fontId="21" fillId="0" borderId="36" xfId="0" applyFont="1" applyFill="1" applyBorder="1" applyAlignment="1" applyProtection="1">
      <alignment horizontal="left" wrapText="1"/>
      <protection locked="0"/>
    </xf>
    <xf numFmtId="0" fontId="25" fillId="3" borderId="0" xfId="0" applyFont="1" applyFill="1" applyAlignment="1" applyProtection="1">
      <alignment horizontal="center"/>
    </xf>
    <xf numFmtId="0" fontId="12" fillId="5" borderId="0" xfId="0" applyFont="1" applyFill="1" applyBorder="1" applyAlignment="1" applyProtection="1">
      <alignment horizontal="center"/>
    </xf>
    <xf numFmtId="0" fontId="35" fillId="5" borderId="2" xfId="0" applyFont="1" applyFill="1" applyBorder="1" applyAlignment="1" applyProtection="1">
      <alignment horizontal="left"/>
      <protection locked="0"/>
    </xf>
    <xf numFmtId="0" fontId="35" fillId="5" borderId="19" xfId="0" applyFont="1" applyFill="1" applyBorder="1" applyAlignment="1" applyProtection="1">
      <alignment horizontal="left"/>
      <protection locked="0"/>
    </xf>
    <xf numFmtId="6" fontId="12" fillId="0" borderId="3" xfId="0" quotePrefix="1" applyNumberFormat="1" applyFont="1" applyFill="1" applyBorder="1" applyAlignment="1" applyProtection="1">
      <alignment horizontal="center"/>
    </xf>
    <xf numFmtId="6" fontId="12" fillId="0" borderId="0" xfId="0" quotePrefix="1" applyNumberFormat="1" applyFont="1" applyFill="1" applyBorder="1" applyAlignment="1" applyProtection="1">
      <alignment horizontal="center"/>
    </xf>
    <xf numFmtId="0" fontId="21" fillId="0" borderId="29" xfId="0" applyFont="1" applyFill="1" applyBorder="1" applyAlignment="1" applyProtection="1">
      <alignment horizontal="left" wrapText="1" indent="1"/>
      <protection locked="0"/>
    </xf>
    <xf numFmtId="0" fontId="21" fillId="0" borderId="54" xfId="0" applyFont="1" applyFill="1" applyBorder="1" applyAlignment="1" applyProtection="1">
      <alignment horizontal="left" wrapText="1" indent="1"/>
      <protection locked="0"/>
    </xf>
    <xf numFmtId="0" fontId="21" fillId="0" borderId="59" xfId="0" applyFont="1" applyFill="1" applyBorder="1" applyAlignment="1" applyProtection="1">
      <alignment horizontal="left" wrapText="1" indent="1"/>
      <protection locked="0"/>
    </xf>
    <xf numFmtId="167" fontId="12" fillId="2" borderId="2" xfId="0" applyNumberFormat="1" applyFont="1" applyFill="1" applyBorder="1" applyAlignment="1" applyProtection="1">
      <alignment horizontal="right"/>
    </xf>
    <xf numFmtId="167" fontId="12" fillId="2" borderId="19" xfId="0" applyNumberFormat="1" applyFont="1" applyFill="1" applyBorder="1" applyAlignment="1" applyProtection="1">
      <alignment horizontal="right"/>
    </xf>
    <xf numFmtId="0" fontId="28" fillId="5" borderId="21" xfId="0" applyFont="1" applyFill="1" applyBorder="1" applyAlignment="1" applyProtection="1">
      <alignment horizontal="right" wrapText="1"/>
    </xf>
    <xf numFmtId="6" fontId="28" fillId="6" borderId="2" xfId="0" applyNumberFormat="1" applyFont="1" applyFill="1" applyBorder="1" applyAlignment="1" applyProtection="1">
      <alignment horizontal="right" wrapText="1"/>
    </xf>
    <xf numFmtId="0" fontId="28" fillId="6" borderId="19" xfId="0" applyFont="1" applyFill="1" applyBorder="1" applyAlignment="1" applyProtection="1">
      <alignment horizontal="right" wrapText="1"/>
    </xf>
    <xf numFmtId="0" fontId="28" fillId="3" borderId="31" xfId="0" applyFont="1" applyFill="1" applyBorder="1" applyAlignment="1" applyProtection="1">
      <alignment horizontal="left" wrapText="1"/>
      <protection locked="0"/>
    </xf>
    <xf numFmtId="0" fontId="28" fillId="3" borderId="52" xfId="0" applyFont="1" applyFill="1" applyBorder="1" applyAlignment="1" applyProtection="1">
      <alignment horizontal="left" wrapText="1"/>
      <protection locked="0"/>
    </xf>
    <xf numFmtId="0" fontId="55" fillId="3" borderId="27" xfId="0" applyFont="1" applyFill="1" applyBorder="1" applyAlignment="1" applyProtection="1">
      <alignment horizontal="left" wrapText="1"/>
      <protection locked="0"/>
    </xf>
    <xf numFmtId="0" fontId="55" fillId="3" borderId="6" xfId="0" applyFont="1" applyFill="1" applyBorder="1" applyAlignment="1" applyProtection="1">
      <alignment horizontal="left" wrapText="1"/>
      <protection locked="0"/>
    </xf>
    <xf numFmtId="0" fontId="55" fillId="3" borderId="28" xfId="0" applyFont="1" applyFill="1" applyBorder="1" applyAlignment="1" applyProtection="1">
      <alignment horizontal="left" wrapText="1"/>
      <protection locked="0"/>
    </xf>
    <xf numFmtId="0" fontId="12" fillId="0" borderId="22" xfId="0" applyFont="1" applyBorder="1" applyAlignment="1" applyProtection="1">
      <alignment horizontal="left"/>
      <protection locked="0"/>
    </xf>
    <xf numFmtId="0" fontId="12" fillId="0" borderId="3" xfId="0" applyFont="1" applyBorder="1" applyAlignment="1" applyProtection="1">
      <alignment horizontal="left"/>
      <protection locked="0"/>
    </xf>
    <xf numFmtId="0" fontId="12" fillId="0" borderId="23" xfId="0" applyFont="1" applyBorder="1" applyAlignment="1" applyProtection="1">
      <alignment horizontal="left"/>
      <protection locked="0"/>
    </xf>
    <xf numFmtId="167" fontId="28" fillId="6" borderId="2" xfId="0" applyNumberFormat="1" applyFont="1" applyFill="1" applyBorder="1" applyAlignment="1" applyProtection="1">
      <alignment horizontal="right"/>
      <protection locked="0"/>
    </xf>
    <xf numFmtId="167" fontId="28" fillId="6" borderId="19" xfId="0" applyNumberFormat="1" applyFont="1" applyFill="1" applyBorder="1" applyAlignment="1" applyProtection="1">
      <alignment horizontal="right"/>
      <protection locked="0"/>
    </xf>
    <xf numFmtId="6" fontId="28" fillId="6" borderId="2" xfId="0" applyNumberFormat="1" applyFont="1" applyFill="1" applyBorder="1" applyAlignment="1" applyProtection="1">
      <alignment horizontal="right"/>
      <protection locked="0"/>
    </xf>
    <xf numFmtId="6" fontId="28" fillId="6" borderId="19" xfId="0" applyNumberFormat="1" applyFont="1" applyFill="1" applyBorder="1" applyAlignment="1" applyProtection="1">
      <alignment horizontal="right"/>
      <protection locked="0"/>
    </xf>
    <xf numFmtId="0" fontId="8" fillId="0" borderId="9" xfId="0" applyFont="1" applyBorder="1" applyAlignment="1">
      <alignment horizontal="right"/>
    </xf>
    <xf numFmtId="0" fontId="8" fillId="0" borderId="0" xfId="0" applyFont="1" applyBorder="1" applyAlignment="1">
      <alignment horizontal="right"/>
    </xf>
    <xf numFmtId="167" fontId="12" fillId="9" borderId="2" xfId="0" applyNumberFormat="1" applyFont="1" applyFill="1" applyBorder="1" applyProtection="1">
      <protection locked="0"/>
    </xf>
    <xf numFmtId="167" fontId="12" fillId="9" borderId="19" xfId="0" applyNumberFormat="1" applyFont="1" applyFill="1" applyBorder="1" applyProtection="1">
      <protection locked="0"/>
    </xf>
    <xf numFmtId="0" fontId="8" fillId="5" borderId="0" xfId="0" applyFont="1" applyFill="1" applyBorder="1" applyAlignment="1">
      <alignment horizontal="right"/>
    </xf>
    <xf numFmtId="6" fontId="12" fillId="2" borderId="31" xfId="0" applyNumberFormat="1" applyFont="1" applyFill="1" applyBorder="1" applyAlignment="1" applyProtection="1">
      <alignment horizontal="right"/>
    </xf>
    <xf numFmtId="6" fontId="12" fillId="2" borderId="32" xfId="0" applyNumberFormat="1" applyFont="1" applyFill="1" applyBorder="1" applyAlignment="1" applyProtection="1">
      <alignment horizontal="right"/>
    </xf>
    <xf numFmtId="6" fontId="12" fillId="5" borderId="57" xfId="0" applyNumberFormat="1" applyFont="1" applyFill="1" applyBorder="1" applyAlignment="1" applyProtection="1">
      <alignment horizontal="right"/>
      <protection locked="0"/>
    </xf>
    <xf numFmtId="6" fontId="12" fillId="5" borderId="59" xfId="0" applyNumberFormat="1" applyFont="1" applyFill="1" applyBorder="1" applyAlignment="1" applyProtection="1">
      <alignment horizontal="right"/>
      <protection locked="0"/>
    </xf>
    <xf numFmtId="0" fontId="21" fillId="0" borderId="0" xfId="0" applyFont="1" applyAlignment="1" applyProtection="1">
      <alignment horizontal="center"/>
      <protection locked="0"/>
    </xf>
    <xf numFmtId="167" fontId="12" fillId="6" borderId="2" xfId="0" applyNumberFormat="1" applyFont="1" applyFill="1" applyBorder="1" applyAlignment="1" applyProtection="1">
      <alignment horizontal="right"/>
      <protection locked="0"/>
    </xf>
    <xf numFmtId="167" fontId="12" fillId="6" borderId="19" xfId="0" applyNumberFormat="1" applyFont="1" applyFill="1" applyBorder="1" applyAlignment="1" applyProtection="1">
      <alignment horizontal="right"/>
      <protection locked="0"/>
    </xf>
    <xf numFmtId="3" fontId="12" fillId="6" borderId="2" xfId="0" applyNumberFormat="1" applyFont="1" applyFill="1" applyBorder="1" applyAlignment="1" applyProtection="1">
      <alignment horizontal="right"/>
      <protection locked="0"/>
    </xf>
    <xf numFmtId="3" fontId="12" fillId="6" borderId="19" xfId="0" applyNumberFormat="1" applyFont="1" applyFill="1" applyBorder="1" applyAlignment="1" applyProtection="1">
      <alignment horizontal="right"/>
      <protection locked="0"/>
    </xf>
    <xf numFmtId="6" fontId="28" fillId="13" borderId="51" xfId="0" applyNumberFormat="1" applyFont="1" applyFill="1" applyBorder="1" applyAlignment="1" applyProtection="1">
      <alignment horizontal="right"/>
      <protection locked="0"/>
    </xf>
    <xf numFmtId="6" fontId="28" fillId="13" borderId="40" xfId="0" applyNumberFormat="1" applyFont="1" applyFill="1" applyBorder="1" applyAlignment="1" applyProtection="1">
      <alignment horizontal="right"/>
      <protection locked="0"/>
    </xf>
    <xf numFmtId="6" fontId="28" fillId="13" borderId="2" xfId="0" applyNumberFormat="1" applyFont="1" applyFill="1" applyBorder="1" applyAlignment="1" applyProtection="1">
      <alignment horizontal="right"/>
      <protection locked="0"/>
    </xf>
    <xf numFmtId="6" fontId="28" fillId="13" borderId="19" xfId="0" applyNumberFormat="1" applyFont="1" applyFill="1" applyBorder="1" applyAlignment="1" applyProtection="1">
      <alignment horizontal="right"/>
      <protection locked="0"/>
    </xf>
    <xf numFmtId="0" fontId="25" fillId="2" borderId="0" xfId="0" applyFont="1" applyFill="1" applyAlignment="1" applyProtection="1">
      <alignment horizontal="center"/>
    </xf>
    <xf numFmtId="0" fontId="28" fillId="3" borderId="32" xfId="0" applyFont="1" applyFill="1" applyBorder="1" applyAlignment="1" applyProtection="1">
      <alignment horizontal="left" wrapText="1"/>
      <protection locked="0"/>
    </xf>
    <xf numFmtId="3" fontId="12" fillId="2" borderId="2" xfId="0" applyNumberFormat="1" applyFont="1" applyFill="1" applyBorder="1" applyAlignment="1" applyProtection="1">
      <alignment horizontal="right"/>
    </xf>
    <xf numFmtId="3" fontId="12" fillId="2" borderId="19" xfId="0" applyNumberFormat="1" applyFont="1" applyFill="1" applyBorder="1" applyAlignment="1" applyProtection="1">
      <alignment horizontal="right"/>
    </xf>
    <xf numFmtId="0" fontId="9" fillId="5" borderId="2" xfId="0" applyFont="1" applyFill="1" applyBorder="1" applyAlignment="1" applyProtection="1">
      <alignment horizontal="right" wrapText="1"/>
    </xf>
    <xf numFmtId="0" fontId="9" fillId="5" borderId="21" xfId="0" applyFont="1" applyFill="1" applyBorder="1" applyAlignment="1" applyProtection="1">
      <alignment horizontal="right" wrapText="1"/>
    </xf>
    <xf numFmtId="0" fontId="9" fillId="5" borderId="19" xfId="0" applyFont="1" applyFill="1" applyBorder="1" applyAlignment="1" applyProtection="1">
      <alignment horizontal="right" wrapText="1"/>
    </xf>
    <xf numFmtId="6" fontId="12" fillId="2" borderId="57" xfId="0" applyNumberFormat="1" applyFont="1" applyFill="1" applyBorder="1" applyAlignment="1" applyProtection="1">
      <alignment horizontal="right"/>
    </xf>
    <xf numFmtId="6" fontId="12" fillId="2" borderId="54" xfId="0" applyNumberFormat="1" applyFont="1" applyFill="1" applyBorder="1" applyAlignment="1" applyProtection="1">
      <alignment horizontal="right"/>
    </xf>
  </cellXfs>
  <cellStyles count="348">
    <cellStyle name="Hyperlink" xfId="1" builtinId="8"/>
    <cellStyle name="Normal" xfId="0" builtinId="0"/>
    <cellStyle name="Normal 10" xfId="6"/>
    <cellStyle name="Normal 11" xfId="9"/>
    <cellStyle name="Normal 11 2" xfId="10"/>
    <cellStyle name="Normal 11 2 2" xfId="11"/>
    <cellStyle name="Normal 11 2 2 2" xfId="12"/>
    <cellStyle name="Normal 11 2 2 2 2" xfId="13"/>
    <cellStyle name="Normal 11 2 2 2 2 2" xfId="14"/>
    <cellStyle name="Normal 11 2 2 2 3" xfId="15"/>
    <cellStyle name="Normal 11 2 2 2 4" xfId="16"/>
    <cellStyle name="Normal 11 2 2 3" xfId="17"/>
    <cellStyle name="Normal 11 2 2 3 2" xfId="18"/>
    <cellStyle name="Normal 11 2 2 4" xfId="19"/>
    <cellStyle name="Normal 11 2 2 5" xfId="20"/>
    <cellStyle name="Normal 11 2 3" xfId="21"/>
    <cellStyle name="Normal 11 2 3 2" xfId="22"/>
    <cellStyle name="Normal 11 2 3 2 2" xfId="23"/>
    <cellStyle name="Normal 11 2 3 3" xfId="24"/>
    <cellStyle name="Normal 11 2 3 4" xfId="25"/>
    <cellStyle name="Normal 11 2 4" xfId="26"/>
    <cellStyle name="Normal 11 2 4 2" xfId="27"/>
    <cellStyle name="Normal 11 2 5" xfId="28"/>
    <cellStyle name="Normal 11 2 5 2" xfId="29"/>
    <cellStyle name="Normal 11 2 6" xfId="30"/>
    <cellStyle name="Normal 11 2 7" xfId="31"/>
    <cellStyle name="Normal 11 3" xfId="32"/>
    <cellStyle name="Normal 11 3 2" xfId="33"/>
    <cellStyle name="Normal 11 3 2 2" xfId="34"/>
    <cellStyle name="Normal 11 3 2 2 2" xfId="35"/>
    <cellStyle name="Normal 11 3 2 2 2 2" xfId="36"/>
    <cellStyle name="Normal 11 3 2 2 3" xfId="37"/>
    <cellStyle name="Normal 11 3 2 2 4" xfId="38"/>
    <cellStyle name="Normal 11 3 2 3" xfId="39"/>
    <cellStyle name="Normal 11 3 2 3 2" xfId="40"/>
    <cellStyle name="Normal 11 3 2 4" xfId="41"/>
    <cellStyle name="Normal 11 3 2 5" xfId="42"/>
    <cellStyle name="Normal 11 3 3" xfId="43"/>
    <cellStyle name="Normal 11 3 3 2" xfId="44"/>
    <cellStyle name="Normal 11 3 3 2 2" xfId="45"/>
    <cellStyle name="Normal 11 3 3 3" xfId="46"/>
    <cellStyle name="Normal 11 3 3 4" xfId="47"/>
    <cellStyle name="Normal 11 3 4" xfId="48"/>
    <cellStyle name="Normal 11 3 4 2" xfId="49"/>
    <cellStyle name="Normal 11 3 5" xfId="50"/>
    <cellStyle name="Normal 11 3 5 2" xfId="51"/>
    <cellStyle name="Normal 11 3 6" xfId="52"/>
    <cellStyle name="Normal 11 3 7" xfId="53"/>
    <cellStyle name="Normal 11 4" xfId="54"/>
    <cellStyle name="Normal 11 4 2" xfId="55"/>
    <cellStyle name="Normal 11 4 2 2" xfId="56"/>
    <cellStyle name="Normal 11 4 2 2 2" xfId="57"/>
    <cellStyle name="Normal 11 4 2 3" xfId="58"/>
    <cellStyle name="Normal 11 4 2 4" xfId="59"/>
    <cellStyle name="Normal 11 4 3" xfId="60"/>
    <cellStyle name="Normal 11 4 3 2" xfId="61"/>
    <cellStyle name="Normal 11 4 4" xfId="62"/>
    <cellStyle name="Normal 11 4 5" xfId="63"/>
    <cellStyle name="Normal 11 5" xfId="64"/>
    <cellStyle name="Normal 11 5 2" xfId="65"/>
    <cellStyle name="Normal 11 5 2 2" xfId="66"/>
    <cellStyle name="Normal 11 5 3" xfId="67"/>
    <cellStyle name="Normal 11 5 4" xfId="68"/>
    <cellStyle name="Normal 11 6" xfId="69"/>
    <cellStyle name="Normal 11 6 2" xfId="70"/>
    <cellStyle name="Normal 11 7" xfId="71"/>
    <cellStyle name="Normal 11 7 2" xfId="72"/>
    <cellStyle name="Normal 11 8" xfId="73"/>
    <cellStyle name="Normal 11 9" xfId="74"/>
    <cellStyle name="Normal 12" xfId="75"/>
    <cellStyle name="Normal 13" xfId="8"/>
    <cellStyle name="Normal 2" xfId="4"/>
    <cellStyle name="Normal 2 10" xfId="76"/>
    <cellStyle name="Normal 2 10 2" xfId="77"/>
    <cellStyle name="Normal 2 10 2 2" xfId="78"/>
    <cellStyle name="Normal 2 10 2 2 2" xfId="79"/>
    <cellStyle name="Normal 2 10 2 3" xfId="80"/>
    <cellStyle name="Normal 2 10 2 4" xfId="81"/>
    <cellStyle name="Normal 2 10 3" xfId="82"/>
    <cellStyle name="Normal 2 10 3 2" xfId="83"/>
    <cellStyle name="Normal 2 10 4" xfId="84"/>
    <cellStyle name="Normal 2 10 5" xfId="85"/>
    <cellStyle name="Normal 2 11" xfId="86"/>
    <cellStyle name="Normal 2 11 2" xfId="87"/>
    <cellStyle name="Normal 2 11 2 2" xfId="88"/>
    <cellStyle name="Normal 2 11 3" xfId="89"/>
    <cellStyle name="Normal 2 11 4" xfId="90"/>
    <cellStyle name="Normal 2 12" xfId="91"/>
    <cellStyle name="Normal 2 12 2" xfId="92"/>
    <cellStyle name="Normal 2 13" xfId="93"/>
    <cellStyle name="Normal 2 13 2" xfId="94"/>
    <cellStyle name="Normal 2 14" xfId="95"/>
    <cellStyle name="Normal 2 15" xfId="96"/>
    <cellStyle name="Normal 2 2" xfId="97"/>
    <cellStyle name="Normal 2 3" xfId="98"/>
    <cellStyle name="Normal 2 4" xfId="99"/>
    <cellStyle name="Normal 2 5" xfId="100"/>
    <cellStyle name="Normal 2 6" xfId="101"/>
    <cellStyle name="Normal 2 7" xfId="102"/>
    <cellStyle name="Normal 2 8" xfId="103"/>
    <cellStyle name="Normal 2 8 2" xfId="104"/>
    <cellStyle name="Normal 2 8 2 2" xfId="105"/>
    <cellStyle name="Normal 2 8 2 2 2" xfId="106"/>
    <cellStyle name="Normal 2 8 2 2 2 2" xfId="107"/>
    <cellStyle name="Normal 2 8 2 2 3" xfId="108"/>
    <cellStyle name="Normal 2 8 2 2 4" xfId="109"/>
    <cellStyle name="Normal 2 8 2 3" xfId="110"/>
    <cellStyle name="Normal 2 8 2 3 2" xfId="111"/>
    <cellStyle name="Normal 2 8 2 4" xfId="112"/>
    <cellStyle name="Normal 2 8 2 5" xfId="113"/>
    <cellStyle name="Normal 2 8 3" xfId="114"/>
    <cellStyle name="Normal 2 8 3 2" xfId="115"/>
    <cellStyle name="Normal 2 8 3 2 2" xfId="116"/>
    <cellStyle name="Normal 2 8 3 3" xfId="117"/>
    <cellStyle name="Normal 2 8 3 4" xfId="118"/>
    <cellStyle name="Normal 2 8 4" xfId="119"/>
    <cellStyle name="Normal 2 8 4 2" xfId="120"/>
    <cellStyle name="Normal 2 8 5" xfId="121"/>
    <cellStyle name="Normal 2 8 5 2" xfId="122"/>
    <cellStyle name="Normal 2 8 6" xfId="123"/>
    <cellStyle name="Normal 2 8 7" xfId="124"/>
    <cellStyle name="Normal 2 9" xfId="125"/>
    <cellStyle name="Normal 2 9 2" xfId="126"/>
    <cellStyle name="Normal 2 9 2 2" xfId="127"/>
    <cellStyle name="Normal 2 9 2 2 2" xfId="128"/>
    <cellStyle name="Normal 2 9 2 2 2 2" xfId="129"/>
    <cellStyle name="Normal 2 9 2 2 3" xfId="130"/>
    <cellStyle name="Normal 2 9 2 2 4" xfId="131"/>
    <cellStyle name="Normal 2 9 2 3" xfId="132"/>
    <cellStyle name="Normal 2 9 2 3 2" xfId="133"/>
    <cellStyle name="Normal 2 9 2 4" xfId="134"/>
    <cellStyle name="Normal 2 9 2 5" xfId="135"/>
    <cellStyle name="Normal 2 9 3" xfId="136"/>
    <cellStyle name="Normal 2 9 3 2" xfId="137"/>
    <cellStyle name="Normal 2 9 3 2 2" xfId="138"/>
    <cellStyle name="Normal 2 9 3 3" xfId="139"/>
    <cellStyle name="Normal 2 9 3 4" xfId="140"/>
    <cellStyle name="Normal 2 9 4" xfId="141"/>
    <cellStyle name="Normal 2 9 4 2" xfId="142"/>
    <cellStyle name="Normal 2 9 5" xfId="143"/>
    <cellStyle name="Normal 2 9 5 2" xfId="144"/>
    <cellStyle name="Normal 2 9 6" xfId="145"/>
    <cellStyle name="Normal 2 9 7" xfId="146"/>
    <cellStyle name="Normal 3" xfId="147"/>
    <cellStyle name="Normal 4" xfId="148"/>
    <cellStyle name="Normal 5" xfId="149"/>
    <cellStyle name="Normal 6" xfId="150"/>
    <cellStyle name="Normal 7" xfId="151"/>
    <cellStyle name="Normal 7 2" xfId="152"/>
    <cellStyle name="Normal 8" xfId="5"/>
    <cellStyle name="Normal 8 10" xfId="7"/>
    <cellStyle name="Normal 8 2" xfId="153"/>
    <cellStyle name="Normal 8 2 2" xfId="154"/>
    <cellStyle name="Normal 8 2 2 2" xfId="155"/>
    <cellStyle name="Normal 8 2 2 2 2" xfId="156"/>
    <cellStyle name="Normal 8 2 2 2 2 2" xfId="157"/>
    <cellStyle name="Normal 8 2 2 2 2 2 2" xfId="158"/>
    <cellStyle name="Normal 8 2 2 2 2 3" xfId="159"/>
    <cellStyle name="Normal 8 2 2 2 2 4" xfId="160"/>
    <cellStyle name="Normal 8 2 2 2 3" xfId="161"/>
    <cellStyle name="Normal 8 2 2 2 3 2" xfId="162"/>
    <cellStyle name="Normal 8 2 2 2 4" xfId="163"/>
    <cellStyle name="Normal 8 2 2 2 5" xfId="164"/>
    <cellStyle name="Normal 8 2 2 3" xfId="165"/>
    <cellStyle name="Normal 8 2 2 3 2" xfId="166"/>
    <cellStyle name="Normal 8 2 2 3 2 2" xfId="167"/>
    <cellStyle name="Normal 8 2 2 3 3" xfId="168"/>
    <cellStyle name="Normal 8 2 2 3 4" xfId="169"/>
    <cellStyle name="Normal 8 2 2 4" xfId="170"/>
    <cellStyle name="Normal 8 2 2 4 2" xfId="171"/>
    <cellStyle name="Normal 8 2 2 5" xfId="172"/>
    <cellStyle name="Normal 8 2 2 5 2" xfId="173"/>
    <cellStyle name="Normal 8 2 2 6" xfId="174"/>
    <cellStyle name="Normal 8 2 2 7" xfId="175"/>
    <cellStyle name="Normal 8 2 3" xfId="176"/>
    <cellStyle name="Normal 8 2 3 2" xfId="177"/>
    <cellStyle name="Normal 8 2 3 2 2" xfId="178"/>
    <cellStyle name="Normal 8 2 3 2 2 2" xfId="179"/>
    <cellStyle name="Normal 8 2 3 2 2 2 2" xfId="180"/>
    <cellStyle name="Normal 8 2 3 2 2 3" xfId="181"/>
    <cellStyle name="Normal 8 2 3 2 2 4" xfId="182"/>
    <cellStyle name="Normal 8 2 3 2 3" xfId="183"/>
    <cellStyle name="Normal 8 2 3 2 3 2" xfId="184"/>
    <cellStyle name="Normal 8 2 3 2 4" xfId="185"/>
    <cellStyle name="Normal 8 2 3 2 5" xfId="186"/>
    <cellStyle name="Normal 8 2 3 3" xfId="187"/>
    <cellStyle name="Normal 8 2 3 3 2" xfId="188"/>
    <cellStyle name="Normal 8 2 3 3 2 2" xfId="189"/>
    <cellStyle name="Normal 8 2 3 3 3" xfId="190"/>
    <cellStyle name="Normal 8 2 3 3 4" xfId="191"/>
    <cellStyle name="Normal 8 2 3 4" xfId="192"/>
    <cellStyle name="Normal 8 2 3 4 2" xfId="193"/>
    <cellStyle name="Normal 8 2 3 5" xfId="194"/>
    <cellStyle name="Normal 8 2 3 5 2" xfId="195"/>
    <cellStyle name="Normal 8 2 3 6" xfId="196"/>
    <cellStyle name="Normal 8 2 3 7" xfId="197"/>
    <cellStyle name="Normal 8 2 4" xfId="198"/>
    <cellStyle name="Normal 8 2 4 2" xfId="199"/>
    <cellStyle name="Normal 8 2 4 2 2" xfId="200"/>
    <cellStyle name="Normal 8 2 4 2 2 2" xfId="201"/>
    <cellStyle name="Normal 8 2 4 2 3" xfId="202"/>
    <cellStyle name="Normal 8 2 4 2 4" xfId="203"/>
    <cellStyle name="Normal 8 2 4 3" xfId="204"/>
    <cellStyle name="Normal 8 2 4 3 2" xfId="205"/>
    <cellStyle name="Normal 8 2 4 4" xfId="206"/>
    <cellStyle name="Normal 8 2 4 5" xfId="207"/>
    <cellStyle name="Normal 8 2 5" xfId="208"/>
    <cellStyle name="Normal 8 2 5 2" xfId="209"/>
    <cellStyle name="Normal 8 2 5 2 2" xfId="210"/>
    <cellStyle name="Normal 8 2 5 3" xfId="211"/>
    <cellStyle name="Normal 8 2 5 4" xfId="212"/>
    <cellStyle name="Normal 8 2 6" xfId="213"/>
    <cellStyle name="Normal 8 2 6 2" xfId="214"/>
    <cellStyle name="Normal 8 2 7" xfId="215"/>
    <cellStyle name="Normal 8 2 7 2" xfId="216"/>
    <cellStyle name="Normal 8 2 8" xfId="217"/>
    <cellStyle name="Normal 8 2 9" xfId="218"/>
    <cellStyle name="Normal 8 3" xfId="219"/>
    <cellStyle name="Normal 8 3 2" xfId="220"/>
    <cellStyle name="Normal 8 3 2 2" xfId="221"/>
    <cellStyle name="Normal 8 3 2 2 2" xfId="222"/>
    <cellStyle name="Normal 8 3 2 2 2 2" xfId="223"/>
    <cellStyle name="Normal 8 3 2 2 3" xfId="224"/>
    <cellStyle name="Normal 8 3 2 2 4" xfId="225"/>
    <cellStyle name="Normal 8 3 2 3" xfId="226"/>
    <cellStyle name="Normal 8 3 2 3 2" xfId="227"/>
    <cellStyle name="Normal 8 3 2 4" xfId="228"/>
    <cellStyle name="Normal 8 3 2 5" xfId="229"/>
    <cellStyle name="Normal 8 3 3" xfId="230"/>
    <cellStyle name="Normal 8 3 3 2" xfId="231"/>
    <cellStyle name="Normal 8 3 3 2 2" xfId="232"/>
    <cellStyle name="Normal 8 3 3 3" xfId="233"/>
    <cellStyle name="Normal 8 3 3 4" xfId="234"/>
    <cellStyle name="Normal 8 3 4" xfId="235"/>
    <cellStyle name="Normal 8 3 4 2" xfId="236"/>
    <cellStyle name="Normal 8 3 5" xfId="237"/>
    <cellStyle name="Normal 8 3 5 2" xfId="238"/>
    <cellStyle name="Normal 8 3 6" xfId="239"/>
    <cellStyle name="Normal 8 3 7" xfId="240"/>
    <cellStyle name="Normal 8 4" xfId="241"/>
    <cellStyle name="Normal 8 4 2" xfId="242"/>
    <cellStyle name="Normal 8 4 2 2" xfId="243"/>
    <cellStyle name="Normal 8 4 2 2 2" xfId="244"/>
    <cellStyle name="Normal 8 4 2 2 2 2" xfId="245"/>
    <cellStyle name="Normal 8 4 2 2 3" xfId="246"/>
    <cellStyle name="Normal 8 4 2 2 4" xfId="247"/>
    <cellStyle name="Normal 8 4 2 3" xfId="248"/>
    <cellStyle name="Normal 8 4 2 3 2" xfId="249"/>
    <cellStyle name="Normal 8 4 2 4" xfId="250"/>
    <cellStyle name="Normal 8 4 2 5" xfId="251"/>
    <cellStyle name="Normal 8 4 3" xfId="252"/>
    <cellStyle name="Normal 8 4 3 2" xfId="253"/>
    <cellStyle name="Normal 8 4 3 2 2" xfId="254"/>
    <cellStyle name="Normal 8 4 3 3" xfId="255"/>
    <cellStyle name="Normal 8 4 3 4" xfId="256"/>
    <cellStyle name="Normal 8 4 4" xfId="257"/>
    <cellStyle name="Normal 8 4 4 2" xfId="258"/>
    <cellStyle name="Normal 8 4 5" xfId="259"/>
    <cellStyle name="Normal 8 4 5 2" xfId="260"/>
    <cellStyle name="Normal 8 4 6" xfId="261"/>
    <cellStyle name="Normal 8 4 7" xfId="262"/>
    <cellStyle name="Normal 8 5" xfId="263"/>
    <cellStyle name="Normal 8 5 2" xfId="264"/>
    <cellStyle name="Normal 8 5 2 2" xfId="265"/>
    <cellStyle name="Normal 8 5 2 2 2" xfId="266"/>
    <cellStyle name="Normal 8 5 2 3" xfId="267"/>
    <cellStyle name="Normal 8 5 2 4" xfId="268"/>
    <cellStyle name="Normal 8 5 3" xfId="269"/>
    <cellStyle name="Normal 8 5 3 2" xfId="270"/>
    <cellStyle name="Normal 8 5 4" xfId="271"/>
    <cellStyle name="Normal 8 5 5" xfId="272"/>
    <cellStyle name="Normal 8 6" xfId="273"/>
    <cellStyle name="Normal 8 6 2" xfId="274"/>
    <cellStyle name="Normal 8 6 2 2" xfId="275"/>
    <cellStyle name="Normal 8 6 3" xfId="276"/>
    <cellStyle name="Normal 8 6 4" xfId="277"/>
    <cellStyle name="Normal 8 7" xfId="278"/>
    <cellStyle name="Normal 8 7 2" xfId="279"/>
    <cellStyle name="Normal 8 8" xfId="280"/>
    <cellStyle name="Normal 8 8 2" xfId="281"/>
    <cellStyle name="Normal 8 9" xfId="282"/>
    <cellStyle name="Normal 9" xfId="283"/>
    <cellStyle name="Normal 9 2" xfId="2"/>
    <cellStyle name="Normal 9 2 2" xfId="284"/>
    <cellStyle name="Normal 9 2 2 2" xfId="285"/>
    <cellStyle name="Normal 9 2 2 2 2" xfId="286"/>
    <cellStyle name="Normal 9 2 2 2 2 2" xfId="287"/>
    <cellStyle name="Normal 9 2 2 2 3" xfId="288"/>
    <cellStyle name="Normal 9 2 2 2 4" xfId="289"/>
    <cellStyle name="Normal 9 2 2 3" xfId="290"/>
    <cellStyle name="Normal 9 2 2 3 2" xfId="291"/>
    <cellStyle name="Normal 9 2 2 4" xfId="292"/>
    <cellStyle name="Normal 9 2 2 5" xfId="293"/>
    <cellStyle name="Normal 9 2 3" xfId="294"/>
    <cellStyle name="Normal 9 2 3 2" xfId="295"/>
    <cellStyle name="Normal 9 2 3 2 2" xfId="296"/>
    <cellStyle name="Normal 9 2 3 3" xfId="297"/>
    <cellStyle name="Normal 9 2 3 4" xfId="298"/>
    <cellStyle name="Normal 9 2 4" xfId="299"/>
    <cellStyle name="Normal 9 2 4 2" xfId="300"/>
    <cellStyle name="Normal 9 2 5" xfId="301"/>
    <cellStyle name="Normal 9 2 5 2" xfId="302"/>
    <cellStyle name="Normal 9 2 6" xfId="303"/>
    <cellStyle name="Normal 9 2 7" xfId="304"/>
    <cellStyle name="Normal 9 3" xfId="305"/>
    <cellStyle name="Normal 9 3 2" xfId="306"/>
    <cellStyle name="Normal 9 3 2 2" xfId="307"/>
    <cellStyle name="Normal 9 3 2 2 2" xfId="308"/>
    <cellStyle name="Normal 9 3 2 2 2 2" xfId="309"/>
    <cellStyle name="Normal 9 3 2 2 3" xfId="310"/>
    <cellStyle name="Normal 9 3 2 2 4" xfId="311"/>
    <cellStyle name="Normal 9 3 2 3" xfId="312"/>
    <cellStyle name="Normal 9 3 2 3 2" xfId="313"/>
    <cellStyle name="Normal 9 3 2 4" xfId="314"/>
    <cellStyle name="Normal 9 3 2 5" xfId="315"/>
    <cellStyle name="Normal 9 3 3" xfId="316"/>
    <cellStyle name="Normal 9 3 3 2" xfId="317"/>
    <cellStyle name="Normal 9 3 3 2 2" xfId="318"/>
    <cellStyle name="Normal 9 3 3 3" xfId="319"/>
    <cellStyle name="Normal 9 3 3 4" xfId="320"/>
    <cellStyle name="Normal 9 3 4" xfId="321"/>
    <cellStyle name="Normal 9 3 4 2" xfId="322"/>
    <cellStyle name="Normal 9 3 5" xfId="323"/>
    <cellStyle name="Normal 9 3 5 2" xfId="324"/>
    <cellStyle name="Normal 9 3 6" xfId="325"/>
    <cellStyle name="Normal 9 3 7" xfId="326"/>
    <cellStyle name="Normal 9 4" xfId="327"/>
    <cellStyle name="Normal 9 4 2" xfId="328"/>
    <cellStyle name="Normal 9 4 2 2" xfId="329"/>
    <cellStyle name="Normal 9 4 2 2 2" xfId="330"/>
    <cellStyle name="Normal 9 4 2 3" xfId="331"/>
    <cellStyle name="Normal 9 4 2 4" xfId="332"/>
    <cellStyle name="Normal 9 4 3" xfId="333"/>
    <cellStyle name="Normal 9 4 3 2" xfId="334"/>
    <cellStyle name="Normal 9 4 4" xfId="335"/>
    <cellStyle name="Normal 9 4 5" xfId="336"/>
    <cellStyle name="Normal 9 5" xfId="337"/>
    <cellStyle name="Normal 9 5 2" xfId="338"/>
    <cellStyle name="Normal 9 5 2 2" xfId="339"/>
    <cellStyle name="Normal 9 5 3" xfId="340"/>
    <cellStyle name="Normal 9 5 4" xfId="341"/>
    <cellStyle name="Normal 9 6" xfId="342"/>
    <cellStyle name="Normal 9 6 2" xfId="343"/>
    <cellStyle name="Normal 9 7" xfId="344"/>
    <cellStyle name="Normal 9 7 2" xfId="345"/>
    <cellStyle name="Normal 9 8" xfId="346"/>
    <cellStyle name="Normal 9 9" xfId="347"/>
    <cellStyle name="Percent" xfId="3" builtinId="5"/>
  </cellStyles>
  <dxfs count="0"/>
  <tableStyles count="0" defaultTableStyle="TableStyleMedium9" defaultPivotStyle="PivotStyleLight16"/>
  <colors>
    <mruColors>
      <color rgb="FFFD7FEB"/>
      <color rgb="FFEFAFC6"/>
      <color rgb="FFEEB0D0"/>
      <color rgb="FF99CCFD"/>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theme/theme1.xml" Type="http://schemas.openxmlformats.org/officeDocument/2006/relationships/theme"/>
<Relationship Id="rId16" Target="styles.xml" Type="http://schemas.openxmlformats.org/officeDocument/2006/relationships/styles"/>
<Relationship Id="rId17" Target="sharedStrings.xml" Type="http://schemas.openxmlformats.org/officeDocument/2006/relationships/sharedStrings"/>
<Relationship Id="rId18"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s://www.tcd.ie/local/pmo/assets/Documents/PMO%20handbook%20v1%204%20Issued.pdf" TargetMode="External" Type="http://schemas.openxmlformats.org/officeDocument/2006/relationships/hyperlink"/>
<Relationship Id="rId2"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V104"/>
  <sheetViews>
    <sheetView zoomScale="130" zoomScaleNormal="130" zoomScalePageLayoutView="85" workbookViewId="0">
      <pane xSplit="1" ySplit="2" topLeftCell="B3" activePane="bottomRight" state="frozen"/>
      <selection pane="topRight"/>
      <selection pane="bottomLeft"/>
      <selection pane="bottomRight" activeCell="B3" sqref="B3"/>
    </sheetView>
  </sheetViews>
  <sheetFormatPr defaultRowHeight="15" x14ac:dyDescent="0.25"/>
  <cols>
    <col min="1" max="1" width="1.42578125" style="709" customWidth="1"/>
    <col min="2" max="2" width="122.42578125" style="711" customWidth="1"/>
    <col min="3" max="3" width="28.7109375" style="710" customWidth="1"/>
    <col min="4" max="16384" width="9.140625" style="711"/>
  </cols>
  <sheetData>
    <row r="2" spans="1:3" ht="15.75" thickBot="1" x14ac:dyDescent="0.3">
      <c r="B2" s="714" t="s">
        <v>291</v>
      </c>
    </row>
    <row r="3" spans="1:3" ht="15.75" thickTop="1" x14ac:dyDescent="0.25">
      <c r="B3" s="715" t="s">
        <v>211</v>
      </c>
    </row>
    <row r="4" spans="1:3" x14ac:dyDescent="0.25">
      <c r="B4" s="715"/>
    </row>
    <row r="5" spans="1:3" ht="205.5" customHeight="1" x14ac:dyDescent="0.25">
      <c r="B5" s="716" t="s">
        <v>410</v>
      </c>
    </row>
    <row r="6" spans="1:3" ht="17.25" customHeight="1" x14ac:dyDescent="0.25">
      <c r="B6" s="717" t="s">
        <v>213</v>
      </c>
    </row>
    <row r="7" spans="1:3" ht="17.25" customHeight="1" x14ac:dyDescent="0.25">
      <c r="B7" s="717"/>
    </row>
    <row r="8" spans="1:3" x14ac:dyDescent="0.25">
      <c r="B8" s="718" t="s">
        <v>292</v>
      </c>
    </row>
    <row r="10" spans="1:3" ht="45" x14ac:dyDescent="0.25">
      <c r="B10" s="716" t="s">
        <v>387</v>
      </c>
    </row>
    <row r="11" spans="1:3" x14ac:dyDescent="0.25">
      <c r="B11" s="716"/>
    </row>
    <row r="12" spans="1:3" x14ac:dyDescent="0.25">
      <c r="B12" s="718" t="s">
        <v>290</v>
      </c>
    </row>
    <row r="13" spans="1:3" ht="17.25" customHeight="1" x14ac:dyDescent="0.25">
      <c r="B13" s="719" t="s">
        <v>411</v>
      </c>
    </row>
    <row r="14" spans="1:3" s="712" customFormat="1" ht="53.25" customHeight="1" x14ac:dyDescent="0.25">
      <c r="A14" s="720"/>
      <c r="B14" s="721" t="s">
        <v>412</v>
      </c>
      <c r="C14" s="710"/>
    </row>
    <row r="15" spans="1:3" x14ac:dyDescent="0.25">
      <c r="B15" s="722" t="s">
        <v>362</v>
      </c>
    </row>
    <row r="16" spans="1:3" s="724" customFormat="1" ht="30" x14ac:dyDescent="0.25">
      <c r="A16" s="707"/>
      <c r="B16" s="723" t="s">
        <v>342</v>
      </c>
      <c r="C16" s="708"/>
    </row>
    <row r="17" spans="2:2" x14ac:dyDescent="0.25">
      <c r="B17" s="725" t="s">
        <v>343</v>
      </c>
    </row>
    <row r="18" spans="2:2" x14ac:dyDescent="0.25">
      <c r="B18" s="726" t="s">
        <v>363</v>
      </c>
    </row>
    <row r="19" spans="2:2" ht="30" x14ac:dyDescent="0.25">
      <c r="B19" s="727" t="s">
        <v>388</v>
      </c>
    </row>
    <row r="20" spans="2:2" x14ac:dyDescent="0.25">
      <c r="B20" s="728" t="s">
        <v>62</v>
      </c>
    </row>
    <row r="21" spans="2:2" ht="60" x14ac:dyDescent="0.25">
      <c r="B21" s="719" t="s">
        <v>413</v>
      </c>
    </row>
    <row r="22" spans="2:2" x14ac:dyDescent="0.25">
      <c r="B22" s="729" t="s">
        <v>106</v>
      </c>
    </row>
    <row r="23" spans="2:2" x14ac:dyDescent="0.25">
      <c r="B23" s="729" t="s">
        <v>108</v>
      </c>
    </row>
    <row r="24" spans="2:2" x14ac:dyDescent="0.25">
      <c r="B24" s="729" t="s">
        <v>317</v>
      </c>
    </row>
    <row r="25" spans="2:2" x14ac:dyDescent="0.25">
      <c r="B25" s="729" t="s">
        <v>111</v>
      </c>
    </row>
    <row r="26" spans="2:2" x14ac:dyDescent="0.25">
      <c r="B26" s="729" t="s">
        <v>63</v>
      </c>
    </row>
    <row r="27" spans="2:2" x14ac:dyDescent="0.25">
      <c r="B27" s="729" t="s">
        <v>64</v>
      </c>
    </row>
    <row r="28" spans="2:2" x14ac:dyDescent="0.25">
      <c r="B28" s="729" t="s">
        <v>66</v>
      </c>
    </row>
    <row r="29" spans="2:2" x14ac:dyDescent="0.25">
      <c r="B29" s="729" t="s">
        <v>65</v>
      </c>
    </row>
    <row r="30" spans="2:2" x14ac:dyDescent="0.25">
      <c r="B30" s="729"/>
    </row>
    <row r="31" spans="2:2" ht="30" x14ac:dyDescent="0.25">
      <c r="B31" s="729" t="s">
        <v>389</v>
      </c>
    </row>
    <row r="32" spans="2:2" x14ac:dyDescent="0.25">
      <c r="B32" s="729"/>
    </row>
    <row r="33" spans="1:3" x14ac:dyDescent="0.25">
      <c r="B33" s="728" t="s">
        <v>82</v>
      </c>
    </row>
    <row r="34" spans="1:3" ht="36.75" customHeight="1" x14ac:dyDescent="0.25">
      <c r="B34" s="719" t="s">
        <v>344</v>
      </c>
    </row>
    <row r="35" spans="1:3" x14ac:dyDescent="0.25">
      <c r="B35" s="719"/>
    </row>
    <row r="36" spans="1:3" s="712" customFormat="1" x14ac:dyDescent="0.25">
      <c r="A36" s="713"/>
      <c r="B36" s="728" t="s">
        <v>92</v>
      </c>
      <c r="C36" s="710"/>
    </row>
    <row r="37" spans="1:3" s="712" customFormat="1" ht="75" x14ac:dyDescent="0.25">
      <c r="A37" s="713"/>
      <c r="B37" s="716" t="s">
        <v>325</v>
      </c>
      <c r="C37" s="710"/>
    </row>
    <row r="38" spans="1:3" s="712" customFormat="1" x14ac:dyDescent="0.25">
      <c r="A38" s="730"/>
      <c r="B38" s="728" t="s">
        <v>87</v>
      </c>
      <c r="C38" s="710"/>
    </row>
    <row r="39" spans="1:3" s="712" customFormat="1" ht="60" x14ac:dyDescent="0.25">
      <c r="A39" s="713"/>
      <c r="B39" s="730" t="s">
        <v>90</v>
      </c>
      <c r="C39" s="710"/>
    </row>
    <row r="40" spans="1:3" ht="45" x14ac:dyDescent="0.25">
      <c r="A40" s="713"/>
      <c r="B40" s="731" t="s">
        <v>88</v>
      </c>
    </row>
    <row r="41" spans="1:3" ht="30" x14ac:dyDescent="0.25">
      <c r="A41" s="713"/>
      <c r="B41" s="731" t="s">
        <v>99</v>
      </c>
    </row>
    <row r="42" spans="1:3" x14ac:dyDescent="0.25">
      <c r="A42" s="713"/>
      <c r="B42" s="731" t="s">
        <v>89</v>
      </c>
    </row>
    <row r="43" spans="1:3" x14ac:dyDescent="0.25">
      <c r="A43" s="713"/>
      <c r="B43" s="716"/>
    </row>
    <row r="44" spans="1:3" x14ac:dyDescent="0.25">
      <c r="B44" s="728" t="s">
        <v>91</v>
      </c>
      <c r="C44" s="732"/>
    </row>
    <row r="45" spans="1:3" ht="93.75" customHeight="1" x14ac:dyDescent="0.25">
      <c r="B45" s="716" t="s">
        <v>397</v>
      </c>
      <c r="C45" s="574"/>
    </row>
    <row r="46" spans="1:3" ht="60" x14ac:dyDescent="0.25">
      <c r="B46" s="733" t="s">
        <v>414</v>
      </c>
      <c r="C46" s="574"/>
    </row>
    <row r="47" spans="1:3" ht="60" x14ac:dyDescent="0.25">
      <c r="B47" s="733" t="s">
        <v>415</v>
      </c>
      <c r="C47" s="574"/>
    </row>
    <row r="48" spans="1:3" s="712" customFormat="1" ht="60" x14ac:dyDescent="0.25">
      <c r="A48" s="720"/>
      <c r="B48" s="733" t="s">
        <v>416</v>
      </c>
      <c r="C48" s="574"/>
    </row>
    <row r="49" spans="1:3" s="712" customFormat="1" ht="45" x14ac:dyDescent="0.25">
      <c r="A49" s="720"/>
      <c r="B49" s="734" t="s">
        <v>417</v>
      </c>
      <c r="C49" s="574"/>
    </row>
    <row r="50" spans="1:3" s="712" customFormat="1" ht="60" x14ac:dyDescent="0.25">
      <c r="A50" s="720"/>
      <c r="B50" s="734" t="s">
        <v>418</v>
      </c>
      <c r="C50" s="574"/>
    </row>
    <row r="51" spans="1:3" s="712" customFormat="1" x14ac:dyDescent="0.25">
      <c r="A51" s="720"/>
      <c r="B51" s="730"/>
      <c r="C51" s="710"/>
    </row>
    <row r="52" spans="1:3" s="712" customFormat="1" x14ac:dyDescent="0.25">
      <c r="A52" s="720"/>
      <c r="B52" s="728" t="s">
        <v>321</v>
      </c>
      <c r="C52" s="710"/>
    </row>
    <row r="53" spans="1:3" s="712" customFormat="1" x14ac:dyDescent="0.25">
      <c r="A53" s="720"/>
      <c r="B53" s="730"/>
      <c r="C53" s="710"/>
    </row>
    <row r="54" spans="1:3" s="712" customFormat="1" ht="45" x14ac:dyDescent="0.25">
      <c r="A54" s="713"/>
      <c r="B54" s="729" t="s">
        <v>11</v>
      </c>
      <c r="C54" s="710"/>
    </row>
    <row r="55" spans="1:3" s="712" customFormat="1" x14ac:dyDescent="0.25">
      <c r="A55" s="713"/>
      <c r="B55" s="735" t="s">
        <v>320</v>
      </c>
      <c r="C55" s="710"/>
    </row>
    <row r="56" spans="1:3" s="712" customFormat="1" ht="75" x14ac:dyDescent="0.25">
      <c r="A56" s="713"/>
      <c r="B56" s="729" t="s">
        <v>340</v>
      </c>
      <c r="C56" s="710"/>
    </row>
    <row r="57" spans="1:3" s="712" customFormat="1" x14ac:dyDescent="0.25">
      <c r="A57" s="713"/>
      <c r="B57" s="728" t="s">
        <v>324</v>
      </c>
      <c r="C57" s="710"/>
    </row>
    <row r="58" spans="1:3" s="712" customFormat="1" ht="45" x14ac:dyDescent="0.25">
      <c r="A58" s="713"/>
      <c r="B58" s="730" t="s">
        <v>390</v>
      </c>
      <c r="C58" s="710"/>
    </row>
    <row r="59" spans="1:3" s="712" customFormat="1" x14ac:dyDescent="0.25">
      <c r="A59" s="713"/>
      <c r="B59" s="730"/>
      <c r="C59" s="710"/>
    </row>
    <row r="60" spans="1:3" s="712" customFormat="1" x14ac:dyDescent="0.25">
      <c r="A60" s="713"/>
      <c r="B60" s="735" t="s">
        <v>24</v>
      </c>
      <c r="C60" s="710"/>
    </row>
    <row r="61" spans="1:3" s="712" customFormat="1" ht="60" x14ac:dyDescent="0.25">
      <c r="A61" s="713"/>
      <c r="B61" s="729" t="s">
        <v>419</v>
      </c>
      <c r="C61" s="710"/>
    </row>
    <row r="62" spans="1:3" s="712" customFormat="1" ht="60" x14ac:dyDescent="0.25">
      <c r="A62" s="713"/>
      <c r="B62" s="736" t="s">
        <v>420</v>
      </c>
      <c r="C62" s="710"/>
    </row>
    <row r="63" spans="1:3" s="712" customFormat="1" x14ac:dyDescent="0.25">
      <c r="A63" s="713"/>
      <c r="B63" s="730"/>
      <c r="C63" s="710"/>
    </row>
    <row r="64" spans="1:3" s="712" customFormat="1" x14ac:dyDescent="0.25">
      <c r="A64" s="713"/>
      <c r="B64" s="728" t="s">
        <v>322</v>
      </c>
      <c r="C64" s="710"/>
    </row>
    <row r="65" spans="1:3" s="712" customFormat="1" ht="21.75" customHeight="1" x14ac:dyDescent="0.25">
      <c r="A65" s="713"/>
      <c r="B65" s="730" t="s">
        <v>221</v>
      </c>
      <c r="C65" s="710"/>
    </row>
    <row r="66" spans="1:3" s="712" customFormat="1" x14ac:dyDescent="0.25">
      <c r="A66" s="713"/>
      <c r="B66" s="735" t="s">
        <v>26</v>
      </c>
      <c r="C66" s="710"/>
    </row>
    <row r="67" spans="1:3" ht="27" customHeight="1" x14ac:dyDescent="0.25">
      <c r="B67" s="729" t="s">
        <v>30</v>
      </c>
    </row>
    <row r="68" spans="1:3" s="712" customFormat="1" ht="33" customHeight="1" x14ac:dyDescent="0.25">
      <c r="A68" s="713"/>
      <c r="B68" s="729" t="s">
        <v>391</v>
      </c>
      <c r="C68" s="710"/>
    </row>
    <row r="69" spans="1:3" s="712" customFormat="1" ht="11.25" customHeight="1" x14ac:dyDescent="0.25">
      <c r="A69" s="713"/>
      <c r="B69" s="735" t="s">
        <v>27</v>
      </c>
      <c r="C69" s="710"/>
    </row>
    <row r="70" spans="1:3" s="712" customFormat="1" ht="45" x14ac:dyDescent="0.25">
      <c r="A70" s="713"/>
      <c r="B70" s="729" t="s">
        <v>29</v>
      </c>
      <c r="C70" s="710"/>
    </row>
    <row r="71" spans="1:3" s="712" customFormat="1" ht="45" x14ac:dyDescent="0.25">
      <c r="A71" s="713"/>
      <c r="B71" s="729" t="s">
        <v>222</v>
      </c>
      <c r="C71" s="710"/>
    </row>
    <row r="72" spans="1:3" s="712" customFormat="1" x14ac:dyDescent="0.25">
      <c r="A72" s="713"/>
      <c r="B72" s="735" t="s">
        <v>28</v>
      </c>
      <c r="C72" s="710"/>
    </row>
    <row r="73" spans="1:3" s="712" customFormat="1" ht="45" x14ac:dyDescent="0.25">
      <c r="A73" s="713"/>
      <c r="B73" s="729" t="s">
        <v>31</v>
      </c>
      <c r="C73" s="710"/>
    </row>
    <row r="74" spans="1:3" s="712" customFormat="1" ht="45" x14ac:dyDescent="0.25">
      <c r="A74" s="713"/>
      <c r="B74" s="729" t="s">
        <v>223</v>
      </c>
      <c r="C74" s="710"/>
    </row>
    <row r="75" spans="1:3" s="712" customFormat="1" x14ac:dyDescent="0.25">
      <c r="A75" s="713"/>
      <c r="B75" s="735" t="s">
        <v>6</v>
      </c>
      <c r="C75" s="710"/>
    </row>
    <row r="76" spans="1:3" s="712" customFormat="1" ht="90" x14ac:dyDescent="0.25">
      <c r="A76" s="713"/>
      <c r="B76" s="729" t="s">
        <v>421</v>
      </c>
      <c r="C76" s="710"/>
    </row>
    <row r="77" spans="1:3" s="712" customFormat="1" ht="45" x14ac:dyDescent="0.25">
      <c r="A77" s="713"/>
      <c r="B77" s="736" t="s">
        <v>307</v>
      </c>
      <c r="C77" s="710"/>
    </row>
    <row r="78" spans="1:3" s="712" customFormat="1" ht="30" x14ac:dyDescent="0.25">
      <c r="A78" s="713"/>
      <c r="B78" s="729" t="s">
        <v>422</v>
      </c>
      <c r="C78" s="710"/>
    </row>
    <row r="79" spans="1:3" x14ac:dyDescent="0.25">
      <c r="B79" s="730"/>
    </row>
    <row r="80" spans="1:3" s="712" customFormat="1" x14ac:dyDescent="0.25">
      <c r="A80" s="713"/>
      <c r="B80" s="728" t="s">
        <v>323</v>
      </c>
      <c r="C80" s="710"/>
    </row>
    <row r="81" spans="1:3" s="712" customFormat="1" ht="60" x14ac:dyDescent="0.25">
      <c r="A81" s="713"/>
      <c r="B81" s="730" t="s">
        <v>13</v>
      </c>
      <c r="C81" s="710"/>
    </row>
    <row r="82" spans="1:3" s="712" customFormat="1" ht="45" x14ac:dyDescent="0.25">
      <c r="A82" s="713"/>
      <c r="B82" s="730" t="s">
        <v>14</v>
      </c>
      <c r="C82" s="710"/>
    </row>
    <row r="83" spans="1:3" s="712" customFormat="1" ht="60" x14ac:dyDescent="0.25">
      <c r="A83" s="713"/>
      <c r="B83" s="730" t="s">
        <v>110</v>
      </c>
      <c r="C83" s="710"/>
    </row>
    <row r="84" spans="1:3" s="712" customFormat="1" ht="30" x14ac:dyDescent="0.25">
      <c r="A84" s="713"/>
      <c r="B84" s="737" t="s">
        <v>101</v>
      </c>
      <c r="C84" s="710"/>
    </row>
    <row r="85" spans="1:3" s="712" customFormat="1" ht="30" x14ac:dyDescent="0.25">
      <c r="A85" s="713"/>
      <c r="B85" s="730" t="s">
        <v>97</v>
      </c>
      <c r="C85" s="710"/>
    </row>
    <row r="86" spans="1:3" s="712" customFormat="1" ht="45" x14ac:dyDescent="0.25">
      <c r="A86" s="713"/>
      <c r="B86" s="730" t="s">
        <v>423</v>
      </c>
      <c r="C86" s="710"/>
    </row>
    <row r="87" spans="1:3" s="712" customFormat="1" x14ac:dyDescent="0.25">
      <c r="B87" s="728" t="s">
        <v>7</v>
      </c>
      <c r="C87" s="710"/>
    </row>
    <row r="88" spans="1:3" s="712" customFormat="1" ht="90" x14ac:dyDescent="0.25">
      <c r="B88" s="719" t="s">
        <v>8</v>
      </c>
      <c r="C88" s="710"/>
    </row>
    <row r="89" spans="1:3" s="712" customFormat="1" ht="60" x14ac:dyDescent="0.25">
      <c r="B89" s="730" t="s">
        <v>424</v>
      </c>
      <c r="C89" s="710"/>
    </row>
    <row r="90" spans="1:3" s="712" customFormat="1" ht="30" x14ac:dyDescent="0.25">
      <c r="B90" s="730" t="s">
        <v>94</v>
      </c>
      <c r="C90" s="710"/>
    </row>
    <row r="91" spans="1:3" s="712" customFormat="1" x14ac:dyDescent="0.25">
      <c r="B91" s="735" t="s">
        <v>93</v>
      </c>
      <c r="C91" s="710"/>
    </row>
    <row r="92" spans="1:3" s="712" customFormat="1" ht="45" x14ac:dyDescent="0.25">
      <c r="B92" s="729" t="s">
        <v>12</v>
      </c>
      <c r="C92" s="710"/>
    </row>
    <row r="93" spans="1:3" s="712" customFormat="1" ht="30" x14ac:dyDescent="0.25">
      <c r="B93" s="729" t="s">
        <v>95</v>
      </c>
      <c r="C93" s="710"/>
    </row>
    <row r="94" spans="1:3" s="712" customFormat="1" x14ac:dyDescent="0.25">
      <c r="A94" s="713"/>
      <c r="B94" s="738" t="s">
        <v>277</v>
      </c>
      <c r="C94" s="710"/>
    </row>
    <row r="95" spans="1:3" s="712" customFormat="1" ht="75" x14ac:dyDescent="0.25">
      <c r="A95" s="713"/>
      <c r="B95" s="739" t="s">
        <v>10</v>
      </c>
      <c r="C95" s="710"/>
    </row>
    <row r="96" spans="1:3" s="712" customFormat="1" x14ac:dyDescent="0.25">
      <c r="A96" s="713"/>
      <c r="B96" s="739"/>
      <c r="C96" s="710"/>
    </row>
    <row r="97" spans="1:256" s="712" customFormat="1" x14ac:dyDescent="0.25">
      <c r="A97" s="713"/>
      <c r="B97" s="738" t="s">
        <v>98</v>
      </c>
      <c r="C97" s="710"/>
    </row>
    <row r="98" spans="1:256" s="712" customFormat="1" ht="45" x14ac:dyDescent="0.25">
      <c r="A98" s="713"/>
      <c r="B98" s="739" t="s">
        <v>96</v>
      </c>
      <c r="C98" s="710"/>
    </row>
    <row r="99" spans="1:256" s="712" customFormat="1" ht="30" x14ac:dyDescent="0.25">
      <c r="A99" s="713"/>
      <c r="B99" s="739" t="s">
        <v>425</v>
      </c>
      <c r="C99" s="710"/>
    </row>
    <row r="100" spans="1:256" s="712" customFormat="1" x14ac:dyDescent="0.25">
      <c r="A100" s="713"/>
      <c r="B100" s="739"/>
      <c r="C100" s="740"/>
      <c r="D100" s="730"/>
      <c r="E100" s="730"/>
      <c r="F100" s="730"/>
      <c r="G100" s="730"/>
      <c r="H100" s="730"/>
      <c r="I100" s="730"/>
      <c r="J100" s="730"/>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0"/>
      <c r="AL100" s="730"/>
      <c r="AM100" s="730"/>
      <c r="AN100" s="730"/>
      <c r="AO100" s="730"/>
      <c r="AP100" s="730"/>
      <c r="AQ100" s="730"/>
      <c r="AR100" s="730"/>
      <c r="AS100" s="730"/>
      <c r="AT100" s="730"/>
      <c r="AU100" s="730"/>
      <c r="AV100" s="730"/>
      <c r="AW100" s="730"/>
      <c r="AX100" s="730"/>
      <c r="AY100" s="730"/>
      <c r="AZ100" s="730"/>
      <c r="BA100" s="730"/>
      <c r="BB100" s="730"/>
      <c r="BC100" s="730"/>
      <c r="BD100" s="730"/>
      <c r="BE100" s="730"/>
      <c r="BF100" s="730"/>
      <c r="BG100" s="730"/>
      <c r="BH100" s="730"/>
      <c r="BI100" s="730"/>
      <c r="BJ100" s="730"/>
      <c r="BK100" s="730"/>
      <c r="BL100" s="730"/>
      <c r="BM100" s="730"/>
      <c r="BN100" s="730"/>
      <c r="BO100" s="730"/>
      <c r="BP100" s="730"/>
      <c r="BQ100" s="730"/>
      <c r="BR100" s="730"/>
      <c r="BS100" s="730"/>
      <c r="BT100" s="730"/>
      <c r="BU100" s="730"/>
      <c r="BV100" s="730"/>
      <c r="BW100" s="730"/>
      <c r="BX100" s="730"/>
      <c r="BY100" s="730"/>
      <c r="BZ100" s="730"/>
      <c r="CA100" s="730"/>
      <c r="CB100" s="730"/>
      <c r="CC100" s="730"/>
      <c r="CD100" s="730"/>
      <c r="CE100" s="730"/>
      <c r="CF100" s="730"/>
      <c r="CG100" s="730"/>
      <c r="CH100" s="730"/>
      <c r="CI100" s="730"/>
      <c r="CJ100" s="730"/>
      <c r="CK100" s="730"/>
      <c r="CL100" s="730"/>
      <c r="CM100" s="730"/>
      <c r="CN100" s="730"/>
      <c r="CO100" s="730"/>
      <c r="CP100" s="730"/>
      <c r="CQ100" s="730"/>
      <c r="CR100" s="730"/>
      <c r="CS100" s="730"/>
      <c r="CT100" s="730"/>
      <c r="CU100" s="730"/>
      <c r="CV100" s="730"/>
      <c r="CW100" s="730"/>
      <c r="CX100" s="730"/>
      <c r="CY100" s="730"/>
      <c r="CZ100" s="730"/>
      <c r="DA100" s="730"/>
      <c r="DB100" s="730"/>
      <c r="DC100" s="730"/>
      <c r="DD100" s="730"/>
      <c r="DE100" s="730"/>
      <c r="DF100" s="730"/>
      <c r="DG100" s="730"/>
      <c r="DH100" s="730"/>
      <c r="DI100" s="730"/>
      <c r="DJ100" s="730"/>
      <c r="DK100" s="730"/>
      <c r="DL100" s="730"/>
      <c r="DM100" s="730"/>
      <c r="DN100" s="730"/>
      <c r="DO100" s="730"/>
      <c r="DP100" s="730"/>
      <c r="DQ100" s="730"/>
      <c r="DR100" s="730"/>
      <c r="DS100" s="730"/>
      <c r="DT100" s="730"/>
      <c r="DU100" s="730"/>
      <c r="DV100" s="730"/>
      <c r="DW100" s="730"/>
      <c r="DX100" s="730"/>
      <c r="DY100" s="730"/>
      <c r="DZ100" s="730"/>
      <c r="EA100" s="730"/>
      <c r="EB100" s="730"/>
      <c r="EC100" s="730"/>
      <c r="ED100" s="730"/>
      <c r="EE100" s="730"/>
      <c r="EF100" s="730"/>
      <c r="EG100" s="730"/>
      <c r="EH100" s="730"/>
      <c r="EI100" s="730"/>
      <c r="EJ100" s="730"/>
      <c r="EK100" s="730"/>
      <c r="EL100" s="730"/>
      <c r="EM100" s="730"/>
      <c r="EN100" s="730"/>
      <c r="EO100" s="730"/>
      <c r="EP100" s="730"/>
      <c r="EQ100" s="730"/>
      <c r="ER100" s="730"/>
      <c r="ES100" s="730"/>
      <c r="ET100" s="730"/>
      <c r="EU100" s="730"/>
      <c r="EV100" s="730"/>
      <c r="EW100" s="730"/>
      <c r="EX100" s="730"/>
      <c r="EY100" s="730"/>
      <c r="EZ100" s="730"/>
      <c r="FA100" s="730"/>
      <c r="FB100" s="730"/>
      <c r="FC100" s="730"/>
      <c r="FD100" s="730"/>
      <c r="FE100" s="730"/>
      <c r="FF100" s="730"/>
      <c r="FG100" s="730"/>
      <c r="FH100" s="730"/>
      <c r="FI100" s="730"/>
      <c r="FJ100" s="730"/>
      <c r="FK100" s="730"/>
      <c r="FL100" s="730"/>
      <c r="FM100" s="730"/>
      <c r="FN100" s="730"/>
      <c r="FO100" s="730"/>
      <c r="FP100" s="730"/>
      <c r="FQ100" s="730"/>
      <c r="FR100" s="730"/>
      <c r="FS100" s="730"/>
      <c r="FT100" s="730"/>
      <c r="FU100" s="730"/>
      <c r="FV100" s="730"/>
      <c r="FW100" s="730"/>
      <c r="FX100" s="730"/>
      <c r="FY100" s="730"/>
      <c r="FZ100" s="730"/>
      <c r="GA100" s="730"/>
      <c r="GB100" s="730"/>
      <c r="GC100" s="730"/>
      <c r="GD100" s="730"/>
      <c r="GE100" s="730"/>
      <c r="GF100" s="730"/>
      <c r="GG100" s="730"/>
      <c r="GH100" s="730"/>
      <c r="GI100" s="730"/>
      <c r="GJ100" s="730"/>
      <c r="GK100" s="730"/>
      <c r="GL100" s="730"/>
      <c r="GM100" s="730"/>
      <c r="GN100" s="730"/>
      <c r="GO100" s="730"/>
      <c r="GP100" s="730"/>
      <c r="GQ100" s="730"/>
      <c r="GR100" s="730"/>
      <c r="GS100" s="730"/>
      <c r="GT100" s="730"/>
      <c r="GU100" s="730"/>
      <c r="GV100" s="730"/>
      <c r="GW100" s="730"/>
      <c r="GX100" s="730"/>
      <c r="GY100" s="730"/>
      <c r="GZ100" s="730"/>
      <c r="HA100" s="730"/>
      <c r="HB100" s="730"/>
      <c r="HC100" s="730"/>
      <c r="HD100" s="730"/>
      <c r="HE100" s="730"/>
      <c r="HF100" s="730"/>
      <c r="HG100" s="730"/>
      <c r="HH100" s="730"/>
      <c r="HI100" s="730"/>
      <c r="HJ100" s="730"/>
      <c r="HK100" s="730"/>
      <c r="HL100" s="730"/>
      <c r="HM100" s="730"/>
      <c r="HN100" s="730"/>
      <c r="HO100" s="730"/>
      <c r="HP100" s="730"/>
      <c r="HQ100" s="730"/>
      <c r="HR100" s="730"/>
      <c r="HS100" s="730"/>
      <c r="HT100" s="730"/>
      <c r="HU100" s="730"/>
      <c r="HV100" s="730"/>
      <c r="HW100" s="730"/>
      <c r="HX100" s="730"/>
      <c r="HY100" s="730"/>
      <c r="HZ100" s="730"/>
      <c r="IA100" s="730"/>
      <c r="IB100" s="730"/>
      <c r="IC100" s="730"/>
      <c r="ID100" s="730"/>
      <c r="IE100" s="730"/>
      <c r="IF100" s="730"/>
      <c r="IG100" s="730"/>
      <c r="IH100" s="730"/>
      <c r="II100" s="730"/>
      <c r="IJ100" s="730"/>
      <c r="IK100" s="730"/>
      <c r="IL100" s="730"/>
      <c r="IM100" s="730"/>
      <c r="IN100" s="730"/>
      <c r="IO100" s="730"/>
      <c r="IP100" s="730"/>
      <c r="IQ100" s="730"/>
      <c r="IR100" s="730"/>
      <c r="IS100" s="730"/>
      <c r="IT100" s="730"/>
      <c r="IU100" s="730"/>
      <c r="IV100" s="730"/>
    </row>
    <row r="101" spans="1:256" s="712" customFormat="1" x14ac:dyDescent="0.25">
      <c r="A101" s="713"/>
      <c r="B101" s="741"/>
      <c r="C101" s="710"/>
    </row>
    <row r="102" spans="1:256" s="712" customFormat="1" x14ac:dyDescent="0.25">
      <c r="A102" s="713"/>
      <c r="B102" s="741"/>
      <c r="C102" s="710"/>
    </row>
    <row r="103" spans="1:256" x14ac:dyDescent="0.25">
      <c r="A103" s="713"/>
    </row>
    <row r="104" spans="1:256" x14ac:dyDescent="0.25">
      <c r="A104" s="713"/>
    </row>
  </sheetData>
  <phoneticPr fontId="3" type="noConversion"/>
  <hyperlinks>
    <hyperlink ref="B6" r:id="rId1"/>
  </hyperlinks>
  <pageMargins left="0.70866141732283472" right="0.86614173228346458" top="0.74803149606299213" bottom="0.74803149606299213" header="0.31496062992125984" footer="0.31496062992125984"/>
  <pageSetup paperSize="9" scale="87" fitToHeight="6" orientation="landscape" r:id="rId2"/>
  <headerFooter>
    <oddFooter>&amp;L&amp;"-,Bold"File Name: &amp;"-,Regular"&amp;Z&amp;F
&amp;"-,Bold"Worksheet: &amp;"-,Regular"&amp;A&amp;C&amp;"-,Bold"Date: &amp;"-,Regular"&amp;D&amp;R&amp;"-,Bold"
Page &amp;"-,Regular"&amp;P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8"/>
  <sheetViews>
    <sheetView topLeftCell="A97" workbookViewId="0">
      <selection activeCell="R13" sqref="R13"/>
    </sheetView>
  </sheetViews>
  <sheetFormatPr defaultRowHeight="15" outlineLevelRow="1" x14ac:dyDescent="0.25"/>
  <cols>
    <col min="1" max="1" width="2.28515625" style="584" bestFit="1" customWidth="1"/>
    <col min="2" max="2" width="11.28515625" style="584" customWidth="1"/>
    <col min="3" max="3" width="14.5703125" style="389" customWidth="1"/>
    <col min="4" max="4" width="26.7109375" style="237" customWidth="1"/>
    <col min="5" max="5" width="7.85546875" style="269" customWidth="1"/>
    <col min="6" max="6" width="4.7109375" style="269" customWidth="1"/>
    <col min="7" max="7" width="4.5703125" style="269" customWidth="1"/>
    <col min="8" max="9" width="3.42578125" style="269" customWidth="1"/>
    <col min="10" max="10" width="2.7109375" style="269" customWidth="1"/>
    <col min="11" max="11" width="11.5703125" style="269" customWidth="1"/>
    <col min="12" max="12" width="8.5703125" style="669" customWidth="1"/>
    <col min="13" max="13" width="5.42578125" style="269" customWidth="1"/>
    <col min="14" max="14" width="13.85546875" style="510" customWidth="1"/>
    <col min="15" max="15" width="13.42578125" style="510" customWidth="1"/>
    <col min="16" max="16" width="10.42578125" style="256" customWidth="1"/>
    <col min="17" max="17" width="10.5703125" style="256" customWidth="1"/>
    <col min="18" max="18" width="9" style="256" customWidth="1"/>
    <col min="19" max="19" width="9" style="258" customWidth="1"/>
    <col min="20" max="20" width="10.28515625" style="258" bestFit="1" customWidth="1"/>
    <col min="21" max="22" width="9.140625" style="54"/>
    <col min="23" max="23" width="9.140625" style="56"/>
    <col min="24" max="16384" width="9.140625" style="57"/>
  </cols>
  <sheetData>
    <row r="1" spans="1:23" x14ac:dyDescent="0.25">
      <c r="A1" s="550"/>
      <c r="B1" s="550"/>
      <c r="C1" s="678"/>
      <c r="D1" s="231"/>
      <c r="E1" s="254"/>
      <c r="F1" s="254"/>
      <c r="G1" s="585"/>
      <c r="H1" s="585"/>
      <c r="I1" s="585"/>
      <c r="J1" s="585"/>
      <c r="K1" s="585"/>
      <c r="L1" s="540"/>
      <c r="M1" s="416"/>
      <c r="N1" s="416"/>
      <c r="O1" s="416"/>
    </row>
    <row r="2" spans="1:23" x14ac:dyDescent="0.25">
      <c r="A2" s="550"/>
      <c r="B2" s="550"/>
      <c r="C2" s="678"/>
      <c r="D2" s="693" t="s">
        <v>329</v>
      </c>
      <c r="E2" s="57"/>
      <c r="F2" s="260"/>
      <c r="G2" s="585"/>
      <c r="H2" s="585"/>
      <c r="I2" s="585"/>
      <c r="J2" s="585"/>
      <c r="K2" s="585"/>
      <c r="L2" s="540"/>
      <c r="M2" s="416"/>
      <c r="N2" s="1233"/>
      <c r="O2" s="1233"/>
    </row>
    <row r="3" spans="1:23" x14ac:dyDescent="0.25">
      <c r="A3" s="550"/>
      <c r="B3" s="550"/>
      <c r="C3" s="678"/>
      <c r="D3" s="231"/>
      <c r="E3" s="259"/>
      <c r="F3" s="260"/>
      <c r="G3" s="585"/>
      <c r="H3" s="585"/>
      <c r="I3" s="585"/>
      <c r="J3" s="585"/>
      <c r="K3" s="585"/>
      <c r="L3" s="540"/>
      <c r="M3" s="416"/>
      <c r="N3" s="1233"/>
      <c r="O3" s="1233"/>
    </row>
    <row r="4" spans="1:23" x14ac:dyDescent="0.25">
      <c r="A4" s="550"/>
      <c r="B4" s="550"/>
      <c r="C4" s="678"/>
      <c r="D4" s="138" t="s">
        <v>44</v>
      </c>
      <c r="E4" s="261" t="str">
        <f>'Project Details'!C3</f>
        <v>Sample Capital Project</v>
      </c>
      <c r="F4" s="262"/>
      <c r="G4" s="588"/>
      <c r="H4" s="588"/>
      <c r="I4" s="588"/>
      <c r="J4" s="588"/>
      <c r="K4" s="585"/>
      <c r="L4" s="540"/>
      <c r="M4" s="416"/>
      <c r="N4" s="1233"/>
      <c r="O4" s="1233"/>
    </row>
    <row r="5" spans="1:23" x14ac:dyDescent="0.25">
      <c r="A5" s="550"/>
      <c r="B5" s="550"/>
      <c r="C5" s="678"/>
      <c r="D5" s="155" t="s">
        <v>107</v>
      </c>
      <c r="E5" s="261" t="str">
        <f>'Project Details'!C4</f>
        <v>YY-123</v>
      </c>
      <c r="F5" s="262"/>
      <c r="G5" s="588"/>
      <c r="H5" s="588"/>
      <c r="I5" s="588"/>
      <c r="J5" s="588"/>
      <c r="K5" s="585"/>
      <c r="L5" s="540"/>
      <c r="M5" s="416"/>
      <c r="N5" s="1233"/>
      <c r="O5" s="1233"/>
    </row>
    <row r="6" spans="1:23" x14ac:dyDescent="0.25">
      <c r="A6" s="550"/>
      <c r="B6" s="550"/>
      <c r="C6" s="678"/>
      <c r="D6" s="155" t="s">
        <v>315</v>
      </c>
      <c r="E6" s="261">
        <f>'Project Details'!C5</f>
        <v>12450</v>
      </c>
      <c r="F6" s="262"/>
      <c r="G6" s="588"/>
      <c r="H6" s="588"/>
      <c r="I6" s="588"/>
      <c r="J6" s="588"/>
      <c r="K6" s="585"/>
      <c r="L6" s="540"/>
      <c r="M6" s="416"/>
      <c r="N6" s="694"/>
      <c r="O6" s="694"/>
    </row>
    <row r="7" spans="1:23" x14ac:dyDescent="0.25">
      <c r="A7" s="550"/>
      <c r="B7" s="550"/>
      <c r="C7" s="678"/>
      <c r="D7" s="155" t="s">
        <v>112</v>
      </c>
      <c r="E7" s="261" t="str">
        <f>'Project Details'!C6</f>
        <v>Update Champion Name</v>
      </c>
      <c r="F7" s="262"/>
      <c r="G7" s="588"/>
      <c r="H7" s="588"/>
      <c r="I7" s="588"/>
      <c r="J7" s="588"/>
      <c r="K7" s="585"/>
      <c r="L7" s="540"/>
      <c r="M7" s="416"/>
      <c r="N7" s="694"/>
      <c r="O7" s="695"/>
    </row>
    <row r="8" spans="1:23" x14ac:dyDescent="0.25">
      <c r="A8" s="550"/>
      <c r="B8" s="550"/>
      <c r="C8" s="678"/>
      <c r="D8" s="155" t="s">
        <v>45</v>
      </c>
      <c r="E8" s="261" t="str">
        <f>'Project Details'!C7</f>
        <v>Update Sponsor Name</v>
      </c>
      <c r="F8" s="262"/>
      <c r="G8" s="588"/>
      <c r="H8" s="588"/>
      <c r="I8" s="588"/>
      <c r="J8" s="588"/>
      <c r="K8" s="585"/>
      <c r="L8" s="540"/>
      <c r="M8" s="416"/>
      <c r="N8" s="416"/>
      <c r="O8" s="416"/>
    </row>
    <row r="9" spans="1:23" x14ac:dyDescent="0.25">
      <c r="A9" s="550"/>
      <c r="B9" s="550"/>
      <c r="C9" s="678"/>
      <c r="D9" s="155" t="s">
        <v>46</v>
      </c>
      <c r="E9" s="261" t="str">
        <f>'Project Details'!C8</f>
        <v>Update PM Name</v>
      </c>
      <c r="F9" s="262"/>
      <c r="G9" s="588"/>
      <c r="H9" s="588"/>
      <c r="I9" s="588"/>
      <c r="J9" s="588"/>
      <c r="K9" s="585"/>
      <c r="L9" s="540"/>
      <c r="M9" s="416"/>
      <c r="N9" s="416"/>
      <c r="O9" s="416"/>
    </row>
    <row r="10" spans="1:23" x14ac:dyDescent="0.25">
      <c r="A10" s="551"/>
      <c r="B10" s="551"/>
      <c r="C10" s="508"/>
      <c r="D10" s="61" t="s">
        <v>67</v>
      </c>
      <c r="E10" s="261" t="str">
        <f>'Project Details'!C9</f>
        <v>V0 1</v>
      </c>
      <c r="F10" s="262"/>
      <c r="G10" s="588"/>
      <c r="H10" s="588"/>
      <c r="I10" s="588"/>
      <c r="J10" s="588"/>
      <c r="K10" s="585"/>
      <c r="L10" s="540"/>
      <c r="M10" s="416"/>
      <c r="N10" s="416"/>
      <c r="O10" s="416"/>
    </row>
    <row r="11" spans="1:23" s="268" customFormat="1" x14ac:dyDescent="0.25">
      <c r="A11" s="551"/>
      <c r="B11" s="551"/>
      <c r="C11" s="508"/>
      <c r="D11" s="61" t="s">
        <v>68</v>
      </c>
      <c r="E11" s="1103" t="str">
        <f>'Project Details'!C10</f>
        <v>DD/MM/YYYY</v>
      </c>
      <c r="F11" s="1103"/>
      <c r="G11" s="591"/>
      <c r="H11" s="588"/>
      <c r="I11" s="588"/>
      <c r="J11" s="592"/>
      <c r="K11" s="593"/>
      <c r="L11" s="594"/>
      <c r="M11" s="426"/>
      <c r="N11" s="426"/>
      <c r="O11" s="426"/>
      <c r="P11" s="264"/>
      <c r="Q11" s="264"/>
      <c r="R11" s="264"/>
      <c r="S11" s="264"/>
      <c r="T11" s="264"/>
      <c r="U11" s="264"/>
      <c r="V11" s="264"/>
      <c r="W11" s="596"/>
    </row>
    <row r="12" spans="1:23" ht="15.75" thickBot="1" x14ac:dyDescent="0.3">
      <c r="A12" s="551"/>
      <c r="B12" s="551"/>
      <c r="C12" s="508"/>
      <c r="D12" s="72"/>
      <c r="E12" s="254"/>
      <c r="F12" s="254"/>
      <c r="G12" s="585"/>
      <c r="H12" s="585"/>
      <c r="I12" s="585"/>
      <c r="J12" s="585"/>
      <c r="K12" s="585"/>
      <c r="L12" s="540"/>
      <c r="M12" s="416"/>
      <c r="N12" s="696"/>
      <c r="O12" s="416"/>
      <c r="Q12" s="696"/>
      <c r="R12" s="416"/>
      <c r="S12" s="256"/>
      <c r="T12" s="696"/>
      <c r="U12" s="416"/>
      <c r="V12" s="256"/>
    </row>
    <row r="13" spans="1:23" ht="89.25" customHeight="1" thickBot="1" x14ac:dyDescent="0.3">
      <c r="A13" s="551"/>
      <c r="B13" s="551"/>
      <c r="C13" s="679"/>
      <c r="D13" s="1166" t="s">
        <v>330</v>
      </c>
      <c r="E13" s="1220"/>
      <c r="F13" s="1220"/>
      <c r="G13" s="1220"/>
      <c r="H13" s="1220"/>
      <c r="I13" s="1220"/>
      <c r="J13" s="1220"/>
      <c r="K13" s="1134" t="s">
        <v>405</v>
      </c>
      <c r="L13" s="1135"/>
      <c r="M13" s="54"/>
      <c r="N13" s="164" t="s">
        <v>406</v>
      </c>
      <c r="O13" s="165" t="s">
        <v>409</v>
      </c>
      <c r="P13" s="54"/>
      <c r="R13" s="54"/>
      <c r="S13" s="54"/>
      <c r="T13" s="256"/>
    </row>
    <row r="14" spans="1:23" s="219" customFormat="1" ht="26.25" hidden="1" customHeight="1" outlineLevel="1" x14ac:dyDescent="0.25">
      <c r="A14" s="551"/>
      <c r="C14" s="553" t="s">
        <v>293</v>
      </c>
      <c r="D14" s="1221" t="s">
        <v>294</v>
      </c>
      <c r="E14" s="1222"/>
      <c r="F14" s="1222"/>
      <c r="G14" s="1222"/>
      <c r="H14" s="1222"/>
      <c r="I14" s="1222"/>
      <c r="J14" s="1223"/>
      <c r="K14" s="554" t="s">
        <v>48</v>
      </c>
      <c r="M14" s="697"/>
      <c r="N14" s="556"/>
      <c r="O14" s="556"/>
      <c r="P14" s="258"/>
      <c r="Q14" s="258"/>
      <c r="R14" s="258"/>
      <c r="S14" s="258"/>
      <c r="T14" s="258"/>
      <c r="U14" s="258"/>
      <c r="V14" s="258"/>
      <c r="W14" s="556"/>
    </row>
    <row r="15" spans="1:23" s="219" customFormat="1" ht="30" hidden="1" outlineLevel="1" x14ac:dyDescent="0.25">
      <c r="A15" s="551"/>
      <c r="B15" s="599"/>
      <c r="C15" s="680" t="s">
        <v>148</v>
      </c>
      <c r="D15" s="600"/>
      <c r="E15" s="601"/>
      <c r="F15" s="601"/>
      <c r="G15" s="601"/>
      <c r="H15" s="601"/>
      <c r="I15" s="601"/>
      <c r="J15" s="602"/>
      <c r="K15" s="603"/>
      <c r="L15" s="604">
        <v>0</v>
      </c>
      <c r="M15" s="393"/>
      <c r="N15" s="435">
        <v>0</v>
      </c>
      <c r="O15" s="435">
        <v>0</v>
      </c>
      <c r="P15" s="258"/>
      <c r="Q15" s="258"/>
      <c r="R15" s="258"/>
      <c r="S15" s="258"/>
      <c r="T15" s="258"/>
      <c r="U15" s="258"/>
      <c r="V15" s="258"/>
      <c r="W15" s="556"/>
    </row>
    <row r="16" spans="1:23" s="220" customFormat="1" hidden="1" outlineLevel="1" x14ac:dyDescent="0.25">
      <c r="A16" s="560"/>
      <c r="B16" s="605"/>
      <c r="C16" s="681"/>
      <c r="D16" s="1184" t="s">
        <v>135</v>
      </c>
      <c r="E16" s="1185"/>
      <c r="F16" s="1185"/>
      <c r="G16" s="1185"/>
      <c r="H16" s="1185"/>
      <c r="I16" s="1185"/>
      <c r="J16" s="1186"/>
      <c r="K16" s="567">
        <v>0</v>
      </c>
      <c r="L16" s="606"/>
      <c r="M16" s="421"/>
      <c r="N16" s="607">
        <v>0</v>
      </c>
      <c r="O16" s="607">
        <v>0</v>
      </c>
      <c r="P16" s="277"/>
      <c r="Q16" s="277"/>
      <c r="R16" s="277"/>
      <c r="S16" s="277"/>
      <c r="T16" s="277"/>
      <c r="U16" s="277"/>
      <c r="V16" s="277"/>
      <c r="W16" s="608"/>
    </row>
    <row r="17" spans="1:23" s="220" customFormat="1" hidden="1" outlineLevel="1" x14ac:dyDescent="0.25">
      <c r="A17" s="560"/>
      <c r="B17" s="605"/>
      <c r="C17" s="682"/>
      <c r="D17" s="1184" t="s">
        <v>130</v>
      </c>
      <c r="E17" s="1185"/>
      <c r="F17" s="1185"/>
      <c r="G17" s="1185"/>
      <c r="H17" s="1185"/>
      <c r="I17" s="1185"/>
      <c r="J17" s="1186"/>
      <c r="K17" s="567">
        <v>0</v>
      </c>
      <c r="L17" s="609"/>
      <c r="M17" s="421"/>
      <c r="N17" s="607">
        <v>0</v>
      </c>
      <c r="O17" s="607">
        <v>0</v>
      </c>
      <c r="P17" s="277"/>
      <c r="Q17" s="277"/>
      <c r="R17" s="277"/>
      <c r="S17" s="277"/>
      <c r="T17" s="277"/>
      <c r="U17" s="277"/>
      <c r="V17" s="277"/>
      <c r="W17" s="608"/>
    </row>
    <row r="18" spans="1:23" s="220" customFormat="1" hidden="1" outlineLevel="1" x14ac:dyDescent="0.25">
      <c r="A18" s="560"/>
      <c r="B18" s="605"/>
      <c r="C18" s="682"/>
      <c r="D18" s="1184" t="s">
        <v>131</v>
      </c>
      <c r="E18" s="1185"/>
      <c r="F18" s="1185"/>
      <c r="G18" s="1185"/>
      <c r="H18" s="1185"/>
      <c r="I18" s="1185"/>
      <c r="J18" s="1186"/>
      <c r="K18" s="567">
        <v>0</v>
      </c>
      <c r="L18" s="609"/>
      <c r="M18" s="421"/>
      <c r="N18" s="607">
        <v>0</v>
      </c>
      <c r="O18" s="607">
        <v>0</v>
      </c>
      <c r="P18" s="277"/>
      <c r="Q18" s="277"/>
      <c r="R18" s="277"/>
      <c r="S18" s="277"/>
      <c r="T18" s="277"/>
      <c r="U18" s="277"/>
      <c r="V18" s="277"/>
      <c r="W18" s="608"/>
    </row>
    <row r="19" spans="1:23" s="220" customFormat="1" hidden="1" outlineLevel="1" x14ac:dyDescent="0.25">
      <c r="A19" s="560"/>
      <c r="B19" s="605"/>
      <c r="C19" s="682"/>
      <c r="D19" s="1184" t="s">
        <v>132</v>
      </c>
      <c r="E19" s="1185"/>
      <c r="F19" s="1185"/>
      <c r="G19" s="1185"/>
      <c r="H19" s="1185"/>
      <c r="I19" s="1185"/>
      <c r="J19" s="1186"/>
      <c r="K19" s="567">
        <v>0</v>
      </c>
      <c r="L19" s="609"/>
      <c r="M19" s="421"/>
      <c r="N19" s="607">
        <v>0</v>
      </c>
      <c r="O19" s="607">
        <v>0</v>
      </c>
      <c r="P19" s="277"/>
      <c r="Q19" s="277"/>
      <c r="R19" s="277"/>
      <c r="S19" s="277"/>
      <c r="T19" s="277"/>
      <c r="U19" s="277"/>
      <c r="V19" s="277"/>
      <c r="W19" s="608"/>
    </row>
    <row r="20" spans="1:23" s="220" customFormat="1" hidden="1" outlineLevel="1" x14ac:dyDescent="0.25">
      <c r="A20" s="560"/>
      <c r="B20" s="605"/>
      <c r="C20" s="682"/>
      <c r="D20" s="1184" t="s">
        <v>133</v>
      </c>
      <c r="E20" s="1185"/>
      <c r="F20" s="1185"/>
      <c r="G20" s="1185"/>
      <c r="H20" s="1185"/>
      <c r="I20" s="1185"/>
      <c r="J20" s="1186"/>
      <c r="K20" s="567">
        <v>0</v>
      </c>
      <c r="L20" s="609"/>
      <c r="M20" s="421"/>
      <c r="N20" s="607">
        <v>0</v>
      </c>
      <c r="O20" s="607">
        <v>0</v>
      </c>
      <c r="P20" s="277"/>
      <c r="Q20" s="277"/>
      <c r="R20" s="277"/>
      <c r="S20" s="277"/>
      <c r="T20" s="277"/>
      <c r="U20" s="277"/>
      <c r="V20" s="277"/>
      <c r="W20" s="608"/>
    </row>
    <row r="21" spans="1:23" s="220" customFormat="1" hidden="1" outlineLevel="1" x14ac:dyDescent="0.25">
      <c r="A21" s="560"/>
      <c r="B21" s="605"/>
      <c r="C21" s="682"/>
      <c r="D21" s="1184" t="s">
        <v>134</v>
      </c>
      <c r="E21" s="1185"/>
      <c r="F21" s="1185"/>
      <c r="G21" s="1185"/>
      <c r="H21" s="1185"/>
      <c r="I21" s="1185"/>
      <c r="J21" s="1186"/>
      <c r="K21" s="567">
        <v>0</v>
      </c>
      <c r="L21" s="609"/>
      <c r="M21" s="421"/>
      <c r="N21" s="607">
        <v>0</v>
      </c>
      <c r="O21" s="607">
        <v>0</v>
      </c>
      <c r="P21" s="277"/>
      <c r="Q21" s="277"/>
      <c r="R21" s="277"/>
      <c r="S21" s="277"/>
      <c r="T21" s="277"/>
      <c r="U21" s="277"/>
      <c r="V21" s="277"/>
      <c r="W21" s="608"/>
    </row>
    <row r="22" spans="1:23" s="220" customFormat="1" hidden="1" outlineLevel="1" x14ac:dyDescent="0.25">
      <c r="A22" s="560"/>
      <c r="B22" s="605"/>
      <c r="C22" s="682"/>
      <c r="D22" s="1184" t="s">
        <v>201</v>
      </c>
      <c r="E22" s="1241"/>
      <c r="F22" s="1241"/>
      <c r="G22" s="1241"/>
      <c r="H22" s="1241"/>
      <c r="I22" s="1241"/>
      <c r="J22" s="1242"/>
      <c r="K22" s="567">
        <v>0</v>
      </c>
      <c r="L22" s="609"/>
      <c r="M22" s="421"/>
      <c r="N22" s="607">
        <v>0</v>
      </c>
      <c r="O22" s="607">
        <v>0</v>
      </c>
      <c r="P22" s="277"/>
      <c r="Q22" s="277"/>
      <c r="R22" s="277"/>
      <c r="S22" s="277"/>
      <c r="T22" s="277"/>
      <c r="U22" s="277"/>
      <c r="V22" s="277"/>
      <c r="W22" s="608"/>
    </row>
    <row r="23" spans="1:23" s="220" customFormat="1" ht="30" hidden="1" outlineLevel="1" x14ac:dyDescent="0.25">
      <c r="A23" s="560"/>
      <c r="B23" s="605"/>
      <c r="C23" s="682"/>
      <c r="D23" s="649" t="s">
        <v>165</v>
      </c>
      <c r="E23" s="698"/>
      <c r="F23" s="698"/>
      <c r="G23" s="698"/>
      <c r="H23" s="698"/>
      <c r="I23" s="698"/>
      <c r="J23" s="699"/>
      <c r="K23" s="567">
        <v>0</v>
      </c>
      <c r="L23" s="609"/>
      <c r="M23" s="421"/>
      <c r="N23" s="607">
        <v>0</v>
      </c>
      <c r="O23" s="607">
        <v>0</v>
      </c>
      <c r="P23" s="277"/>
      <c r="Q23" s="277"/>
      <c r="R23" s="277"/>
      <c r="S23" s="277"/>
      <c r="T23" s="277"/>
      <c r="U23" s="277"/>
      <c r="V23" s="277"/>
      <c r="W23" s="608"/>
    </row>
    <row r="24" spans="1:23" s="220" customFormat="1" hidden="1" outlineLevel="1" x14ac:dyDescent="0.25">
      <c r="A24" s="560"/>
      <c r="B24" s="605"/>
      <c r="C24" s="682"/>
      <c r="D24" s="649" t="s">
        <v>166</v>
      </c>
      <c r="E24" s="698"/>
      <c r="F24" s="698"/>
      <c r="G24" s="698"/>
      <c r="H24" s="698"/>
      <c r="I24" s="698"/>
      <c r="J24" s="699"/>
      <c r="K24" s="567">
        <v>0</v>
      </c>
      <c r="L24" s="609"/>
      <c r="M24" s="421"/>
      <c r="N24" s="607">
        <v>0</v>
      </c>
      <c r="O24" s="607">
        <v>0</v>
      </c>
      <c r="P24" s="277"/>
      <c r="Q24" s="277"/>
      <c r="R24" s="277"/>
      <c r="S24" s="277"/>
      <c r="T24" s="277"/>
      <c r="U24" s="277"/>
      <c r="V24" s="277"/>
      <c r="W24" s="608"/>
    </row>
    <row r="25" spans="1:23" s="220" customFormat="1" hidden="1" outlineLevel="1" x14ac:dyDescent="0.25">
      <c r="A25" s="560"/>
      <c r="B25" s="605"/>
      <c r="C25" s="682"/>
      <c r="D25" s="649" t="s">
        <v>167</v>
      </c>
      <c r="E25" s="698"/>
      <c r="F25" s="698"/>
      <c r="G25" s="698"/>
      <c r="H25" s="698"/>
      <c r="I25" s="698"/>
      <c r="J25" s="699"/>
      <c r="K25" s="567">
        <v>0</v>
      </c>
      <c r="L25" s="609"/>
      <c r="M25" s="421"/>
      <c r="N25" s="607">
        <v>0</v>
      </c>
      <c r="O25" s="607">
        <v>0</v>
      </c>
      <c r="P25" s="277"/>
      <c r="Q25" s="277"/>
      <c r="R25" s="277"/>
      <c r="S25" s="277"/>
      <c r="T25" s="277"/>
      <c r="U25" s="277"/>
      <c r="V25" s="277"/>
      <c r="W25" s="608"/>
    </row>
    <row r="26" spans="1:23" s="220" customFormat="1" hidden="1" outlineLevel="1" x14ac:dyDescent="0.25">
      <c r="A26" s="560"/>
      <c r="B26" s="605"/>
      <c r="C26" s="683"/>
      <c r="D26" s="656" t="s">
        <v>328</v>
      </c>
      <c r="E26" s="698"/>
      <c r="F26" s="698"/>
      <c r="G26" s="698"/>
      <c r="H26" s="698"/>
      <c r="I26" s="698"/>
      <c r="J26" s="699"/>
      <c r="K26" s="567">
        <v>0</v>
      </c>
      <c r="L26" s="610"/>
      <c r="M26" s="421"/>
      <c r="N26" s="607">
        <v>0</v>
      </c>
      <c r="O26" s="607">
        <v>0</v>
      </c>
      <c r="P26" s="277"/>
      <c r="Q26" s="277"/>
      <c r="R26" s="277"/>
      <c r="S26" s="277"/>
      <c r="T26" s="277"/>
      <c r="U26" s="277"/>
      <c r="V26" s="277"/>
      <c r="W26" s="608"/>
    </row>
    <row r="27" spans="1:23" s="220" customFormat="1" hidden="1" outlineLevel="1" x14ac:dyDescent="0.25">
      <c r="A27" s="560"/>
      <c r="B27" s="560"/>
      <c r="C27" s="509"/>
      <c r="D27" s="1187" t="s">
        <v>1</v>
      </c>
      <c r="E27" s="1127"/>
      <c r="F27" s="1127"/>
      <c r="G27" s="1127"/>
      <c r="H27" s="1127"/>
      <c r="I27" s="1127"/>
      <c r="J27" s="1128"/>
      <c r="K27" s="611"/>
      <c r="L27" s="379">
        <f>SUM(K16:K26)+L15</f>
        <v>0</v>
      </c>
      <c r="M27" s="421"/>
      <c r="N27" s="612">
        <f>SUM(N15:N26)</f>
        <v>0</v>
      </c>
      <c r="O27" s="612">
        <f>SUM(O15:O26)</f>
        <v>0</v>
      </c>
      <c r="P27" s="277"/>
      <c r="Q27" s="277"/>
      <c r="R27" s="277"/>
      <c r="S27" s="277"/>
      <c r="T27" s="277"/>
      <c r="U27" s="277"/>
      <c r="V27" s="277"/>
      <c r="W27" s="608"/>
    </row>
    <row r="28" spans="1:23" s="220" customFormat="1" ht="15" hidden="1" customHeight="1" outlineLevel="1" thickBot="1" x14ac:dyDescent="0.3">
      <c r="A28" s="560"/>
      <c r="B28" s="560"/>
      <c r="C28" s="509"/>
      <c r="D28" s="1188" t="s">
        <v>194</v>
      </c>
      <c r="E28" s="1189"/>
      <c r="F28" s="1189"/>
      <c r="G28" s="1189"/>
      <c r="H28" s="1189"/>
      <c r="I28" s="1189"/>
      <c r="J28" s="1190"/>
      <c r="K28" s="613">
        <v>0.23</v>
      </c>
      <c r="L28" s="614">
        <f>SUM(L27)*K28</f>
        <v>0</v>
      </c>
      <c r="M28" s="421"/>
      <c r="N28" s="615">
        <f>N27*K28</f>
        <v>0</v>
      </c>
      <c r="O28" s="615">
        <f>O27*K28</f>
        <v>0</v>
      </c>
      <c r="P28" s="277"/>
      <c r="Q28" s="277"/>
      <c r="R28" s="277"/>
      <c r="S28" s="277"/>
      <c r="T28" s="277"/>
      <c r="U28" s="277"/>
      <c r="V28" s="277"/>
      <c r="W28" s="608"/>
    </row>
    <row r="29" spans="1:23" s="220" customFormat="1" ht="19.5" customHeight="1" collapsed="1" x14ac:dyDescent="0.25">
      <c r="A29" s="560"/>
      <c r="B29" s="616" t="s">
        <v>303</v>
      </c>
      <c r="C29" s="1120" t="s">
        <v>148</v>
      </c>
      <c r="D29" s="1191" t="s">
        <v>1</v>
      </c>
      <c r="E29" s="1192"/>
      <c r="F29" s="1192"/>
      <c r="G29" s="1192"/>
      <c r="H29" s="1192"/>
      <c r="I29" s="1192"/>
      <c r="J29" s="1193"/>
      <c r="K29" s="487"/>
      <c r="L29" s="643">
        <f>SUM(L27:L28)</f>
        <v>0</v>
      </c>
      <c r="M29" s="619"/>
      <c r="N29" s="620">
        <f>SUM(N27:N28)</f>
        <v>0</v>
      </c>
      <c r="O29" s="621">
        <f>SUM(O27:O28)</f>
        <v>0</v>
      </c>
      <c r="P29" s="277"/>
      <c r="Q29" s="277"/>
      <c r="R29" s="277"/>
      <c r="S29" s="277"/>
      <c r="T29" s="277"/>
      <c r="U29" s="277"/>
      <c r="V29" s="277"/>
      <c r="W29" s="608"/>
    </row>
    <row r="30" spans="1:23" s="220" customFormat="1" ht="15" customHeight="1" x14ac:dyDescent="0.25">
      <c r="A30" s="560"/>
      <c r="B30" s="622"/>
      <c r="C30" s="1121"/>
      <c r="D30" s="1127" t="s">
        <v>279</v>
      </c>
      <c r="E30" s="1127"/>
      <c r="F30" s="1127"/>
      <c r="G30" s="1127"/>
      <c r="H30" s="1127"/>
      <c r="I30" s="1127"/>
      <c r="J30" s="1128"/>
      <c r="K30" s="623">
        <v>0.1</v>
      </c>
      <c r="L30" s="379">
        <f>SUM(L29)*K30</f>
        <v>0</v>
      </c>
      <c r="M30" s="625"/>
      <c r="N30" s="612">
        <f>N29*K30</f>
        <v>0</v>
      </c>
      <c r="O30" s="626">
        <f>O29*K30</f>
        <v>0</v>
      </c>
      <c r="P30" s="277"/>
      <c r="Q30" s="277"/>
      <c r="R30" s="277"/>
      <c r="S30" s="277"/>
      <c r="T30" s="277"/>
      <c r="U30" s="277"/>
      <c r="V30" s="277"/>
      <c r="W30" s="608"/>
    </row>
    <row r="31" spans="1:23" s="220" customFormat="1" ht="15" customHeight="1" thickBot="1" x14ac:dyDescent="0.3">
      <c r="A31" s="560"/>
      <c r="B31" s="627"/>
      <c r="C31" s="1122"/>
      <c r="D31" s="1149" t="s">
        <v>191</v>
      </c>
      <c r="E31" s="1149"/>
      <c r="F31" s="1149"/>
      <c r="G31" s="1149"/>
      <c r="H31" s="1149"/>
      <c r="I31" s="1149"/>
      <c r="J31" s="1150"/>
      <c r="K31" s="644"/>
      <c r="L31" s="645">
        <f>SUM(L29,L30)</f>
        <v>0</v>
      </c>
      <c r="M31" s="630"/>
      <c r="N31" s="631">
        <f>SUM(N29:N30)</f>
        <v>0</v>
      </c>
      <c r="O31" s="632">
        <f>SUM(O29:O30)</f>
        <v>0</v>
      </c>
      <c r="P31" s="277"/>
      <c r="Q31" s="277"/>
      <c r="R31" s="277"/>
      <c r="S31" s="277"/>
      <c r="T31" s="277"/>
      <c r="U31" s="277"/>
      <c r="V31" s="277"/>
      <c r="W31" s="608"/>
    </row>
    <row r="32" spans="1:23" s="220" customFormat="1" x14ac:dyDescent="0.25">
      <c r="A32" s="560"/>
      <c r="B32" s="560"/>
      <c r="C32" s="684"/>
      <c r="D32" s="1202"/>
      <c r="E32" s="1203"/>
      <c r="F32" s="1203"/>
      <c r="G32" s="1203"/>
      <c r="H32" s="1203"/>
      <c r="I32" s="1203"/>
      <c r="J32" s="1240"/>
      <c r="K32" s="700"/>
      <c r="L32" s="634"/>
      <c r="M32" s="421"/>
      <c r="N32" s="569"/>
      <c r="O32" s="569"/>
      <c r="P32" s="277"/>
      <c r="Q32" s="277"/>
      <c r="R32" s="277"/>
      <c r="S32" s="277"/>
      <c r="T32" s="277"/>
      <c r="U32" s="277"/>
      <c r="V32" s="277"/>
      <c r="W32" s="608"/>
    </row>
    <row r="33" spans="1:23" s="220" customFormat="1" ht="30" outlineLevel="1" x14ac:dyDescent="0.25">
      <c r="A33" s="560"/>
      <c r="B33" s="13"/>
      <c r="C33" s="680" t="s">
        <v>136</v>
      </c>
      <c r="D33" s="329"/>
      <c r="E33" s="329"/>
      <c r="F33" s="329"/>
      <c r="G33" s="329"/>
      <c r="H33" s="329"/>
      <c r="I33" s="329"/>
      <c r="J33" s="635"/>
      <c r="K33" s="567"/>
      <c r="L33" s="332">
        <v>0</v>
      </c>
      <c r="M33" s="421"/>
      <c r="N33" s="636">
        <v>0</v>
      </c>
      <c r="O33" s="636">
        <v>0</v>
      </c>
      <c r="P33" s="277"/>
      <c r="Q33" s="277"/>
      <c r="R33" s="277"/>
      <c r="S33" s="277"/>
      <c r="T33" s="277"/>
      <c r="U33" s="277"/>
      <c r="V33" s="277"/>
      <c r="W33" s="608"/>
    </row>
    <row r="34" spans="1:23" s="220" customFormat="1" outlineLevel="1" x14ac:dyDescent="0.25">
      <c r="A34" s="560"/>
      <c r="B34" s="637"/>
      <c r="C34" s="685"/>
      <c r="D34" s="1185" t="s">
        <v>158</v>
      </c>
      <c r="E34" s="1185"/>
      <c r="F34" s="1185"/>
      <c r="G34" s="1185"/>
      <c r="H34" s="1185"/>
      <c r="I34" s="1185"/>
      <c r="J34" s="1186"/>
      <c r="K34" s="567">
        <v>0</v>
      </c>
      <c r="L34" s="606"/>
      <c r="M34" s="421"/>
      <c r="N34" s="638">
        <v>0</v>
      </c>
      <c r="O34" s="638">
        <v>0</v>
      </c>
      <c r="P34" s="277"/>
      <c r="Q34" s="277"/>
      <c r="R34" s="277"/>
      <c r="S34" s="277"/>
      <c r="T34" s="277"/>
      <c r="U34" s="277"/>
      <c r="V34" s="277"/>
      <c r="W34" s="608"/>
    </row>
    <row r="35" spans="1:23" s="220" customFormat="1" outlineLevel="1" x14ac:dyDescent="0.25">
      <c r="A35" s="560"/>
      <c r="B35" s="637"/>
      <c r="C35" s="682"/>
      <c r="D35" s="1185" t="s">
        <v>147</v>
      </c>
      <c r="E35" s="1185"/>
      <c r="F35" s="1185"/>
      <c r="G35" s="1185"/>
      <c r="H35" s="1185"/>
      <c r="I35" s="1185"/>
      <c r="J35" s="1186"/>
      <c r="K35" s="567">
        <v>0</v>
      </c>
      <c r="L35" s="609"/>
      <c r="M35" s="421"/>
      <c r="N35" s="638">
        <v>0</v>
      </c>
      <c r="O35" s="638">
        <v>0</v>
      </c>
      <c r="P35" s="277"/>
      <c r="Q35" s="277"/>
      <c r="R35" s="277"/>
      <c r="S35" s="277"/>
      <c r="T35" s="277"/>
      <c r="U35" s="277"/>
      <c r="V35" s="277"/>
      <c r="W35" s="608"/>
    </row>
    <row r="36" spans="1:23" s="220" customFormat="1" outlineLevel="1" x14ac:dyDescent="0.25">
      <c r="A36" s="560"/>
      <c r="B36" s="637"/>
      <c r="C36" s="682"/>
      <c r="D36" s="1185" t="s">
        <v>155</v>
      </c>
      <c r="E36" s="1185"/>
      <c r="F36" s="1185"/>
      <c r="G36" s="1185"/>
      <c r="H36" s="1185"/>
      <c r="I36" s="1185"/>
      <c r="J36" s="1186"/>
      <c r="K36" s="567">
        <v>0</v>
      </c>
      <c r="L36" s="609"/>
      <c r="M36" s="421"/>
      <c r="N36" s="638">
        <v>0</v>
      </c>
      <c r="O36" s="638">
        <v>0</v>
      </c>
      <c r="P36" s="277"/>
      <c r="Q36" s="277"/>
      <c r="R36" s="277"/>
      <c r="S36" s="277"/>
      <c r="T36" s="277"/>
      <c r="U36" s="277"/>
      <c r="V36" s="277"/>
      <c r="W36" s="608"/>
    </row>
    <row r="37" spans="1:23" s="220" customFormat="1" outlineLevel="1" x14ac:dyDescent="0.25">
      <c r="A37" s="560"/>
      <c r="B37" s="637"/>
      <c r="C37" s="682"/>
      <c r="D37" s="1185" t="s">
        <v>152</v>
      </c>
      <c r="E37" s="1185"/>
      <c r="F37" s="1185"/>
      <c r="G37" s="1185"/>
      <c r="H37" s="1185"/>
      <c r="I37" s="1185"/>
      <c r="J37" s="1186"/>
      <c r="K37" s="567">
        <v>0</v>
      </c>
      <c r="L37" s="609"/>
      <c r="M37" s="421"/>
      <c r="N37" s="638">
        <v>0</v>
      </c>
      <c r="O37" s="638">
        <v>0</v>
      </c>
      <c r="P37" s="277"/>
      <c r="Q37" s="277"/>
      <c r="R37" s="277"/>
      <c r="S37" s="277"/>
      <c r="T37" s="277"/>
      <c r="U37" s="277"/>
      <c r="V37" s="277"/>
      <c r="W37" s="608"/>
    </row>
    <row r="38" spans="1:23" s="220" customFormat="1" outlineLevel="1" x14ac:dyDescent="0.25">
      <c r="A38" s="560"/>
      <c r="B38" s="637"/>
      <c r="C38" s="682"/>
      <c r="D38" s="639" t="s">
        <v>168</v>
      </c>
      <c r="E38" s="640"/>
      <c r="F38" s="640"/>
      <c r="G38" s="640"/>
      <c r="H38" s="640"/>
      <c r="I38" s="640"/>
      <c r="J38" s="641"/>
      <c r="K38" s="567">
        <v>0</v>
      </c>
      <c r="L38" s="609"/>
      <c r="M38" s="421"/>
      <c r="N38" s="638">
        <v>0</v>
      </c>
      <c r="O38" s="638">
        <v>0</v>
      </c>
      <c r="P38" s="277"/>
      <c r="Q38" s="277"/>
      <c r="R38" s="277"/>
      <c r="S38" s="277"/>
      <c r="T38" s="277"/>
      <c r="U38" s="277"/>
      <c r="V38" s="277"/>
      <c r="W38" s="608"/>
    </row>
    <row r="39" spans="1:23" s="220" customFormat="1" outlineLevel="1" x14ac:dyDescent="0.25">
      <c r="A39" s="560"/>
      <c r="B39" s="637"/>
      <c r="C39" s="682"/>
      <c r="D39" s="1185" t="s">
        <v>151</v>
      </c>
      <c r="E39" s="1185"/>
      <c r="F39" s="1185"/>
      <c r="G39" s="1185"/>
      <c r="H39" s="1185"/>
      <c r="I39" s="1185"/>
      <c r="J39" s="1186"/>
      <c r="K39" s="567">
        <v>0</v>
      </c>
      <c r="L39" s="609"/>
      <c r="M39" s="421"/>
      <c r="N39" s="638">
        <v>0</v>
      </c>
      <c r="O39" s="638">
        <v>0</v>
      </c>
      <c r="P39" s="277"/>
      <c r="Q39" s="277"/>
      <c r="R39" s="277"/>
      <c r="S39" s="277"/>
      <c r="T39" s="277"/>
      <c r="U39" s="277"/>
      <c r="V39" s="277"/>
      <c r="W39" s="608"/>
    </row>
    <row r="40" spans="1:23" s="220" customFormat="1" outlineLevel="1" x14ac:dyDescent="0.25">
      <c r="A40" s="560"/>
      <c r="B40" s="637"/>
      <c r="C40" s="682"/>
      <c r="D40" s="1185" t="s">
        <v>153</v>
      </c>
      <c r="E40" s="1185"/>
      <c r="F40" s="1185"/>
      <c r="G40" s="1185"/>
      <c r="H40" s="1185"/>
      <c r="I40" s="1185"/>
      <c r="J40" s="1186"/>
      <c r="K40" s="567">
        <v>0</v>
      </c>
      <c r="L40" s="609"/>
      <c r="M40" s="421"/>
      <c r="N40" s="638">
        <v>0</v>
      </c>
      <c r="O40" s="638">
        <v>0</v>
      </c>
      <c r="P40" s="277"/>
      <c r="Q40" s="277"/>
      <c r="R40" s="277"/>
      <c r="S40" s="277"/>
      <c r="T40" s="277"/>
      <c r="U40" s="277"/>
      <c r="V40" s="277"/>
      <c r="W40" s="608"/>
    </row>
    <row r="41" spans="1:23" s="220" customFormat="1" outlineLevel="1" x14ac:dyDescent="0.25">
      <c r="A41" s="560"/>
      <c r="B41" s="637"/>
      <c r="C41" s="682"/>
      <c r="D41" s="1185" t="s">
        <v>163</v>
      </c>
      <c r="E41" s="1185"/>
      <c r="F41" s="1185"/>
      <c r="G41" s="1185"/>
      <c r="H41" s="1185"/>
      <c r="I41" s="1185"/>
      <c r="J41" s="1186"/>
      <c r="K41" s="567">
        <v>0</v>
      </c>
      <c r="L41" s="609"/>
      <c r="M41" s="421"/>
      <c r="N41" s="638">
        <v>0</v>
      </c>
      <c r="O41" s="638">
        <v>0</v>
      </c>
      <c r="P41" s="277"/>
      <c r="Q41" s="277"/>
      <c r="R41" s="277"/>
      <c r="S41" s="277"/>
      <c r="T41" s="277"/>
      <c r="U41" s="277"/>
      <c r="V41" s="277"/>
      <c r="W41" s="608"/>
    </row>
    <row r="42" spans="1:23" s="220" customFormat="1" outlineLevel="1" x14ac:dyDescent="0.25">
      <c r="A42" s="560"/>
      <c r="B42" s="637"/>
      <c r="C42" s="683"/>
      <c r="D42" s="1185" t="s">
        <v>215</v>
      </c>
      <c r="E42" s="1185"/>
      <c r="F42" s="1185"/>
      <c r="G42" s="1185"/>
      <c r="H42" s="1185"/>
      <c r="I42" s="1185"/>
      <c r="J42" s="1186"/>
      <c r="K42" s="567">
        <v>0</v>
      </c>
      <c r="L42" s="610"/>
      <c r="M42" s="421"/>
      <c r="N42" s="638">
        <v>0</v>
      </c>
      <c r="O42" s="638">
        <v>0</v>
      </c>
      <c r="P42" s="277"/>
      <c r="Q42" s="277"/>
      <c r="R42" s="277"/>
      <c r="S42" s="277"/>
      <c r="T42" s="277"/>
      <c r="U42" s="277"/>
      <c r="V42" s="277"/>
      <c r="W42" s="608"/>
    </row>
    <row r="43" spans="1:23" s="220" customFormat="1" outlineLevel="1" collapsed="1" x14ac:dyDescent="0.25">
      <c r="A43" s="560"/>
      <c r="B43" s="560"/>
      <c r="C43" s="509"/>
      <c r="D43" s="1187" t="s">
        <v>1</v>
      </c>
      <c r="E43" s="1127"/>
      <c r="F43" s="1127"/>
      <c r="G43" s="1127"/>
      <c r="H43" s="1127"/>
      <c r="I43" s="1127"/>
      <c r="J43" s="1128"/>
      <c r="K43" s="611"/>
      <c r="L43" s="379">
        <f>SUM(K34:K42)+ L33</f>
        <v>0</v>
      </c>
      <c r="M43" s="421"/>
      <c r="N43" s="612">
        <f>SUM(N33:N42)</f>
        <v>0</v>
      </c>
      <c r="O43" s="612">
        <f>SUM(O33:O42)</f>
        <v>0</v>
      </c>
      <c r="P43" s="277"/>
      <c r="Q43" s="277"/>
      <c r="R43" s="277"/>
      <c r="S43" s="277"/>
      <c r="T43" s="277"/>
      <c r="U43" s="277"/>
      <c r="V43" s="277"/>
      <c r="W43" s="608"/>
    </row>
    <row r="44" spans="1:23" s="220" customFormat="1" ht="15" customHeight="1" outlineLevel="1" thickBot="1" x14ac:dyDescent="0.3">
      <c r="A44" s="560"/>
      <c r="B44" s="560"/>
      <c r="C44" s="509"/>
      <c r="D44" s="1188" t="s">
        <v>195</v>
      </c>
      <c r="E44" s="1189"/>
      <c r="F44" s="1189"/>
      <c r="G44" s="1189"/>
      <c r="H44" s="1189"/>
      <c r="I44" s="1189"/>
      <c r="J44" s="1190"/>
      <c r="K44" s="613">
        <v>0.23</v>
      </c>
      <c r="L44" s="614">
        <f>SUM(L43)*K44</f>
        <v>0</v>
      </c>
      <c r="M44" s="421"/>
      <c r="N44" s="615">
        <f>N43*K44</f>
        <v>0</v>
      </c>
      <c r="O44" s="615">
        <f>O43*K44</f>
        <v>0</v>
      </c>
      <c r="P44" s="277"/>
      <c r="Q44" s="277"/>
      <c r="R44" s="277"/>
      <c r="S44" s="277"/>
      <c r="T44" s="277"/>
      <c r="U44" s="277"/>
      <c r="V44" s="277"/>
      <c r="W44" s="608"/>
    </row>
    <row r="45" spans="1:23" s="220" customFormat="1" ht="16.5" customHeight="1" x14ac:dyDescent="0.25">
      <c r="A45" s="560"/>
      <c r="B45" s="701" t="s">
        <v>303</v>
      </c>
      <c r="C45" s="1120" t="s">
        <v>136</v>
      </c>
      <c r="D45" s="1237" t="s">
        <v>1</v>
      </c>
      <c r="E45" s="1192"/>
      <c r="F45" s="1192"/>
      <c r="G45" s="1192"/>
      <c r="H45" s="1192"/>
      <c r="I45" s="1192"/>
      <c r="J45" s="1193"/>
      <c r="K45" s="487"/>
      <c r="L45" s="643">
        <f>SUM( L43,L44)</f>
        <v>0</v>
      </c>
      <c r="M45" s="619"/>
      <c r="N45" s="620">
        <f>SUM(N43:N44)</f>
        <v>0</v>
      </c>
      <c r="O45" s="621">
        <f>SUM(O43:O44)</f>
        <v>0</v>
      </c>
      <c r="P45" s="277"/>
      <c r="Q45" s="277"/>
      <c r="R45" s="277"/>
      <c r="S45" s="277"/>
      <c r="T45" s="277"/>
      <c r="U45" s="277"/>
      <c r="V45" s="277"/>
      <c r="W45" s="608"/>
    </row>
    <row r="46" spans="1:23" s="220" customFormat="1" ht="15" customHeight="1" x14ac:dyDescent="0.25">
      <c r="A46" s="560"/>
      <c r="B46" s="702"/>
      <c r="C46" s="1121"/>
      <c r="D46" s="1228" t="s">
        <v>279</v>
      </c>
      <c r="E46" s="1127"/>
      <c r="F46" s="1127"/>
      <c r="G46" s="1127"/>
      <c r="H46" s="1127"/>
      <c r="I46" s="1127"/>
      <c r="J46" s="1128"/>
      <c r="K46" s="623">
        <v>0.1</v>
      </c>
      <c r="L46" s="379">
        <f>SUM(L45)*K46</f>
        <v>0</v>
      </c>
      <c r="M46" s="625"/>
      <c r="N46" s="612">
        <f>N45*K46</f>
        <v>0</v>
      </c>
      <c r="O46" s="626">
        <f>O45*K46</f>
        <v>0</v>
      </c>
      <c r="P46" s="277"/>
      <c r="Q46" s="277"/>
      <c r="R46" s="277"/>
      <c r="S46" s="277"/>
      <c r="T46" s="277"/>
      <c r="U46" s="277"/>
      <c r="V46" s="277"/>
      <c r="W46" s="608"/>
    </row>
    <row r="47" spans="1:23" s="220" customFormat="1" ht="15" customHeight="1" thickBot="1" x14ac:dyDescent="0.3">
      <c r="A47" s="560"/>
      <c r="B47" s="559"/>
      <c r="C47" s="1122"/>
      <c r="D47" s="1234" t="s">
        <v>187</v>
      </c>
      <c r="E47" s="1149"/>
      <c r="F47" s="1149"/>
      <c r="G47" s="1149"/>
      <c r="H47" s="1149"/>
      <c r="I47" s="1149"/>
      <c r="J47" s="1150"/>
      <c r="K47" s="644"/>
      <c r="L47" s="645">
        <f>SUM( L45,L46)</f>
        <v>0</v>
      </c>
      <c r="M47" s="630"/>
      <c r="N47" s="631">
        <f>SUM(N45:N46)</f>
        <v>0</v>
      </c>
      <c r="O47" s="632">
        <f>SUM(O45:O46)</f>
        <v>0</v>
      </c>
      <c r="P47" s="277"/>
      <c r="Q47" s="277"/>
      <c r="R47" s="277"/>
      <c r="S47" s="277"/>
      <c r="T47" s="277"/>
      <c r="U47" s="277"/>
      <c r="V47" s="277"/>
      <c r="W47" s="608"/>
    </row>
    <row r="48" spans="1:23" s="220" customFormat="1" ht="15" customHeight="1" x14ac:dyDescent="0.25">
      <c r="A48" s="560"/>
      <c r="B48" s="560"/>
      <c r="C48" s="509"/>
      <c r="D48" s="1197"/>
      <c r="E48" s="1198"/>
      <c r="F48" s="1198"/>
      <c r="G48" s="1198"/>
      <c r="H48" s="1198"/>
      <c r="I48" s="1198"/>
      <c r="J48" s="1199"/>
      <c r="K48" s="646"/>
      <c r="L48" s="377"/>
      <c r="M48" s="421"/>
      <c r="N48" s="569"/>
      <c r="O48" s="569"/>
      <c r="P48" s="277"/>
      <c r="Q48" s="277"/>
      <c r="R48" s="277"/>
      <c r="S48" s="277"/>
      <c r="T48" s="277"/>
      <c r="U48" s="277"/>
      <c r="V48" s="277"/>
      <c r="W48" s="608"/>
    </row>
    <row r="49" spans="1:23" s="220" customFormat="1" outlineLevel="1" x14ac:dyDescent="0.25">
      <c r="A49" s="560"/>
      <c r="B49" s="13"/>
      <c r="C49" s="680" t="s">
        <v>137</v>
      </c>
      <c r="D49" s="1194"/>
      <c r="E49" s="1195"/>
      <c r="F49" s="1195"/>
      <c r="G49" s="1195"/>
      <c r="H49" s="1195"/>
      <c r="I49" s="1195"/>
      <c r="J49" s="1196"/>
      <c r="K49" s="567"/>
      <c r="L49" s="332">
        <v>0</v>
      </c>
      <c r="M49" s="421"/>
      <c r="N49" s="636">
        <v>0</v>
      </c>
      <c r="O49" s="636">
        <v>0</v>
      </c>
      <c r="P49" s="277"/>
      <c r="Q49" s="277"/>
      <c r="R49" s="277"/>
      <c r="S49" s="277"/>
      <c r="T49" s="277"/>
      <c r="U49" s="277"/>
      <c r="V49" s="277"/>
      <c r="W49" s="608"/>
    </row>
    <row r="50" spans="1:23" s="220" customFormat="1" outlineLevel="1" x14ac:dyDescent="0.25">
      <c r="A50" s="560"/>
      <c r="B50" s="605"/>
      <c r="C50" s="682"/>
      <c r="D50" s="1184" t="s">
        <v>138</v>
      </c>
      <c r="E50" s="1185"/>
      <c r="F50" s="1185"/>
      <c r="G50" s="1185"/>
      <c r="H50" s="1185"/>
      <c r="I50" s="1185"/>
      <c r="J50" s="1186"/>
      <c r="K50" s="567">
        <v>0</v>
      </c>
      <c r="L50" s="606"/>
      <c r="M50" s="421"/>
      <c r="N50" s="638">
        <v>0</v>
      </c>
      <c r="O50" s="638">
        <v>0</v>
      </c>
      <c r="P50" s="277"/>
      <c r="Q50" s="277"/>
      <c r="R50" s="277"/>
      <c r="S50" s="277"/>
      <c r="T50" s="277"/>
      <c r="U50" s="277"/>
      <c r="V50" s="277"/>
      <c r="W50" s="608"/>
    </row>
    <row r="51" spans="1:23" s="220" customFormat="1" outlineLevel="1" x14ac:dyDescent="0.25">
      <c r="A51" s="560"/>
      <c r="B51" s="605"/>
      <c r="C51" s="682"/>
      <c r="D51" s="1184" t="s">
        <v>139</v>
      </c>
      <c r="E51" s="1185"/>
      <c r="F51" s="1185"/>
      <c r="G51" s="1185"/>
      <c r="H51" s="1185"/>
      <c r="I51" s="1185"/>
      <c r="J51" s="1186"/>
      <c r="K51" s="567">
        <v>0</v>
      </c>
      <c r="L51" s="609"/>
      <c r="M51" s="421"/>
      <c r="N51" s="638">
        <v>0</v>
      </c>
      <c r="O51" s="638">
        <v>0</v>
      </c>
      <c r="P51" s="277"/>
      <c r="Q51" s="277"/>
      <c r="R51" s="277"/>
      <c r="S51" s="277"/>
      <c r="T51" s="277"/>
      <c r="U51" s="277"/>
      <c r="V51" s="277"/>
      <c r="W51" s="608"/>
    </row>
    <row r="52" spans="1:23" s="220" customFormat="1" outlineLevel="1" x14ac:dyDescent="0.25">
      <c r="A52" s="560"/>
      <c r="B52" s="605"/>
      <c r="C52" s="682"/>
      <c r="D52" s="1184" t="s">
        <v>140</v>
      </c>
      <c r="E52" s="1185"/>
      <c r="F52" s="1185"/>
      <c r="G52" s="1185"/>
      <c r="H52" s="1185"/>
      <c r="I52" s="1185"/>
      <c r="J52" s="1186"/>
      <c r="K52" s="567">
        <v>0</v>
      </c>
      <c r="L52" s="609"/>
      <c r="M52" s="421"/>
      <c r="N52" s="638">
        <v>0</v>
      </c>
      <c r="O52" s="638">
        <v>0</v>
      </c>
      <c r="P52" s="277"/>
      <c r="Q52" s="277"/>
      <c r="R52" s="277"/>
      <c r="S52" s="277"/>
      <c r="T52" s="277"/>
      <c r="U52" s="277"/>
      <c r="V52" s="277"/>
      <c r="W52" s="608"/>
    </row>
    <row r="53" spans="1:23" s="220" customFormat="1" outlineLevel="1" x14ac:dyDescent="0.25">
      <c r="A53" s="560"/>
      <c r="B53" s="605"/>
      <c r="C53" s="683"/>
      <c r="D53" s="1184" t="s">
        <v>215</v>
      </c>
      <c r="E53" s="1185"/>
      <c r="F53" s="1185"/>
      <c r="G53" s="1185"/>
      <c r="H53" s="1185"/>
      <c r="I53" s="1185"/>
      <c r="J53" s="1186"/>
      <c r="K53" s="567">
        <v>0</v>
      </c>
      <c r="L53" s="609"/>
      <c r="M53" s="421"/>
      <c r="N53" s="638">
        <v>0</v>
      </c>
      <c r="O53" s="638">
        <v>0</v>
      </c>
      <c r="P53" s="277"/>
      <c r="Q53" s="277"/>
      <c r="R53" s="277"/>
      <c r="S53" s="277"/>
      <c r="T53" s="277"/>
      <c r="U53" s="277"/>
      <c r="V53" s="277"/>
      <c r="W53" s="608"/>
    </row>
    <row r="54" spans="1:23" s="220" customFormat="1" outlineLevel="1" collapsed="1" x14ac:dyDescent="0.25">
      <c r="A54" s="560"/>
      <c r="B54" s="560"/>
      <c r="C54" s="509"/>
      <c r="D54" s="1187" t="s">
        <v>1</v>
      </c>
      <c r="E54" s="1127"/>
      <c r="F54" s="1127"/>
      <c r="G54" s="1127"/>
      <c r="H54" s="1127"/>
      <c r="I54" s="1127"/>
      <c r="J54" s="1128"/>
      <c r="K54" s="611"/>
      <c r="L54" s="379">
        <f>SUM(K50:K53)+ L49</f>
        <v>0</v>
      </c>
      <c r="M54" s="421"/>
      <c r="N54" s="612">
        <f>SUM(N49:N53)</f>
        <v>0</v>
      </c>
      <c r="O54" s="612">
        <f>SUM(O49:O53)</f>
        <v>0</v>
      </c>
      <c r="P54" s="277"/>
      <c r="Q54" s="277"/>
      <c r="R54" s="277"/>
      <c r="S54" s="277"/>
      <c r="T54" s="277"/>
      <c r="U54" s="277"/>
      <c r="V54" s="277"/>
      <c r="W54" s="608"/>
    </row>
    <row r="55" spans="1:23" s="220" customFormat="1" ht="15" customHeight="1" outlineLevel="1" thickBot="1" x14ac:dyDescent="0.3">
      <c r="A55" s="560"/>
      <c r="B55" s="560"/>
      <c r="C55" s="509"/>
      <c r="D55" s="1188" t="s">
        <v>195</v>
      </c>
      <c r="E55" s="1189"/>
      <c r="F55" s="1189"/>
      <c r="G55" s="1189"/>
      <c r="H55" s="1189"/>
      <c r="I55" s="1189"/>
      <c r="J55" s="1190"/>
      <c r="K55" s="613">
        <v>0.23</v>
      </c>
      <c r="L55" s="614">
        <f>SUM(L54)*K55</f>
        <v>0</v>
      </c>
      <c r="M55" s="421"/>
      <c r="N55" s="615">
        <f>N54*K55</f>
        <v>0</v>
      </c>
      <c r="O55" s="615">
        <f>O54*K55</f>
        <v>0</v>
      </c>
      <c r="P55" s="277"/>
      <c r="Q55" s="277"/>
      <c r="R55" s="277"/>
      <c r="S55" s="277"/>
      <c r="T55" s="277"/>
      <c r="U55" s="277"/>
      <c r="V55" s="277"/>
      <c r="W55" s="608"/>
    </row>
    <row r="56" spans="1:23" s="220" customFormat="1" ht="16.5" customHeight="1" x14ac:dyDescent="0.25">
      <c r="A56" s="560"/>
      <c r="B56" s="703" t="s">
        <v>303</v>
      </c>
      <c r="C56" s="1120" t="s">
        <v>137</v>
      </c>
      <c r="D56" s="1237" t="s">
        <v>1</v>
      </c>
      <c r="E56" s="1192"/>
      <c r="F56" s="1192"/>
      <c r="G56" s="1192"/>
      <c r="H56" s="1192"/>
      <c r="I56" s="1192"/>
      <c r="J56" s="1193"/>
      <c r="K56" s="487"/>
      <c r="L56" s="643">
        <f>SUM( L54,L55)</f>
        <v>0</v>
      </c>
      <c r="M56" s="619"/>
      <c r="N56" s="620">
        <f>SUM(N54:N55)</f>
        <v>0</v>
      </c>
      <c r="O56" s="621">
        <f>SUM(O54:O55)</f>
        <v>0</v>
      </c>
      <c r="P56" s="277"/>
      <c r="Q56" s="277"/>
      <c r="R56" s="277"/>
      <c r="S56" s="277"/>
      <c r="T56" s="277"/>
      <c r="U56" s="277"/>
      <c r="V56" s="277"/>
      <c r="W56" s="608"/>
    </row>
    <row r="57" spans="1:23" s="220" customFormat="1" ht="15" customHeight="1" x14ac:dyDescent="0.25">
      <c r="A57" s="560"/>
      <c r="B57" s="702"/>
      <c r="C57" s="1121"/>
      <c r="D57" s="1228" t="s">
        <v>279</v>
      </c>
      <c r="E57" s="1127"/>
      <c r="F57" s="1127"/>
      <c r="G57" s="1127"/>
      <c r="H57" s="1127"/>
      <c r="I57" s="1127"/>
      <c r="J57" s="1128"/>
      <c r="K57" s="623">
        <v>0.1</v>
      </c>
      <c r="L57" s="379">
        <f>SUM(L56)*K57</f>
        <v>0</v>
      </c>
      <c r="M57" s="625"/>
      <c r="N57" s="612">
        <f>N56*K57</f>
        <v>0</v>
      </c>
      <c r="O57" s="626">
        <f>O56*K57</f>
        <v>0</v>
      </c>
      <c r="P57" s="277"/>
      <c r="Q57" s="277"/>
      <c r="R57" s="277"/>
      <c r="S57" s="277"/>
      <c r="T57" s="277"/>
      <c r="U57" s="277"/>
      <c r="V57" s="277"/>
      <c r="W57" s="608"/>
    </row>
    <row r="58" spans="1:23" s="220" customFormat="1" ht="15" customHeight="1" thickBot="1" x14ac:dyDescent="0.3">
      <c r="A58" s="560"/>
      <c r="B58" s="559"/>
      <c r="C58" s="1122"/>
      <c r="D58" s="1234" t="s">
        <v>188</v>
      </c>
      <c r="E58" s="1149"/>
      <c r="F58" s="1149"/>
      <c r="G58" s="1149"/>
      <c r="H58" s="1149"/>
      <c r="I58" s="1149"/>
      <c r="J58" s="1150"/>
      <c r="K58" s="644"/>
      <c r="L58" s="645">
        <f>L57+L56</f>
        <v>0</v>
      </c>
      <c r="M58" s="630"/>
      <c r="N58" s="631">
        <f>SUM(N56:N57)</f>
        <v>0</v>
      </c>
      <c r="O58" s="632">
        <f>SUM(O56:O57)</f>
        <v>0</v>
      </c>
      <c r="P58" s="277"/>
      <c r="Q58" s="277"/>
      <c r="R58" s="277"/>
      <c r="S58" s="277"/>
      <c r="T58" s="277"/>
      <c r="U58" s="277"/>
      <c r="V58" s="277"/>
      <c r="W58" s="608"/>
    </row>
    <row r="59" spans="1:23" s="220" customFormat="1" ht="15" customHeight="1" thickBot="1" x14ac:dyDescent="0.3">
      <c r="A59" s="560"/>
      <c r="B59" s="560"/>
      <c r="C59" s="509"/>
      <c r="D59" s="1197"/>
      <c r="E59" s="1198"/>
      <c r="F59" s="1198"/>
      <c r="G59" s="1198"/>
      <c r="H59" s="1198"/>
      <c r="I59" s="1198"/>
      <c r="J59" s="1199"/>
      <c r="K59" s="646"/>
      <c r="L59" s="377"/>
      <c r="M59" s="421"/>
      <c r="N59" s="569"/>
      <c r="O59" s="569"/>
      <c r="P59" s="277"/>
      <c r="Q59" s="277"/>
      <c r="R59" s="277"/>
      <c r="S59" s="277"/>
      <c r="T59" s="277"/>
      <c r="U59" s="277"/>
      <c r="V59" s="277"/>
      <c r="W59" s="608"/>
    </row>
    <row r="60" spans="1:23" s="220" customFormat="1" ht="30" hidden="1" outlineLevel="1" x14ac:dyDescent="0.25">
      <c r="A60" s="560"/>
      <c r="B60" s="13"/>
      <c r="C60" s="680" t="s">
        <v>160</v>
      </c>
      <c r="D60" s="1194"/>
      <c r="E60" s="1195"/>
      <c r="F60" s="1195"/>
      <c r="G60" s="1195"/>
      <c r="H60" s="1195"/>
      <c r="I60" s="1195"/>
      <c r="J60" s="1196"/>
      <c r="K60" s="567"/>
      <c r="L60" s="275">
        <v>0</v>
      </c>
      <c r="M60" s="647"/>
      <c r="N60" s="636">
        <v>0</v>
      </c>
      <c r="O60" s="636">
        <v>0</v>
      </c>
      <c r="P60" s="249"/>
      <c r="Q60" s="249"/>
      <c r="R60" s="249"/>
      <c r="S60" s="277"/>
      <c r="T60" s="277"/>
      <c r="U60" s="277"/>
      <c r="V60" s="277"/>
      <c r="W60" s="608"/>
    </row>
    <row r="61" spans="1:23" s="220" customFormat="1" ht="12.75" hidden="1" customHeight="1" outlineLevel="1" x14ac:dyDescent="0.25">
      <c r="A61" s="560"/>
      <c r="B61" s="605"/>
      <c r="C61" s="682"/>
      <c r="D61" s="1184" t="s">
        <v>161</v>
      </c>
      <c r="E61" s="1185"/>
      <c r="F61" s="1185"/>
      <c r="G61" s="1185"/>
      <c r="H61" s="1185"/>
      <c r="I61" s="1185"/>
      <c r="J61" s="1186"/>
      <c r="K61" s="567">
        <v>0</v>
      </c>
      <c r="L61" s="648"/>
      <c r="M61" s="421"/>
      <c r="N61" s="638">
        <v>0</v>
      </c>
      <c r="O61" s="638">
        <v>0</v>
      </c>
      <c r="P61" s="277"/>
      <c r="Q61" s="277"/>
      <c r="R61" s="277"/>
      <c r="S61" s="277"/>
      <c r="T61" s="277"/>
      <c r="U61" s="277"/>
      <c r="V61" s="277"/>
      <c r="W61" s="608"/>
    </row>
    <row r="62" spans="1:23" s="220" customFormat="1" hidden="1" outlineLevel="1" x14ac:dyDescent="0.25">
      <c r="A62" s="560"/>
      <c r="B62" s="605"/>
      <c r="C62" s="682"/>
      <c r="D62" s="1184" t="s">
        <v>154</v>
      </c>
      <c r="E62" s="1185"/>
      <c r="F62" s="1185"/>
      <c r="G62" s="1185"/>
      <c r="H62" s="1185"/>
      <c r="I62" s="1185"/>
      <c r="J62" s="1186"/>
      <c r="K62" s="567">
        <v>0</v>
      </c>
      <c r="L62" s="609"/>
      <c r="M62" s="421"/>
      <c r="N62" s="638">
        <v>0</v>
      </c>
      <c r="O62" s="638">
        <v>0</v>
      </c>
      <c r="P62" s="277"/>
      <c r="Q62" s="277"/>
      <c r="R62" s="277"/>
      <c r="S62" s="277"/>
      <c r="T62" s="277"/>
      <c r="U62" s="277"/>
      <c r="V62" s="277"/>
      <c r="W62" s="608"/>
    </row>
    <row r="63" spans="1:23" s="220" customFormat="1" hidden="1" outlineLevel="1" x14ac:dyDescent="0.25">
      <c r="A63" s="560"/>
      <c r="B63" s="605"/>
      <c r="C63" s="683"/>
      <c r="D63" s="1184" t="s">
        <v>215</v>
      </c>
      <c r="E63" s="1185"/>
      <c r="F63" s="1185"/>
      <c r="G63" s="1185"/>
      <c r="H63" s="1185"/>
      <c r="I63" s="1185"/>
      <c r="J63" s="1186"/>
      <c r="K63" s="567">
        <v>0</v>
      </c>
      <c r="L63" s="609"/>
      <c r="M63" s="421"/>
      <c r="N63" s="638">
        <v>0</v>
      </c>
      <c r="O63" s="638">
        <v>0</v>
      </c>
      <c r="P63" s="277"/>
      <c r="Q63" s="277"/>
      <c r="R63" s="277"/>
      <c r="S63" s="277"/>
      <c r="T63" s="277"/>
      <c r="U63" s="277"/>
      <c r="V63" s="277"/>
      <c r="W63" s="608"/>
    </row>
    <row r="64" spans="1:23" s="220" customFormat="1" hidden="1" outlineLevel="1" collapsed="1" x14ac:dyDescent="0.25">
      <c r="A64" s="560"/>
      <c r="B64" s="560"/>
      <c r="C64" s="509"/>
      <c r="D64" s="649"/>
      <c r="E64" s="640"/>
      <c r="F64" s="640"/>
      <c r="G64" s="640"/>
      <c r="H64" s="640"/>
      <c r="I64" s="640"/>
      <c r="J64" s="650" t="s">
        <v>1</v>
      </c>
      <c r="K64" s="611"/>
      <c r="L64" s="379">
        <f>SUM(K61:K63)+L60</f>
        <v>0</v>
      </c>
      <c r="M64" s="421"/>
      <c r="N64" s="612">
        <f>SUM(N59:N63)</f>
        <v>0</v>
      </c>
      <c r="O64" s="612">
        <f>SUM(O59:O63)</f>
        <v>0</v>
      </c>
      <c r="P64" s="277"/>
      <c r="Q64" s="277"/>
      <c r="R64" s="277"/>
      <c r="S64" s="277"/>
      <c r="T64" s="277"/>
      <c r="U64" s="277"/>
      <c r="V64" s="277"/>
      <c r="W64" s="608"/>
    </row>
    <row r="65" spans="1:23" s="220" customFormat="1" ht="15" hidden="1" customHeight="1" outlineLevel="1" thickBot="1" x14ac:dyDescent="0.3">
      <c r="A65" s="560"/>
      <c r="B65" s="560"/>
      <c r="C65" s="509"/>
      <c r="D65" s="1188" t="s">
        <v>195</v>
      </c>
      <c r="E65" s="1189"/>
      <c r="F65" s="1189"/>
      <c r="G65" s="1189"/>
      <c r="H65" s="1189"/>
      <c r="I65" s="1189"/>
      <c r="J65" s="1190"/>
      <c r="K65" s="613">
        <v>0.23</v>
      </c>
      <c r="L65" s="614">
        <f>SUM(L64)*K65</f>
        <v>0</v>
      </c>
      <c r="M65" s="421"/>
      <c r="N65" s="615">
        <f>N64*K65</f>
        <v>0</v>
      </c>
      <c r="O65" s="615">
        <f>O64*K65</f>
        <v>0</v>
      </c>
      <c r="P65" s="277"/>
      <c r="Q65" s="277"/>
      <c r="R65" s="277"/>
      <c r="S65" s="277"/>
      <c r="T65" s="277"/>
      <c r="U65" s="277"/>
      <c r="V65" s="277"/>
      <c r="W65" s="608"/>
    </row>
    <row r="66" spans="1:23" s="220" customFormat="1" collapsed="1" x14ac:dyDescent="0.25">
      <c r="A66" s="560"/>
      <c r="B66" s="701" t="s">
        <v>303</v>
      </c>
      <c r="C66" s="1120" t="s">
        <v>160</v>
      </c>
      <c r="D66" s="1237" t="s">
        <v>1</v>
      </c>
      <c r="E66" s="1192"/>
      <c r="F66" s="1192"/>
      <c r="G66" s="1192"/>
      <c r="H66" s="1192"/>
      <c r="I66" s="1192"/>
      <c r="J66" s="1193"/>
      <c r="K66" s="487"/>
      <c r="L66" s="643">
        <f>SUM( L64,L65)</f>
        <v>0</v>
      </c>
      <c r="M66" s="619"/>
      <c r="N66" s="620">
        <f>SUM(N64:N65)</f>
        <v>0</v>
      </c>
      <c r="O66" s="621">
        <f>SUM(O64:O65)</f>
        <v>0</v>
      </c>
      <c r="P66" s="277"/>
      <c r="Q66" s="277"/>
      <c r="R66" s="277"/>
      <c r="S66" s="277"/>
      <c r="T66" s="277"/>
      <c r="U66" s="277"/>
      <c r="V66" s="277"/>
      <c r="W66" s="608"/>
    </row>
    <row r="67" spans="1:23" s="220" customFormat="1" ht="15" customHeight="1" x14ac:dyDescent="0.25">
      <c r="A67" s="560"/>
      <c r="B67" s="702"/>
      <c r="C67" s="1121"/>
      <c r="D67" s="1228" t="s">
        <v>279</v>
      </c>
      <c r="E67" s="1127"/>
      <c r="F67" s="1127"/>
      <c r="G67" s="1127"/>
      <c r="H67" s="1127"/>
      <c r="I67" s="1127"/>
      <c r="J67" s="1128"/>
      <c r="K67" s="623">
        <v>0.1</v>
      </c>
      <c r="L67" s="379">
        <f>SUM(L66)*K67</f>
        <v>0</v>
      </c>
      <c r="M67" s="625"/>
      <c r="N67" s="612">
        <f>N66*K67</f>
        <v>0</v>
      </c>
      <c r="O67" s="626">
        <f>O66*K67</f>
        <v>0</v>
      </c>
      <c r="P67" s="277"/>
      <c r="Q67" s="277"/>
      <c r="R67" s="277"/>
      <c r="S67" s="277"/>
      <c r="T67" s="277"/>
      <c r="U67" s="277"/>
      <c r="V67" s="277"/>
      <c r="W67" s="608"/>
    </row>
    <row r="68" spans="1:23" s="220" customFormat="1" ht="15" customHeight="1" thickBot="1" x14ac:dyDescent="0.3">
      <c r="A68" s="560"/>
      <c r="B68" s="559"/>
      <c r="C68" s="1122"/>
      <c r="D68" s="1234" t="s">
        <v>189</v>
      </c>
      <c r="E68" s="1149"/>
      <c r="F68" s="1149"/>
      <c r="G68" s="1149"/>
      <c r="H68" s="1149"/>
      <c r="I68" s="1149"/>
      <c r="J68" s="1150"/>
      <c r="K68" s="644"/>
      <c r="L68" s="645">
        <f>L67+L66</f>
        <v>0</v>
      </c>
      <c r="M68" s="630"/>
      <c r="N68" s="631">
        <f>SUM(N66:N67)</f>
        <v>0</v>
      </c>
      <c r="O68" s="632">
        <f>SUM(O66:O67)</f>
        <v>0</v>
      </c>
      <c r="P68" s="277"/>
      <c r="Q68" s="277"/>
      <c r="R68" s="277"/>
      <c r="S68" s="277"/>
      <c r="T68" s="277"/>
      <c r="U68" s="277"/>
      <c r="V68" s="277"/>
      <c r="W68" s="608"/>
    </row>
    <row r="69" spans="1:23" s="220" customFormat="1" ht="15" customHeight="1" x14ac:dyDescent="0.25">
      <c r="A69" s="560"/>
      <c r="B69" s="560"/>
      <c r="C69" s="509"/>
      <c r="D69" s="1197"/>
      <c r="E69" s="1198"/>
      <c r="F69" s="1198"/>
      <c r="G69" s="1198"/>
      <c r="H69" s="1198"/>
      <c r="I69" s="1198"/>
      <c r="J69" s="1199"/>
      <c r="K69" s="646"/>
      <c r="L69" s="652"/>
      <c r="M69" s="421"/>
      <c r="N69" s="569"/>
      <c r="O69" s="569"/>
      <c r="P69" s="277"/>
      <c r="Q69" s="277"/>
      <c r="R69" s="277"/>
      <c r="S69" s="277"/>
      <c r="T69" s="277"/>
      <c r="U69" s="277"/>
      <c r="V69" s="277"/>
      <c r="W69" s="608"/>
    </row>
    <row r="70" spans="1:23" s="220" customFormat="1" ht="27.75" customHeight="1" outlineLevel="1" x14ac:dyDescent="0.25">
      <c r="A70" s="560"/>
      <c r="B70" s="13"/>
      <c r="C70" s="680" t="s">
        <v>141</v>
      </c>
      <c r="D70" s="1194"/>
      <c r="E70" s="1195"/>
      <c r="F70" s="1195"/>
      <c r="G70" s="1195"/>
      <c r="H70" s="1195"/>
      <c r="I70" s="1195"/>
      <c r="J70" s="1196"/>
      <c r="L70" s="275">
        <v>0</v>
      </c>
      <c r="M70" s="647"/>
      <c r="N70" s="636">
        <v>0</v>
      </c>
      <c r="O70" s="636">
        <v>0</v>
      </c>
      <c r="P70" s="249"/>
      <c r="Q70" s="249"/>
      <c r="R70" s="249"/>
      <c r="S70" s="277"/>
      <c r="T70" s="277"/>
      <c r="U70" s="277"/>
      <c r="V70" s="277"/>
      <c r="W70" s="608"/>
    </row>
    <row r="71" spans="1:23" s="220" customFormat="1" outlineLevel="1" x14ac:dyDescent="0.25">
      <c r="A71" s="560"/>
      <c r="B71" s="605"/>
      <c r="C71" s="682"/>
      <c r="D71" s="1184" t="s">
        <v>142</v>
      </c>
      <c r="E71" s="1185"/>
      <c r="F71" s="1185"/>
      <c r="G71" s="1185"/>
      <c r="H71" s="1185"/>
      <c r="I71" s="1185"/>
      <c r="J71" s="1186"/>
      <c r="K71" s="567">
        <v>0</v>
      </c>
      <c r="L71" s="606"/>
      <c r="M71" s="421"/>
      <c r="N71" s="638">
        <v>0</v>
      </c>
      <c r="O71" s="638">
        <v>0</v>
      </c>
      <c r="P71" s="277"/>
      <c r="Q71" s="277"/>
      <c r="R71" s="277"/>
      <c r="S71" s="277"/>
      <c r="T71" s="277"/>
      <c r="U71" s="277"/>
      <c r="V71" s="277"/>
      <c r="W71" s="608"/>
    </row>
    <row r="72" spans="1:23" s="220" customFormat="1" outlineLevel="1" x14ac:dyDescent="0.25">
      <c r="A72" s="560"/>
      <c r="B72" s="605"/>
      <c r="C72" s="682"/>
      <c r="D72" s="1184" t="s">
        <v>143</v>
      </c>
      <c r="E72" s="1185"/>
      <c r="F72" s="1185"/>
      <c r="G72" s="1185"/>
      <c r="H72" s="1185"/>
      <c r="I72" s="1185"/>
      <c r="J72" s="1186"/>
      <c r="K72" s="567">
        <v>0</v>
      </c>
      <c r="L72" s="609"/>
      <c r="M72" s="421"/>
      <c r="N72" s="638">
        <v>0</v>
      </c>
      <c r="O72" s="638">
        <v>0</v>
      </c>
      <c r="P72" s="277"/>
      <c r="Q72" s="277"/>
      <c r="R72" s="277"/>
      <c r="S72" s="277"/>
      <c r="T72" s="277"/>
      <c r="U72" s="277"/>
      <c r="V72" s="277"/>
      <c r="W72" s="608"/>
    </row>
    <row r="73" spans="1:23" s="220" customFormat="1" outlineLevel="1" x14ac:dyDescent="0.25">
      <c r="A73" s="560"/>
      <c r="B73" s="605"/>
      <c r="C73" s="682"/>
      <c r="D73" s="1184" t="s">
        <v>159</v>
      </c>
      <c r="E73" s="1185"/>
      <c r="F73" s="1185"/>
      <c r="G73" s="1185"/>
      <c r="H73" s="1185"/>
      <c r="I73" s="1185"/>
      <c r="J73" s="1186"/>
      <c r="K73" s="567">
        <v>0</v>
      </c>
      <c r="L73" s="609"/>
      <c r="M73" s="421"/>
      <c r="N73" s="638">
        <v>0</v>
      </c>
      <c r="O73" s="638">
        <v>0</v>
      </c>
      <c r="P73" s="277"/>
      <c r="Q73" s="277"/>
      <c r="R73" s="277"/>
      <c r="S73" s="277"/>
      <c r="T73" s="277"/>
      <c r="U73" s="277"/>
      <c r="V73" s="277"/>
      <c r="W73" s="608"/>
    </row>
    <row r="74" spans="1:23" s="220" customFormat="1" outlineLevel="1" x14ac:dyDescent="0.25">
      <c r="A74" s="560"/>
      <c r="B74" s="605"/>
      <c r="C74" s="682"/>
      <c r="D74" s="1184" t="s">
        <v>202</v>
      </c>
      <c r="E74" s="1185"/>
      <c r="F74" s="1185"/>
      <c r="G74" s="1185"/>
      <c r="H74" s="1185"/>
      <c r="I74" s="1185"/>
      <c r="J74" s="1186"/>
      <c r="K74" s="567">
        <v>0</v>
      </c>
      <c r="L74" s="609"/>
      <c r="M74" s="421"/>
      <c r="N74" s="638">
        <v>0</v>
      </c>
      <c r="O74" s="638">
        <v>0</v>
      </c>
      <c r="P74" s="277"/>
      <c r="Q74" s="277"/>
      <c r="R74" s="277"/>
      <c r="S74" s="277"/>
      <c r="T74" s="277"/>
      <c r="U74" s="277"/>
      <c r="V74" s="277"/>
      <c r="W74" s="608"/>
    </row>
    <row r="75" spans="1:23" s="220" customFormat="1" outlineLevel="1" x14ac:dyDescent="0.25">
      <c r="A75" s="560"/>
      <c r="B75" s="605"/>
      <c r="C75" s="683"/>
      <c r="D75" s="1184" t="s">
        <v>215</v>
      </c>
      <c r="E75" s="1185"/>
      <c r="F75" s="1185"/>
      <c r="G75" s="1185"/>
      <c r="H75" s="1185"/>
      <c r="I75" s="1185"/>
      <c r="J75" s="1186"/>
      <c r="K75" s="567">
        <v>0</v>
      </c>
      <c r="L75" s="610"/>
      <c r="M75" s="421"/>
      <c r="N75" s="638">
        <v>0</v>
      </c>
      <c r="O75" s="638">
        <v>0</v>
      </c>
      <c r="P75" s="277"/>
      <c r="Q75" s="277"/>
      <c r="R75" s="277"/>
      <c r="S75" s="277"/>
      <c r="T75" s="277"/>
      <c r="U75" s="277"/>
      <c r="V75" s="277"/>
      <c r="W75" s="608"/>
    </row>
    <row r="76" spans="1:23" s="220" customFormat="1" outlineLevel="1" collapsed="1" x14ac:dyDescent="0.25">
      <c r="A76" s="560"/>
      <c r="B76" s="560"/>
      <c r="C76" s="509"/>
      <c r="D76" s="1187" t="s">
        <v>1</v>
      </c>
      <c r="E76" s="1127"/>
      <c r="F76" s="1127"/>
      <c r="G76" s="1127"/>
      <c r="H76" s="1127"/>
      <c r="I76" s="1127"/>
      <c r="J76" s="1128"/>
      <c r="K76" s="611"/>
      <c r="L76" s="379">
        <f>SUM(K70:K75)</f>
        <v>0</v>
      </c>
      <c r="M76" s="421"/>
      <c r="N76" s="612">
        <f>SUM(N70:N75)</f>
        <v>0</v>
      </c>
      <c r="O76" s="612">
        <f>SUM(O70:O75)</f>
        <v>0</v>
      </c>
      <c r="P76" s="277"/>
      <c r="Q76" s="277"/>
      <c r="R76" s="277"/>
      <c r="S76" s="277"/>
      <c r="T76" s="277"/>
      <c r="U76" s="277"/>
      <c r="V76" s="277"/>
      <c r="W76" s="608"/>
    </row>
    <row r="77" spans="1:23" s="220" customFormat="1" ht="15" customHeight="1" outlineLevel="1" thickBot="1" x14ac:dyDescent="0.3">
      <c r="A77" s="560"/>
      <c r="B77" s="560"/>
      <c r="C77" s="509"/>
      <c r="D77" s="1188" t="s">
        <v>195</v>
      </c>
      <c r="E77" s="1189"/>
      <c r="F77" s="1189"/>
      <c r="G77" s="1189"/>
      <c r="H77" s="1189"/>
      <c r="I77" s="1189"/>
      <c r="J77" s="1190"/>
      <c r="K77" s="613">
        <v>0.23</v>
      </c>
      <c r="L77" s="614">
        <f>SUM(L76)*K77</f>
        <v>0</v>
      </c>
      <c r="M77" s="421"/>
      <c r="N77" s="615">
        <f>N76*K77</f>
        <v>0</v>
      </c>
      <c r="O77" s="615">
        <f>O76*K77</f>
        <v>0</v>
      </c>
      <c r="P77" s="277"/>
      <c r="Q77" s="277"/>
      <c r="R77" s="277"/>
      <c r="S77" s="277"/>
      <c r="T77" s="277"/>
      <c r="U77" s="277"/>
      <c r="V77" s="277"/>
      <c r="W77" s="608"/>
    </row>
    <row r="78" spans="1:23" s="220" customFormat="1" ht="18.75" customHeight="1" x14ac:dyDescent="0.25">
      <c r="A78" s="560"/>
      <c r="B78" s="21" t="s">
        <v>303</v>
      </c>
      <c r="C78" s="1120" t="s">
        <v>141</v>
      </c>
      <c r="D78" s="1237" t="s">
        <v>1</v>
      </c>
      <c r="E78" s="1192"/>
      <c r="F78" s="1192"/>
      <c r="G78" s="1192"/>
      <c r="H78" s="1192"/>
      <c r="I78" s="1192"/>
      <c r="J78" s="1193"/>
      <c r="K78" s="487"/>
      <c r="L78" s="643">
        <f>SUM(L76:L77)</f>
        <v>0</v>
      </c>
      <c r="M78" s="619"/>
      <c r="N78" s="620">
        <f>SUM(N76:N77)</f>
        <v>0</v>
      </c>
      <c r="O78" s="621">
        <f>SUM(O76:O77)</f>
        <v>0</v>
      </c>
      <c r="P78" s="277"/>
      <c r="Q78" s="277"/>
      <c r="R78" s="277"/>
      <c r="S78" s="277"/>
      <c r="T78" s="277"/>
      <c r="U78" s="277"/>
      <c r="V78" s="277"/>
      <c r="W78" s="608"/>
    </row>
    <row r="79" spans="1:23" s="220" customFormat="1" ht="15" customHeight="1" x14ac:dyDescent="0.25">
      <c r="A79" s="560"/>
      <c r="B79" s="702"/>
      <c r="C79" s="1121"/>
      <c r="D79" s="1228" t="s">
        <v>279</v>
      </c>
      <c r="E79" s="1127"/>
      <c r="F79" s="1127"/>
      <c r="G79" s="1127"/>
      <c r="H79" s="1127"/>
      <c r="I79" s="1127"/>
      <c r="J79" s="1128"/>
      <c r="K79" s="623">
        <v>0.1</v>
      </c>
      <c r="L79" s="379">
        <f>L78*K79</f>
        <v>0</v>
      </c>
      <c r="M79" s="625"/>
      <c r="N79" s="612">
        <f>N78*K79</f>
        <v>0</v>
      </c>
      <c r="O79" s="626">
        <f>O78*K79</f>
        <v>0</v>
      </c>
      <c r="P79" s="277"/>
      <c r="Q79" s="277"/>
      <c r="R79" s="277"/>
      <c r="S79" s="277"/>
      <c r="T79" s="277"/>
      <c r="U79" s="277"/>
      <c r="V79" s="277"/>
      <c r="W79" s="608"/>
    </row>
    <row r="80" spans="1:23" s="220" customFormat="1" ht="15" customHeight="1" thickBot="1" x14ac:dyDescent="0.3">
      <c r="A80" s="560"/>
      <c r="B80" s="559"/>
      <c r="C80" s="1122"/>
      <c r="D80" s="1234" t="s">
        <v>190</v>
      </c>
      <c r="E80" s="1149"/>
      <c r="F80" s="1149"/>
      <c r="G80" s="1149"/>
      <c r="H80" s="1149"/>
      <c r="I80" s="1149"/>
      <c r="J80" s="1150"/>
      <c r="K80" s="644"/>
      <c r="L80" s="645">
        <f>SUM(L78:L79)</f>
        <v>0</v>
      </c>
      <c r="M80" s="630"/>
      <c r="N80" s="631">
        <f>SUM(N78:N79)</f>
        <v>0</v>
      </c>
      <c r="O80" s="632">
        <f>SUM(O78:O79)</f>
        <v>0</v>
      </c>
      <c r="P80" s="277"/>
      <c r="Q80" s="277"/>
      <c r="R80" s="277"/>
      <c r="S80" s="277"/>
      <c r="T80" s="277"/>
      <c r="U80" s="277"/>
      <c r="V80" s="277"/>
      <c r="W80" s="608"/>
    </row>
    <row r="81" spans="1:23" s="220" customFormat="1" ht="15" customHeight="1" x14ac:dyDescent="0.25">
      <c r="A81" s="560"/>
      <c r="B81" s="560"/>
      <c r="C81" s="509"/>
      <c r="D81" s="1198"/>
      <c r="E81" s="1198"/>
      <c r="F81" s="1198"/>
      <c r="G81" s="1198"/>
      <c r="H81" s="1198"/>
      <c r="I81" s="1198"/>
      <c r="J81" s="1198"/>
      <c r="K81" s="653"/>
      <c r="L81" s="654"/>
      <c r="M81" s="421"/>
      <c r="N81" s="569"/>
      <c r="O81" s="569"/>
      <c r="P81" s="277"/>
      <c r="Q81" s="277"/>
      <c r="R81" s="277"/>
      <c r="S81" s="277"/>
      <c r="T81" s="277"/>
      <c r="U81" s="277"/>
      <c r="V81" s="277"/>
      <c r="W81" s="608"/>
    </row>
    <row r="82" spans="1:23" s="220" customFormat="1" ht="30" outlineLevel="1" x14ac:dyDescent="0.25">
      <c r="A82" s="560"/>
      <c r="B82" s="13"/>
      <c r="C82" s="686" t="s">
        <v>146</v>
      </c>
      <c r="D82" s="1194"/>
      <c r="E82" s="1195"/>
      <c r="F82" s="1195"/>
      <c r="G82" s="1195"/>
      <c r="H82" s="1195"/>
      <c r="I82" s="1195"/>
      <c r="J82" s="1196"/>
      <c r="K82" s="567"/>
      <c r="L82" s="275">
        <v>0</v>
      </c>
      <c r="M82" s="647"/>
      <c r="N82" s="636">
        <v>0</v>
      </c>
      <c r="O82" s="636">
        <v>0</v>
      </c>
      <c r="P82" s="249"/>
      <c r="Q82" s="249"/>
      <c r="R82" s="249"/>
      <c r="S82" s="277"/>
      <c r="T82" s="277"/>
      <c r="U82" s="277"/>
      <c r="V82" s="277"/>
      <c r="W82" s="608"/>
    </row>
    <row r="83" spans="1:23" s="220" customFormat="1" ht="13.5" customHeight="1" outlineLevel="1" x14ac:dyDescent="0.25">
      <c r="A83" s="560"/>
      <c r="B83" s="1238"/>
      <c r="C83" s="1235"/>
      <c r="D83" s="1184" t="s">
        <v>144</v>
      </c>
      <c r="E83" s="1185"/>
      <c r="F83" s="1185"/>
      <c r="G83" s="1185"/>
      <c r="H83" s="1185"/>
      <c r="I83" s="1185"/>
      <c r="J83" s="1186"/>
      <c r="K83" s="704">
        <v>0</v>
      </c>
      <c r="L83" s="606"/>
      <c r="M83" s="421"/>
      <c r="N83" s="638">
        <v>0</v>
      </c>
      <c r="O83" s="638">
        <v>0</v>
      </c>
      <c r="P83" s="277"/>
      <c r="Q83" s="277"/>
      <c r="R83" s="277"/>
      <c r="S83" s="277"/>
      <c r="T83" s="277"/>
      <c r="U83" s="277"/>
      <c r="V83" s="277"/>
      <c r="W83" s="608"/>
    </row>
    <row r="84" spans="1:23" s="220" customFormat="1" ht="12.75" customHeight="1" outlineLevel="1" x14ac:dyDescent="0.25">
      <c r="A84" s="560"/>
      <c r="B84" s="1238"/>
      <c r="C84" s="1235"/>
      <c r="D84" s="1184" t="s">
        <v>203</v>
      </c>
      <c r="E84" s="1185"/>
      <c r="F84" s="1185"/>
      <c r="G84" s="1185"/>
      <c r="H84" s="1185"/>
      <c r="I84" s="1185"/>
      <c r="J84" s="1186"/>
      <c r="K84" s="704">
        <v>0</v>
      </c>
      <c r="L84" s="609"/>
      <c r="M84" s="421"/>
      <c r="N84" s="638">
        <v>0</v>
      </c>
      <c r="O84" s="638">
        <v>0</v>
      </c>
      <c r="P84" s="277"/>
      <c r="Q84" s="277"/>
      <c r="R84" s="277"/>
      <c r="S84" s="277"/>
      <c r="T84" s="277"/>
      <c r="U84" s="277"/>
      <c r="V84" s="277"/>
      <c r="W84" s="608"/>
    </row>
    <row r="85" spans="1:23" s="220" customFormat="1" ht="12.75" customHeight="1" outlineLevel="1" x14ac:dyDescent="0.25">
      <c r="A85" s="560"/>
      <c r="B85" s="1238"/>
      <c r="C85" s="1235"/>
      <c r="D85" s="1184" t="s">
        <v>170</v>
      </c>
      <c r="E85" s="1185"/>
      <c r="F85" s="1185"/>
      <c r="G85" s="1185"/>
      <c r="H85" s="1185"/>
      <c r="I85" s="1185"/>
      <c r="J85" s="1186"/>
      <c r="K85" s="704">
        <v>0</v>
      </c>
      <c r="L85" s="609"/>
      <c r="M85" s="421"/>
      <c r="N85" s="638">
        <v>0</v>
      </c>
      <c r="O85" s="638">
        <v>0</v>
      </c>
      <c r="P85" s="277"/>
      <c r="Q85" s="277"/>
      <c r="R85" s="277"/>
      <c r="S85" s="277"/>
      <c r="T85" s="277"/>
      <c r="U85" s="277"/>
      <c r="V85" s="277"/>
      <c r="W85" s="608"/>
    </row>
    <row r="86" spans="1:23" s="220" customFormat="1" ht="12.75" customHeight="1" outlineLevel="1" x14ac:dyDescent="0.25">
      <c r="A86" s="560"/>
      <c r="B86" s="1238"/>
      <c r="C86" s="1235"/>
      <c r="D86" s="1184" t="s">
        <v>204</v>
      </c>
      <c r="E86" s="1185"/>
      <c r="F86" s="1185"/>
      <c r="G86" s="1185"/>
      <c r="H86" s="1185"/>
      <c r="I86" s="1185"/>
      <c r="J86" s="1186"/>
      <c r="K86" s="704">
        <v>0</v>
      </c>
      <c r="L86" s="609"/>
      <c r="M86" s="421"/>
      <c r="N86" s="638">
        <v>0</v>
      </c>
      <c r="O86" s="638">
        <v>0</v>
      </c>
      <c r="P86" s="277"/>
      <c r="Q86" s="277"/>
      <c r="R86" s="277"/>
      <c r="S86" s="277"/>
      <c r="T86" s="277"/>
      <c r="U86" s="277"/>
      <c r="V86" s="277"/>
      <c r="W86" s="608"/>
    </row>
    <row r="87" spans="1:23" s="220" customFormat="1" ht="12.75" customHeight="1" outlineLevel="1" x14ac:dyDescent="0.25">
      <c r="A87" s="560"/>
      <c r="B87" s="1238"/>
      <c r="C87" s="1235"/>
      <c r="D87" s="1184" t="s">
        <v>149</v>
      </c>
      <c r="E87" s="1185"/>
      <c r="F87" s="1185"/>
      <c r="G87" s="1185"/>
      <c r="H87" s="1185"/>
      <c r="I87" s="1185"/>
      <c r="J87" s="1186"/>
      <c r="K87" s="704">
        <v>0</v>
      </c>
      <c r="L87" s="609"/>
      <c r="M87" s="421"/>
      <c r="N87" s="638">
        <v>0</v>
      </c>
      <c r="O87" s="638">
        <v>0</v>
      </c>
      <c r="P87" s="277"/>
      <c r="Q87" s="277"/>
      <c r="R87" s="277"/>
      <c r="S87" s="277"/>
      <c r="T87" s="277"/>
      <c r="U87" s="277"/>
      <c r="V87" s="277"/>
      <c r="W87" s="608"/>
    </row>
    <row r="88" spans="1:23" s="220" customFormat="1" ht="12.75" customHeight="1" outlineLevel="1" x14ac:dyDescent="0.25">
      <c r="A88" s="560"/>
      <c r="B88" s="1238"/>
      <c r="C88" s="1235"/>
      <c r="D88" s="1184" t="s">
        <v>150</v>
      </c>
      <c r="E88" s="1185"/>
      <c r="F88" s="1185"/>
      <c r="G88" s="1185"/>
      <c r="H88" s="1185"/>
      <c r="I88" s="1185"/>
      <c r="J88" s="1186"/>
      <c r="K88" s="704">
        <v>0</v>
      </c>
      <c r="L88" s="609"/>
      <c r="M88" s="421"/>
      <c r="N88" s="638">
        <v>0</v>
      </c>
      <c r="O88" s="638">
        <v>0</v>
      </c>
      <c r="P88" s="277"/>
      <c r="Q88" s="277"/>
      <c r="R88" s="277"/>
      <c r="S88" s="277"/>
      <c r="T88" s="277"/>
      <c r="U88" s="277"/>
      <c r="V88" s="277"/>
      <c r="W88" s="608"/>
    </row>
    <row r="89" spans="1:23" s="220" customFormat="1" ht="12.75" customHeight="1" outlineLevel="1" x14ac:dyDescent="0.25">
      <c r="A89" s="560"/>
      <c r="B89" s="1238"/>
      <c r="C89" s="1235"/>
      <c r="D89" s="1184" t="s">
        <v>156</v>
      </c>
      <c r="E89" s="1185"/>
      <c r="F89" s="1185"/>
      <c r="G89" s="1185"/>
      <c r="H89" s="1185"/>
      <c r="I89" s="1185"/>
      <c r="J89" s="1186"/>
      <c r="K89" s="704">
        <v>0</v>
      </c>
      <c r="L89" s="609"/>
      <c r="M89" s="421"/>
      <c r="N89" s="638">
        <v>0</v>
      </c>
      <c r="O89" s="638">
        <v>0</v>
      </c>
      <c r="P89" s="277"/>
      <c r="Q89" s="277"/>
      <c r="R89" s="277"/>
      <c r="S89" s="277"/>
      <c r="T89" s="277"/>
      <c r="U89" s="277"/>
      <c r="V89" s="277"/>
      <c r="W89" s="608"/>
    </row>
    <row r="90" spans="1:23" s="220" customFormat="1" ht="12.75" customHeight="1" outlineLevel="1" x14ac:dyDescent="0.25">
      <c r="A90" s="560"/>
      <c r="B90" s="1238"/>
      <c r="C90" s="1235"/>
      <c r="D90" s="1184" t="s">
        <v>157</v>
      </c>
      <c r="E90" s="1185"/>
      <c r="F90" s="1185"/>
      <c r="G90" s="1185"/>
      <c r="H90" s="1185"/>
      <c r="I90" s="1185"/>
      <c r="J90" s="1186"/>
      <c r="K90" s="704">
        <v>0</v>
      </c>
      <c r="L90" s="609"/>
      <c r="M90" s="421"/>
      <c r="N90" s="638">
        <v>0</v>
      </c>
      <c r="O90" s="638">
        <v>0</v>
      </c>
      <c r="P90" s="277"/>
      <c r="Q90" s="277"/>
      <c r="R90" s="277"/>
      <c r="S90" s="277"/>
      <c r="T90" s="277"/>
      <c r="U90" s="277"/>
      <c r="V90" s="277"/>
      <c r="W90" s="608"/>
    </row>
    <row r="91" spans="1:23" s="220" customFormat="1" ht="12.75" customHeight="1" outlineLevel="1" x14ac:dyDescent="0.25">
      <c r="A91" s="560"/>
      <c r="B91" s="1238"/>
      <c r="C91" s="1235"/>
      <c r="D91" s="656" t="s">
        <v>171</v>
      </c>
      <c r="E91" s="640"/>
      <c r="F91" s="640"/>
      <c r="G91" s="640"/>
      <c r="H91" s="640"/>
      <c r="I91" s="640"/>
      <c r="J91" s="641"/>
      <c r="K91" s="704">
        <v>0</v>
      </c>
      <c r="L91" s="609"/>
      <c r="M91" s="421"/>
      <c r="N91" s="638">
        <v>0</v>
      </c>
      <c r="O91" s="638">
        <v>0</v>
      </c>
      <c r="P91" s="277"/>
      <c r="Q91" s="277"/>
      <c r="R91" s="277"/>
      <c r="S91" s="277"/>
      <c r="T91" s="277"/>
      <c r="U91" s="277"/>
      <c r="V91" s="277"/>
      <c r="W91" s="608"/>
    </row>
    <row r="92" spans="1:23" s="220" customFormat="1" ht="15" customHeight="1" outlineLevel="1" x14ac:dyDescent="0.25">
      <c r="A92" s="560"/>
      <c r="B92" s="1238"/>
      <c r="C92" s="1236"/>
      <c r="D92" s="1184" t="s">
        <v>328</v>
      </c>
      <c r="E92" s="1185"/>
      <c r="F92" s="1185"/>
      <c r="G92" s="1185"/>
      <c r="H92" s="1185"/>
      <c r="I92" s="1185"/>
      <c r="J92" s="1186"/>
      <c r="K92" s="704">
        <v>0</v>
      </c>
      <c r="L92" s="610"/>
      <c r="M92" s="421"/>
      <c r="N92" s="638">
        <v>0</v>
      </c>
      <c r="O92" s="638">
        <v>0</v>
      </c>
      <c r="P92" s="277"/>
      <c r="Q92" s="277"/>
      <c r="R92" s="277"/>
      <c r="S92" s="277"/>
      <c r="T92" s="277"/>
      <c r="U92" s="277"/>
      <c r="V92" s="277"/>
      <c r="W92" s="608"/>
    </row>
    <row r="93" spans="1:23" s="220" customFormat="1" ht="15" customHeight="1" outlineLevel="1" collapsed="1" x14ac:dyDescent="0.25">
      <c r="A93" s="560"/>
      <c r="B93" s="36"/>
      <c r="C93" s="687"/>
      <c r="D93" s="1187" t="s">
        <v>1</v>
      </c>
      <c r="E93" s="1226"/>
      <c r="F93" s="1226"/>
      <c r="G93" s="1226"/>
      <c r="H93" s="1226"/>
      <c r="I93" s="1226"/>
      <c r="J93" s="1227"/>
      <c r="K93" s="611">
        <f>SUM(K83:K92)</f>
        <v>0</v>
      </c>
      <c r="L93" s="379">
        <f>SUM(K83:K92)+L82</f>
        <v>0</v>
      </c>
      <c r="M93" s="421"/>
      <c r="N93" s="612">
        <f>SUM(N82:N92)</f>
        <v>0</v>
      </c>
      <c r="O93" s="612">
        <f>SUM(O82:O92)</f>
        <v>0</v>
      </c>
      <c r="P93" s="277"/>
      <c r="Q93" s="277"/>
      <c r="R93" s="277"/>
      <c r="S93" s="277"/>
      <c r="T93" s="277"/>
      <c r="U93" s="277"/>
      <c r="V93" s="277"/>
      <c r="W93" s="608"/>
    </row>
    <row r="94" spans="1:23" s="220" customFormat="1" ht="15" customHeight="1" outlineLevel="1" x14ac:dyDescent="0.25">
      <c r="A94" s="560"/>
      <c r="C94" s="27"/>
      <c r="D94" s="1228" t="s">
        <v>194</v>
      </c>
      <c r="E94" s="1127"/>
      <c r="F94" s="1127"/>
      <c r="G94" s="1127"/>
      <c r="H94" s="1127"/>
      <c r="I94" s="1127"/>
      <c r="J94" s="1128"/>
      <c r="K94" s="623">
        <v>0.23</v>
      </c>
      <c r="L94" s="379">
        <f>SUM(L93)*K94</f>
        <v>0</v>
      </c>
      <c r="M94" s="421"/>
      <c r="N94" s="612">
        <f>N93*K94</f>
        <v>0</v>
      </c>
      <c r="O94" s="612">
        <f>O93*K94</f>
        <v>0</v>
      </c>
      <c r="P94" s="277"/>
      <c r="Q94" s="277"/>
      <c r="R94" s="277"/>
      <c r="S94" s="277"/>
      <c r="T94" s="277"/>
      <c r="U94" s="277"/>
      <c r="V94" s="277"/>
      <c r="W94" s="608"/>
    </row>
    <row r="95" spans="1:23" s="220" customFormat="1" ht="15" customHeight="1" outlineLevel="1" thickBot="1" x14ac:dyDescent="0.3">
      <c r="A95" s="560"/>
      <c r="B95" s="688"/>
      <c r="C95" s="687"/>
      <c r="D95" s="1229" t="s">
        <v>1</v>
      </c>
      <c r="E95" s="1230"/>
      <c r="F95" s="1230"/>
      <c r="G95" s="1230"/>
      <c r="H95" s="1230"/>
      <c r="I95" s="1230"/>
      <c r="J95" s="1231"/>
      <c r="K95" s="705"/>
      <c r="L95" s="614">
        <f>SUM(L93:L94)</f>
        <v>0</v>
      </c>
      <c r="M95" s="421"/>
      <c r="N95" s="615">
        <f>SUM(N93:N94)</f>
        <v>0</v>
      </c>
      <c r="O95" s="615">
        <f>SUM(O93:O94)</f>
        <v>0</v>
      </c>
      <c r="P95" s="277"/>
      <c r="Q95" s="277"/>
      <c r="R95" s="277"/>
      <c r="S95" s="277"/>
      <c r="T95" s="277"/>
      <c r="U95" s="277"/>
      <c r="V95" s="277"/>
      <c r="W95" s="608"/>
    </row>
    <row r="96" spans="1:23" s="574" customFormat="1" ht="30" customHeight="1" x14ac:dyDescent="0.25">
      <c r="B96" s="21" t="s">
        <v>303</v>
      </c>
      <c r="C96" s="1120" t="s">
        <v>146</v>
      </c>
      <c r="D96" s="1232" t="s">
        <v>279</v>
      </c>
      <c r="E96" s="1192"/>
      <c r="F96" s="1192"/>
      <c r="G96" s="1192"/>
      <c r="H96" s="1192"/>
      <c r="I96" s="1192"/>
      <c r="J96" s="1193"/>
      <c r="K96" s="706">
        <v>0.1</v>
      </c>
      <c r="L96" s="643">
        <f>SUM(L95)*K96</f>
        <v>0</v>
      </c>
      <c r="M96" s="689"/>
      <c r="N96" s="620">
        <f>N95*K96</f>
        <v>0</v>
      </c>
      <c r="O96" s="621">
        <f>O95*K96</f>
        <v>0</v>
      </c>
      <c r="P96" s="239"/>
      <c r="Q96" s="239"/>
      <c r="R96" s="239"/>
      <c r="S96" s="239"/>
      <c r="T96" s="239"/>
      <c r="U96" s="239"/>
      <c r="V96" s="239"/>
    </row>
    <row r="97" spans="1:23" s="574" customFormat="1" ht="15.75" customHeight="1" thickBot="1" x14ac:dyDescent="0.3">
      <c r="B97" s="690"/>
      <c r="C97" s="1122"/>
      <c r="D97" s="1234" t="s">
        <v>298</v>
      </c>
      <c r="E97" s="1149"/>
      <c r="F97" s="1149"/>
      <c r="G97" s="1149"/>
      <c r="H97" s="1149"/>
      <c r="I97" s="1149"/>
      <c r="J97" s="1150"/>
      <c r="K97" s="644"/>
      <c r="L97" s="645">
        <f>SUM( L95,L96)</f>
        <v>0</v>
      </c>
      <c r="M97" s="691"/>
      <c r="N97" s="631">
        <f>SUM(N95:N96)</f>
        <v>0</v>
      </c>
      <c r="O97" s="632">
        <f>SUM(O95:O96)</f>
        <v>0</v>
      </c>
      <c r="P97" s="239"/>
      <c r="Q97" s="239"/>
      <c r="R97" s="239"/>
      <c r="S97" s="239"/>
      <c r="T97" s="239"/>
      <c r="U97" s="239"/>
      <c r="V97" s="239"/>
    </row>
    <row r="98" spans="1:23" s="574" customFormat="1" x14ac:dyDescent="0.25">
      <c r="B98" s="692"/>
      <c r="C98" s="36"/>
      <c r="D98" s="1239"/>
      <c r="E98" s="1239"/>
      <c r="F98" s="1239"/>
      <c r="G98" s="1239"/>
      <c r="H98" s="1239"/>
      <c r="I98" s="1239"/>
      <c r="J98" s="1239"/>
      <c r="K98" s="376"/>
      <c r="L98" s="652"/>
      <c r="N98" s="1"/>
      <c r="O98" s="1"/>
      <c r="P98" s="239"/>
      <c r="Q98" s="239"/>
      <c r="R98" s="239"/>
      <c r="S98" s="239"/>
      <c r="T98" s="239"/>
      <c r="U98" s="239"/>
      <c r="V98" s="239"/>
    </row>
    <row r="99" spans="1:23" x14ac:dyDescent="0.25">
      <c r="A99" s="550"/>
      <c r="B99" s="239"/>
      <c r="C99" s="26"/>
      <c r="D99" s="375"/>
      <c r="E99" s="375"/>
      <c r="F99" s="375"/>
      <c r="G99" s="375"/>
      <c r="H99" s="375"/>
      <c r="I99" s="375"/>
      <c r="J99" s="375"/>
      <c r="K99" s="651"/>
      <c r="L99" s="654"/>
    </row>
    <row r="100" spans="1:23" x14ac:dyDescent="0.25">
      <c r="A100" s="550"/>
      <c r="B100" s="239"/>
      <c r="C100" s="23"/>
      <c r="D100" s="239"/>
      <c r="E100" s="239"/>
      <c r="F100" s="239"/>
      <c r="G100" s="239"/>
      <c r="H100" s="239"/>
      <c r="I100" s="374"/>
      <c r="J100" s="375" t="s">
        <v>220</v>
      </c>
      <c r="K100" s="378">
        <v>0.1</v>
      </c>
      <c r="L100" s="379">
        <f>SUM(L31+L47+L58+L68+L80+L97)*K100</f>
        <v>0</v>
      </c>
      <c r="N100" s="379">
        <f>SUM(N31+N47+N58+N68+N80+N97)*K100</f>
        <v>0</v>
      </c>
      <c r="O100" s="379">
        <f>SUM(O31+O47+O58+O68+O80+O97)*K100</f>
        <v>0</v>
      </c>
      <c r="Q100" s="437" t="s">
        <v>305</v>
      </c>
    </row>
    <row r="101" spans="1:23" x14ac:dyDescent="0.25">
      <c r="A101" s="550"/>
      <c r="B101" s="550"/>
      <c r="C101" s="550"/>
      <c r="D101" s="231"/>
      <c r="E101" s="256"/>
      <c r="F101" s="256"/>
      <c r="G101" s="239"/>
      <c r="H101" s="239"/>
      <c r="I101" s="239"/>
      <c r="J101" s="8" t="s">
        <v>393</v>
      </c>
      <c r="K101" s="574"/>
      <c r="L101" s="15">
        <f>SUM(L31+L47+L58+L68+L80+L97+L100)</f>
        <v>0</v>
      </c>
      <c r="N101" s="15">
        <f>SUM(N31+N47+N58+N68+N80+N97+N100)</f>
        <v>0</v>
      </c>
      <c r="O101" s="15">
        <f>SUM(O31+O47+O58+O68+O80+O97+O100)</f>
        <v>0</v>
      </c>
    </row>
    <row r="102" spans="1:23" ht="15.75" thickBot="1" x14ac:dyDescent="0.3">
      <c r="A102" s="550"/>
      <c r="B102" s="550"/>
      <c r="C102" s="550"/>
      <c r="D102" s="231"/>
      <c r="E102" s="256"/>
      <c r="F102" s="256"/>
      <c r="G102" s="239"/>
      <c r="H102" s="239"/>
      <c r="I102" s="239"/>
      <c r="J102" s="8"/>
      <c r="K102" s="239"/>
      <c r="L102" s="34"/>
      <c r="M102" s="256"/>
      <c r="N102" s="34"/>
      <c r="O102" s="34"/>
    </row>
    <row r="103" spans="1:23" x14ac:dyDescent="0.25">
      <c r="A103" s="550"/>
      <c r="B103" s="37" t="s">
        <v>303</v>
      </c>
      <c r="C103" s="1224" t="s">
        <v>145</v>
      </c>
      <c r="D103" s="1216"/>
      <c r="E103" s="1216"/>
      <c r="F103" s="1216"/>
      <c r="G103" s="1216"/>
      <c r="H103" s="1216"/>
      <c r="I103" s="1216"/>
      <c r="J103" s="1217"/>
      <c r="K103" s="304"/>
      <c r="L103" s="304"/>
      <c r="M103" s="578"/>
      <c r="N103" s="660"/>
      <c r="O103" s="661"/>
    </row>
    <row r="104" spans="1:23" ht="15.75" thickBot="1" x14ac:dyDescent="0.3">
      <c r="A104" s="550"/>
      <c r="B104" s="579"/>
      <c r="C104" s="1225"/>
      <c r="D104" s="1169" t="s">
        <v>297</v>
      </c>
      <c r="E104" s="1169"/>
      <c r="F104" s="1169"/>
      <c r="G104" s="1169"/>
      <c r="H104" s="1169"/>
      <c r="I104" s="1169"/>
      <c r="J104" s="1170"/>
      <c r="K104" s="662">
        <v>0.01</v>
      </c>
      <c r="L104" s="663">
        <f>L101*K104</f>
        <v>0</v>
      </c>
      <c r="M104" s="664"/>
      <c r="N104" s="663">
        <f>N101*K104</f>
        <v>0</v>
      </c>
      <c r="O104" s="663">
        <f>O101*K104</f>
        <v>0</v>
      </c>
    </row>
    <row r="105" spans="1:23" x14ac:dyDescent="0.25">
      <c r="A105" s="550"/>
      <c r="B105" s="550"/>
      <c r="C105" s="550"/>
      <c r="D105" s="231"/>
      <c r="E105" s="256"/>
      <c r="F105" s="256"/>
      <c r="G105" s="256"/>
      <c r="H105" s="256"/>
      <c r="I105" s="256"/>
      <c r="J105" s="256"/>
      <c r="K105" s="256"/>
      <c r="L105" s="665"/>
      <c r="M105" s="256"/>
      <c r="N105" s="256"/>
      <c r="O105" s="256"/>
    </row>
    <row r="106" spans="1:23" x14ac:dyDescent="0.25">
      <c r="A106" s="550"/>
      <c r="B106" s="550"/>
      <c r="C106" s="550"/>
      <c r="D106" s="231"/>
      <c r="E106" s="256"/>
      <c r="F106" s="256"/>
      <c r="G106" s="239"/>
      <c r="H106" s="239"/>
      <c r="I106" s="239"/>
      <c r="J106" s="8" t="s">
        <v>394</v>
      </c>
      <c r="K106" s="574"/>
      <c r="L106" s="15">
        <f>SUM(L101+L104)</f>
        <v>0</v>
      </c>
      <c r="N106" s="15">
        <f>SUM(N101+N104)</f>
        <v>0</v>
      </c>
      <c r="O106" s="15">
        <f>SUM(O101+O104)</f>
        <v>0</v>
      </c>
    </row>
    <row r="107" spans="1:23" s="54" customFormat="1" x14ac:dyDescent="0.25">
      <c r="A107" s="550"/>
      <c r="B107" s="550"/>
      <c r="C107" s="550"/>
      <c r="D107" s="231"/>
      <c r="E107" s="256"/>
      <c r="F107" s="256"/>
      <c r="G107" s="256"/>
      <c r="H107" s="256"/>
      <c r="I107" s="256"/>
      <c r="J107" s="256"/>
      <c r="K107" s="256"/>
      <c r="L107" s="665"/>
      <c r="M107" s="256"/>
      <c r="N107" s="256"/>
      <c r="O107" s="256"/>
      <c r="P107" s="256"/>
      <c r="Q107" s="256"/>
      <c r="R107" s="256"/>
      <c r="S107" s="258"/>
      <c r="T107" s="258"/>
    </row>
    <row r="108" spans="1:23" ht="14.25" customHeight="1" x14ac:dyDescent="0.25">
      <c r="A108" s="550"/>
      <c r="B108" s="550"/>
      <c r="C108" s="550"/>
      <c r="D108" s="382" t="s">
        <v>313</v>
      </c>
      <c r="E108" s="245"/>
      <c r="F108" s="245"/>
      <c r="G108" s="245"/>
      <c r="H108" s="256"/>
      <c r="K108" s="256"/>
      <c r="L108" s="665"/>
      <c r="M108" s="256"/>
      <c r="N108" s="256"/>
      <c r="O108" s="256"/>
    </row>
    <row r="109" spans="1:23" ht="14.25" customHeight="1" x14ac:dyDescent="0.25">
      <c r="A109" s="550"/>
      <c r="B109" s="550"/>
      <c r="C109" s="550"/>
      <c r="D109" s="580" t="s">
        <v>359</v>
      </c>
      <c r="E109" s="581"/>
      <c r="F109" s="581"/>
      <c r="G109" s="581"/>
      <c r="H109" s="581"/>
      <c r="I109" s="581"/>
      <c r="J109" s="581"/>
      <c r="K109" s="582"/>
      <c r="L109" s="665"/>
      <c r="M109" s="256"/>
      <c r="N109" s="256"/>
      <c r="O109" s="256"/>
    </row>
    <row r="110" spans="1:23" x14ac:dyDescent="0.25">
      <c r="A110" s="550"/>
      <c r="B110" s="550"/>
      <c r="C110" s="550"/>
      <c r="D110" s="1151" t="s">
        <v>235</v>
      </c>
      <c r="E110" s="1152"/>
      <c r="F110" s="1152"/>
      <c r="G110" s="1152"/>
      <c r="H110" s="1152"/>
      <c r="I110" s="1152"/>
      <c r="J110" s="1153"/>
      <c r="K110" s="668">
        <f>SUM(L30+L46+L57+L67+L79+L96+L100)</f>
        <v>0</v>
      </c>
      <c r="L110" s="665"/>
      <c r="M110" s="256"/>
      <c r="N110" s="256"/>
      <c r="O110" s="256"/>
      <c r="R110" s="258"/>
      <c r="T110" s="54"/>
      <c r="W110" s="57"/>
    </row>
    <row r="111" spans="1:23" x14ac:dyDescent="0.25">
      <c r="B111" s="550"/>
      <c r="C111" s="550"/>
      <c r="D111" s="1151" t="s">
        <v>309</v>
      </c>
      <c r="E111" s="1152"/>
      <c r="F111" s="1152"/>
      <c r="G111" s="1152"/>
      <c r="H111" s="1152"/>
      <c r="I111" s="1152"/>
      <c r="J111" s="1153"/>
      <c r="K111" s="673">
        <f>SUM(L28+L44+L55+L65+L77+L94)</f>
        <v>0</v>
      </c>
      <c r="L111" s="665"/>
      <c r="M111" s="256"/>
      <c r="N111" s="256"/>
      <c r="O111" s="256"/>
      <c r="R111" s="258"/>
      <c r="T111" s="54"/>
      <c r="W111" s="57"/>
    </row>
    <row r="112" spans="1:23" x14ac:dyDescent="0.25">
      <c r="B112" s="550"/>
      <c r="C112" s="550"/>
      <c r="D112" s="1151" t="s">
        <v>145</v>
      </c>
      <c r="E112" s="1152"/>
      <c r="F112" s="1152"/>
      <c r="G112" s="1152"/>
      <c r="H112" s="1152"/>
      <c r="I112" s="1152"/>
      <c r="J112" s="1153"/>
      <c r="K112" s="216">
        <f>L104</f>
        <v>0</v>
      </c>
      <c r="L112" s="665"/>
      <c r="M112" s="256"/>
      <c r="N112" s="256"/>
      <c r="O112" s="256"/>
    </row>
    <row r="113" spans="1:20" s="54" customFormat="1" x14ac:dyDescent="0.25">
      <c r="A113" s="550"/>
      <c r="B113" s="550"/>
      <c r="C113" s="550"/>
      <c r="D113" s="231"/>
      <c r="E113" s="256"/>
      <c r="F113" s="256"/>
      <c r="G113" s="256"/>
      <c r="H113" s="256"/>
      <c r="I113" s="256"/>
      <c r="J113" s="256"/>
      <c r="K113" s="256"/>
      <c r="L113" s="665"/>
      <c r="M113" s="256"/>
      <c r="N113" s="256"/>
      <c r="O113" s="256"/>
      <c r="P113" s="256"/>
      <c r="Q113" s="256"/>
      <c r="R113" s="256"/>
      <c r="S113" s="258"/>
      <c r="T113" s="258"/>
    </row>
    <row r="114" spans="1:20" s="54" customFormat="1" x14ac:dyDescent="0.25">
      <c r="A114" s="550"/>
      <c r="B114" s="550"/>
      <c r="C114" s="678"/>
      <c r="D114" s="231"/>
      <c r="E114" s="256"/>
      <c r="F114" s="256"/>
      <c r="G114" s="256"/>
      <c r="H114" s="256"/>
      <c r="I114" s="256"/>
      <c r="J114" s="256"/>
      <c r="K114" s="256"/>
      <c r="L114" s="665"/>
      <c r="M114" s="256"/>
      <c r="N114" s="256"/>
      <c r="O114" s="256"/>
      <c r="P114" s="256"/>
      <c r="Q114" s="256"/>
      <c r="R114" s="256"/>
      <c r="S114" s="258"/>
      <c r="T114" s="258"/>
    </row>
    <row r="115" spans="1:20" s="54" customFormat="1" x14ac:dyDescent="0.25">
      <c r="A115" s="550"/>
      <c r="B115" s="550"/>
      <c r="C115" s="678"/>
      <c r="D115" s="231"/>
      <c r="E115" s="256"/>
      <c r="F115" s="256"/>
      <c r="G115" s="256"/>
      <c r="H115" s="256"/>
      <c r="I115" s="256"/>
      <c r="J115" s="256"/>
      <c r="K115" s="256"/>
      <c r="L115" s="665"/>
      <c r="M115" s="256"/>
      <c r="N115" s="256"/>
      <c r="O115" s="256"/>
      <c r="P115" s="256"/>
      <c r="Q115" s="256"/>
      <c r="R115" s="256"/>
      <c r="S115" s="258"/>
      <c r="T115" s="258"/>
    </row>
    <row r="116" spans="1:20" s="54" customFormat="1" x14ac:dyDescent="0.25">
      <c r="A116" s="550"/>
      <c r="B116" s="550"/>
      <c r="C116" s="678"/>
      <c r="D116" s="231"/>
      <c r="E116" s="256"/>
      <c r="F116" s="256"/>
      <c r="G116" s="256"/>
      <c r="H116" s="256"/>
      <c r="I116" s="256"/>
      <c r="J116" s="256"/>
      <c r="K116" s="256"/>
      <c r="L116" s="665"/>
      <c r="M116" s="256"/>
      <c r="N116" s="256"/>
      <c r="O116" s="256"/>
      <c r="P116" s="256"/>
      <c r="Q116" s="256"/>
      <c r="R116" s="256"/>
      <c r="S116" s="258"/>
      <c r="T116" s="258"/>
    </row>
    <row r="117" spans="1:20" s="54" customFormat="1" x14ac:dyDescent="0.25">
      <c r="A117" s="550"/>
      <c r="B117" s="550"/>
      <c r="C117" s="678"/>
      <c r="D117" s="231"/>
      <c r="E117" s="256"/>
      <c r="F117" s="256"/>
      <c r="G117" s="256"/>
      <c r="H117" s="256"/>
      <c r="I117" s="256"/>
      <c r="J117" s="256"/>
      <c r="K117" s="256"/>
      <c r="L117" s="665"/>
      <c r="M117" s="256"/>
      <c r="N117" s="256"/>
      <c r="O117" s="256"/>
      <c r="P117" s="256"/>
      <c r="Q117" s="256"/>
      <c r="R117" s="256"/>
      <c r="S117" s="258"/>
      <c r="T117" s="258"/>
    </row>
    <row r="118" spans="1:20" s="54" customFormat="1" x14ac:dyDescent="0.25">
      <c r="A118" s="550"/>
      <c r="B118" s="550"/>
      <c r="C118" s="678"/>
      <c r="D118" s="231"/>
      <c r="E118" s="256"/>
      <c r="F118" s="256"/>
      <c r="G118" s="256"/>
      <c r="H118" s="256"/>
      <c r="I118" s="256"/>
      <c r="J118" s="256"/>
      <c r="K118" s="256"/>
      <c r="L118" s="665"/>
      <c r="M118" s="256"/>
      <c r="N118" s="256"/>
      <c r="O118" s="256"/>
      <c r="P118" s="256"/>
      <c r="Q118" s="256"/>
      <c r="R118" s="256"/>
      <c r="S118" s="258"/>
      <c r="T118" s="258"/>
    </row>
  </sheetData>
  <mergeCells count="97">
    <mergeCell ref="D103:J103"/>
    <mergeCell ref="D104:J104"/>
    <mergeCell ref="K13:L13"/>
    <mergeCell ref="D98:J98"/>
    <mergeCell ref="D29:J29"/>
    <mergeCell ref="D30:J30"/>
    <mergeCell ref="D31:J31"/>
    <mergeCell ref="D32:J32"/>
    <mergeCell ref="D48:J48"/>
    <mergeCell ref="D20:J20"/>
    <mergeCell ref="D21:J21"/>
    <mergeCell ref="D22:J22"/>
    <mergeCell ref="D27:J27"/>
    <mergeCell ref="D28:J28"/>
    <mergeCell ref="D97:J97"/>
    <mergeCell ref="D34:J34"/>
    <mergeCell ref="B83:B92"/>
    <mergeCell ref="D50:J50"/>
    <mergeCell ref="D51:J51"/>
    <mergeCell ref="D52:J52"/>
    <mergeCell ref="D71:J71"/>
    <mergeCell ref="D53:J53"/>
    <mergeCell ref="D54:J54"/>
    <mergeCell ref="D55:J55"/>
    <mergeCell ref="D56:J56"/>
    <mergeCell ref="D57:J57"/>
    <mergeCell ref="D58:J58"/>
    <mergeCell ref="D59:J59"/>
    <mergeCell ref="D60:J60"/>
    <mergeCell ref="D61:J61"/>
    <mergeCell ref="D62:J62"/>
    <mergeCell ref="D82:J82"/>
    <mergeCell ref="D35:J35"/>
    <mergeCell ref="D36:J36"/>
    <mergeCell ref="D37:J37"/>
    <mergeCell ref="D39:J39"/>
    <mergeCell ref="D45:J45"/>
    <mergeCell ref="D46:J46"/>
    <mergeCell ref="D40:J40"/>
    <mergeCell ref="D41:J41"/>
    <mergeCell ref="D42:J42"/>
    <mergeCell ref="D43:J43"/>
    <mergeCell ref="D44:J44"/>
    <mergeCell ref="D47:J47"/>
    <mergeCell ref="D63:J63"/>
    <mergeCell ref="D68:J68"/>
    <mergeCell ref="D69:J69"/>
    <mergeCell ref="D70:J70"/>
    <mergeCell ref="D49:J49"/>
    <mergeCell ref="D72:J72"/>
    <mergeCell ref="D65:J65"/>
    <mergeCell ref="D66:J66"/>
    <mergeCell ref="D67:J67"/>
    <mergeCell ref="D73:J73"/>
    <mergeCell ref="D74:J74"/>
    <mergeCell ref="D75:J75"/>
    <mergeCell ref="D76:J76"/>
    <mergeCell ref="D77:J77"/>
    <mergeCell ref="D79:J79"/>
    <mergeCell ref="D78:J78"/>
    <mergeCell ref="D89:J89"/>
    <mergeCell ref="D90:J90"/>
    <mergeCell ref="D92:J92"/>
    <mergeCell ref="D80:J80"/>
    <mergeCell ref="C83:C92"/>
    <mergeCell ref="D83:J83"/>
    <mergeCell ref="D84:J84"/>
    <mergeCell ref="D85:J85"/>
    <mergeCell ref="D86:J86"/>
    <mergeCell ref="D81:J81"/>
    <mergeCell ref="N2:O2"/>
    <mergeCell ref="N3:O3"/>
    <mergeCell ref="N4:O4"/>
    <mergeCell ref="N5:O5"/>
    <mergeCell ref="E11:F11"/>
    <mergeCell ref="D19:J19"/>
    <mergeCell ref="D13:J13"/>
    <mergeCell ref="D14:J14"/>
    <mergeCell ref="D16:J16"/>
    <mergeCell ref="D17:J17"/>
    <mergeCell ref="D18:J18"/>
    <mergeCell ref="D110:J110"/>
    <mergeCell ref="D111:J111"/>
    <mergeCell ref="D112:J112"/>
    <mergeCell ref="C29:C31"/>
    <mergeCell ref="C45:C47"/>
    <mergeCell ref="C56:C58"/>
    <mergeCell ref="C66:C68"/>
    <mergeCell ref="C78:C80"/>
    <mergeCell ref="C96:C97"/>
    <mergeCell ref="C103:C104"/>
    <mergeCell ref="D93:J93"/>
    <mergeCell ref="D94:J94"/>
    <mergeCell ref="D95:J95"/>
    <mergeCell ref="D96:J96"/>
    <mergeCell ref="D87:J87"/>
    <mergeCell ref="D88:J88"/>
  </mergeCells>
  <pageMargins left="0.70866141732283472" right="0.70866141732283472" top="0.7480314960629921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2"/>
  <sheetViews>
    <sheetView topLeftCell="A82" workbookViewId="0">
      <selection activeCell="D12" sqref="D12"/>
    </sheetView>
  </sheetViews>
  <sheetFormatPr defaultRowHeight="15" outlineLevelRow="1" x14ac:dyDescent="0.25"/>
  <cols>
    <col min="1" max="1" width="2.28515625" style="859" bestFit="1" customWidth="1"/>
    <col min="2" max="2" width="11.28515625" style="859" customWidth="1"/>
    <col min="3" max="3" width="15" style="584" customWidth="1"/>
    <col min="4" max="4" width="26.7109375" style="866" customWidth="1"/>
    <col min="5" max="5" width="7.85546875" style="840" customWidth="1"/>
    <col min="6" max="6" width="4.7109375" style="840" customWidth="1"/>
    <col min="7" max="7" width="4.5703125" style="840" customWidth="1"/>
    <col min="8" max="9" width="3.42578125" style="840" customWidth="1"/>
    <col min="10" max="10" width="2.7109375" style="840" customWidth="1"/>
    <col min="11" max="11" width="11.5703125" style="840" customWidth="1"/>
    <col min="12" max="12" width="8.5703125" style="858" customWidth="1"/>
    <col min="13" max="13" width="21" style="840" customWidth="1"/>
    <col min="14" max="14" width="13.85546875" style="748" customWidth="1"/>
    <col min="15" max="15" width="17.42578125" style="748" customWidth="1"/>
    <col min="16" max="16" width="10.42578125" style="748" customWidth="1"/>
    <col min="17" max="17" width="10.5703125" style="748" customWidth="1"/>
    <col min="18" max="18" width="9" style="748" customWidth="1"/>
    <col min="19" max="19" width="9" style="749" customWidth="1"/>
    <col min="20" max="20" width="10.28515625" style="749" bestFit="1" customWidth="1"/>
    <col min="21" max="23" width="9.140625" style="750"/>
    <col min="24" max="16384" width="9.140625" style="751"/>
  </cols>
  <sheetData>
    <row r="1" spans="1:23" x14ac:dyDescent="0.25">
      <c r="A1" s="742"/>
      <c r="B1" s="742"/>
      <c r="C1" s="551"/>
      <c r="D1" s="743"/>
      <c r="E1" s="744"/>
      <c r="F1" s="744"/>
      <c r="G1" s="745"/>
      <c r="H1" s="745"/>
      <c r="I1" s="745"/>
      <c r="J1" s="745"/>
      <c r="K1" s="745"/>
      <c r="L1" s="746"/>
      <c r="M1" s="747"/>
      <c r="N1" s="747"/>
      <c r="O1" s="747"/>
    </row>
    <row r="2" spans="1:23" ht="18.75" x14ac:dyDescent="0.3">
      <c r="A2" s="742"/>
      <c r="B2" s="742"/>
      <c r="C2" s="551"/>
      <c r="D2" s="752" t="s">
        <v>164</v>
      </c>
      <c r="E2" s="753"/>
      <c r="F2" s="754"/>
      <c r="G2" s="755"/>
      <c r="H2" s="745"/>
      <c r="I2" s="745"/>
      <c r="J2" s="745"/>
      <c r="K2" s="745"/>
      <c r="L2" s="746"/>
      <c r="M2" s="747"/>
      <c r="N2" s="1263"/>
      <c r="O2" s="1263"/>
    </row>
    <row r="3" spans="1:23" x14ac:dyDescent="0.25">
      <c r="A3" s="742"/>
      <c r="B3" s="742"/>
      <c r="C3" s="551"/>
      <c r="D3" s="743"/>
      <c r="E3" s="756"/>
      <c r="F3" s="757"/>
      <c r="G3" s="745"/>
      <c r="H3" s="745"/>
      <c r="I3" s="745"/>
      <c r="J3" s="745"/>
      <c r="K3" s="745"/>
      <c r="L3" s="746"/>
      <c r="M3" s="747"/>
      <c r="N3" s="1263"/>
      <c r="O3" s="1263"/>
    </row>
    <row r="4" spans="1:23" x14ac:dyDescent="0.25">
      <c r="A4" s="758"/>
      <c r="B4" s="758"/>
      <c r="C4" s="550"/>
      <c r="D4" s="44" t="s">
        <v>44</v>
      </c>
      <c r="E4" s="759" t="str">
        <f>'Project Details'!C3</f>
        <v>Sample Capital Project</v>
      </c>
      <c r="F4" s="760"/>
      <c r="G4" s="761"/>
      <c r="H4" s="761"/>
      <c r="I4" s="761"/>
      <c r="J4" s="761"/>
      <c r="K4" s="745"/>
      <c r="L4" s="746"/>
      <c r="M4" s="747"/>
      <c r="N4" s="1263"/>
      <c r="O4" s="1263"/>
    </row>
    <row r="5" spans="1:23" x14ac:dyDescent="0.25">
      <c r="A5" s="758"/>
      <c r="B5" s="758"/>
      <c r="C5" s="550"/>
      <c r="D5" s="45" t="s">
        <v>107</v>
      </c>
      <c r="E5" s="759" t="str">
        <f>'Project Details'!C4</f>
        <v>YY-123</v>
      </c>
      <c r="F5" s="760"/>
      <c r="G5" s="761"/>
      <c r="H5" s="761"/>
      <c r="I5" s="761"/>
      <c r="J5" s="761"/>
      <c r="K5" s="745"/>
      <c r="L5" s="746"/>
      <c r="M5" s="747"/>
      <c r="N5" s="1263"/>
      <c r="O5" s="1263"/>
    </row>
    <row r="6" spans="1:23" x14ac:dyDescent="0.25">
      <c r="A6" s="758"/>
      <c r="B6" s="758"/>
      <c r="C6" s="550"/>
      <c r="D6" s="45" t="s">
        <v>315</v>
      </c>
      <c r="E6" s="759">
        <f>'Project Details'!C5</f>
        <v>12450</v>
      </c>
      <c r="F6" s="760"/>
      <c r="G6" s="761"/>
      <c r="H6" s="761"/>
      <c r="I6" s="761"/>
      <c r="J6" s="761"/>
      <c r="K6" s="745"/>
      <c r="L6" s="746"/>
      <c r="M6" s="747"/>
      <c r="N6" s="762"/>
      <c r="O6" s="762"/>
    </row>
    <row r="7" spans="1:23" x14ac:dyDescent="0.25">
      <c r="A7" s="758"/>
      <c r="B7" s="758"/>
      <c r="C7" s="550"/>
      <c r="D7" s="45" t="s">
        <v>112</v>
      </c>
      <c r="E7" s="759" t="str">
        <f>'Project Details'!C6</f>
        <v>Update Champion Name</v>
      </c>
      <c r="F7" s="760"/>
      <c r="G7" s="761"/>
      <c r="H7" s="761"/>
      <c r="I7" s="761"/>
      <c r="J7" s="761"/>
      <c r="K7" s="745"/>
      <c r="L7" s="746"/>
      <c r="M7" s="747"/>
      <c r="N7" s="762"/>
      <c r="O7" s="763"/>
    </row>
    <row r="8" spans="1:23" x14ac:dyDescent="0.25">
      <c r="A8" s="742"/>
      <c r="B8" s="742"/>
      <c r="C8" s="551"/>
      <c r="D8" s="45" t="s">
        <v>45</v>
      </c>
      <c r="E8" s="759" t="str">
        <f>'Project Details'!C7</f>
        <v>Update Sponsor Name</v>
      </c>
      <c r="F8" s="760"/>
      <c r="G8" s="761"/>
      <c r="H8" s="761"/>
      <c r="I8" s="761"/>
      <c r="J8" s="761"/>
      <c r="K8" s="745"/>
      <c r="L8" s="746"/>
      <c r="M8" s="747"/>
      <c r="N8" s="747"/>
      <c r="O8" s="747"/>
    </row>
    <row r="9" spans="1:23" x14ac:dyDescent="0.25">
      <c r="A9" s="742"/>
      <c r="B9" s="742"/>
      <c r="C9" s="551"/>
      <c r="D9" s="45" t="s">
        <v>46</v>
      </c>
      <c r="E9" s="759" t="str">
        <f>'Project Details'!C8</f>
        <v>Update PM Name</v>
      </c>
      <c r="F9" s="760"/>
      <c r="G9" s="761"/>
      <c r="H9" s="761"/>
      <c r="I9" s="761"/>
      <c r="J9" s="761"/>
      <c r="K9" s="745"/>
      <c r="L9" s="746"/>
      <c r="M9" s="747"/>
      <c r="N9" s="747"/>
      <c r="O9" s="747"/>
    </row>
    <row r="10" spans="1:23" x14ac:dyDescent="0.25">
      <c r="A10" s="742"/>
      <c r="B10" s="742"/>
      <c r="C10" s="551"/>
      <c r="D10" s="45" t="s">
        <v>67</v>
      </c>
      <c r="E10" s="759" t="str">
        <f>'Project Details'!C9</f>
        <v>V0 1</v>
      </c>
      <c r="F10" s="760"/>
      <c r="G10" s="761"/>
      <c r="H10" s="761"/>
      <c r="I10" s="761"/>
      <c r="J10" s="761"/>
      <c r="K10" s="745"/>
      <c r="L10" s="746"/>
      <c r="M10" s="747"/>
      <c r="N10" s="747"/>
      <c r="O10" s="747"/>
    </row>
    <row r="11" spans="1:23" s="770" customFormat="1" x14ac:dyDescent="0.25">
      <c r="A11" s="742"/>
      <c r="B11" s="742"/>
      <c r="C11" s="551"/>
      <c r="D11" s="45" t="s">
        <v>68</v>
      </c>
      <c r="E11" s="1264" t="str">
        <f>'Project Details'!C10</f>
        <v>DD/MM/YYYY</v>
      </c>
      <c r="F11" s="1264"/>
      <c r="G11" s="764"/>
      <c r="H11" s="761"/>
      <c r="I11" s="761"/>
      <c r="J11" s="765"/>
      <c r="K11" s="766"/>
      <c r="L11" s="767"/>
      <c r="M11" s="768"/>
      <c r="N11" s="768"/>
      <c r="O11" s="768"/>
      <c r="P11" s="769"/>
      <c r="Q11" s="769"/>
      <c r="R11" s="769"/>
      <c r="S11" s="769"/>
      <c r="T11" s="769"/>
      <c r="U11" s="769"/>
      <c r="V11" s="769"/>
      <c r="W11" s="769"/>
    </row>
    <row r="12" spans="1:23" ht="15.75" thickBot="1" x14ac:dyDescent="0.3">
      <c r="A12" s="742"/>
      <c r="B12" s="742"/>
      <c r="C12" s="551"/>
      <c r="D12" s="743"/>
      <c r="E12" s="744"/>
      <c r="F12" s="744"/>
      <c r="G12" s="745"/>
      <c r="H12" s="745"/>
      <c r="I12" s="745"/>
      <c r="J12" s="745"/>
      <c r="K12" s="745"/>
      <c r="L12" s="746"/>
      <c r="M12" s="747"/>
      <c r="N12" s="771"/>
      <c r="O12" s="747"/>
      <c r="Q12" s="772"/>
      <c r="R12" s="773"/>
      <c r="S12" s="748"/>
      <c r="T12" s="772"/>
      <c r="U12" s="773"/>
      <c r="V12" s="748"/>
    </row>
    <row r="13" spans="1:23" ht="78.75" customHeight="1" thickBot="1" x14ac:dyDescent="0.3">
      <c r="A13" s="742"/>
      <c r="B13" s="742"/>
      <c r="C13" s="598"/>
      <c r="D13" s="1256" t="s">
        <v>3</v>
      </c>
      <c r="E13" s="1257"/>
      <c r="F13" s="1257"/>
      <c r="G13" s="1257"/>
      <c r="H13" s="1257"/>
      <c r="I13" s="1257"/>
      <c r="J13" s="1257"/>
      <c r="K13" s="1283" t="s">
        <v>426</v>
      </c>
      <c r="L13" s="1284"/>
      <c r="M13" s="774"/>
      <c r="N13" s="775" t="s">
        <v>403</v>
      </c>
      <c r="O13" s="776" t="s">
        <v>404</v>
      </c>
      <c r="P13" s="750"/>
      <c r="R13" s="750"/>
      <c r="S13" s="750"/>
      <c r="T13" s="748"/>
    </row>
    <row r="14" spans="1:23" s="777" customFormat="1" ht="26.25" hidden="1" customHeight="1" outlineLevel="1" x14ac:dyDescent="0.25">
      <c r="A14" s="742"/>
      <c r="C14" s="553" t="s">
        <v>293</v>
      </c>
      <c r="D14" s="1258" t="s">
        <v>294</v>
      </c>
      <c r="E14" s="1259"/>
      <c r="F14" s="1259"/>
      <c r="G14" s="1259"/>
      <c r="H14" s="1259"/>
      <c r="I14" s="1259"/>
      <c r="J14" s="1260"/>
      <c r="K14" s="778" t="s">
        <v>48</v>
      </c>
      <c r="M14" s="779"/>
      <c r="N14" s="749"/>
      <c r="O14" s="749"/>
      <c r="P14" s="749"/>
      <c r="Q14" s="749"/>
      <c r="R14" s="749"/>
      <c r="S14" s="749"/>
      <c r="T14" s="749"/>
      <c r="U14" s="749"/>
      <c r="V14" s="749"/>
      <c r="W14" s="749"/>
    </row>
    <row r="15" spans="1:23" s="777" customFormat="1" ht="30" hidden="1" outlineLevel="1" x14ac:dyDescent="0.25">
      <c r="A15" s="742"/>
      <c r="B15" s="780"/>
      <c r="C15" s="238" t="s">
        <v>148</v>
      </c>
      <c r="D15" s="781"/>
      <c r="E15" s="782"/>
      <c r="F15" s="782"/>
      <c r="G15" s="782"/>
      <c r="H15" s="782"/>
      <c r="I15" s="782"/>
      <c r="J15" s="783"/>
      <c r="K15" s="784"/>
      <c r="L15" s="785">
        <v>0</v>
      </c>
      <c r="M15" s="786"/>
      <c r="N15" s="787">
        <v>0</v>
      </c>
      <c r="O15" s="787">
        <v>0</v>
      </c>
      <c r="P15" s="749"/>
      <c r="Q15" s="749"/>
      <c r="R15" s="749"/>
      <c r="S15" s="749"/>
      <c r="T15" s="749"/>
      <c r="U15" s="749"/>
      <c r="V15" s="749"/>
      <c r="W15" s="749"/>
    </row>
    <row r="16" spans="1:23" s="795" customFormat="1" hidden="1" outlineLevel="1" x14ac:dyDescent="0.25">
      <c r="A16" s="788"/>
      <c r="B16" s="789"/>
      <c r="C16" s="790"/>
      <c r="D16" s="1247" t="s">
        <v>135</v>
      </c>
      <c r="E16" s="1248"/>
      <c r="F16" s="1248"/>
      <c r="G16" s="1248"/>
      <c r="H16" s="1248"/>
      <c r="I16" s="1248"/>
      <c r="J16" s="1249"/>
      <c r="K16" s="791">
        <v>0</v>
      </c>
      <c r="L16" s="792"/>
      <c r="M16" s="130"/>
      <c r="N16" s="793">
        <v>0</v>
      </c>
      <c r="O16" s="793">
        <v>0</v>
      </c>
      <c r="P16" s="794"/>
      <c r="Q16" s="794"/>
      <c r="R16" s="794"/>
      <c r="S16" s="794"/>
      <c r="T16" s="794"/>
      <c r="U16" s="794"/>
      <c r="V16" s="794"/>
      <c r="W16" s="794"/>
    </row>
    <row r="17" spans="1:23" s="795" customFormat="1" hidden="1" outlineLevel="1" x14ac:dyDescent="0.25">
      <c r="A17" s="788"/>
      <c r="B17" s="789"/>
      <c r="C17" s="562"/>
      <c r="D17" s="1247" t="s">
        <v>130</v>
      </c>
      <c r="E17" s="1248"/>
      <c r="F17" s="1248"/>
      <c r="G17" s="1248"/>
      <c r="H17" s="1248"/>
      <c r="I17" s="1248"/>
      <c r="J17" s="1249"/>
      <c r="K17" s="791">
        <v>0</v>
      </c>
      <c r="L17" s="796"/>
      <c r="M17" s="130"/>
      <c r="N17" s="793">
        <v>0</v>
      </c>
      <c r="O17" s="793">
        <v>0</v>
      </c>
      <c r="P17" s="794"/>
      <c r="Q17" s="794"/>
      <c r="R17" s="794"/>
      <c r="S17" s="794"/>
      <c r="T17" s="794"/>
      <c r="U17" s="794"/>
      <c r="V17" s="794"/>
      <c r="W17" s="794"/>
    </row>
    <row r="18" spans="1:23" s="795" customFormat="1" hidden="1" outlineLevel="1" x14ac:dyDescent="0.25">
      <c r="A18" s="788"/>
      <c r="B18" s="789"/>
      <c r="C18" s="562"/>
      <c r="D18" s="1247" t="s">
        <v>131</v>
      </c>
      <c r="E18" s="1248"/>
      <c r="F18" s="1248"/>
      <c r="G18" s="1248"/>
      <c r="H18" s="1248"/>
      <c r="I18" s="1248"/>
      <c r="J18" s="1249"/>
      <c r="K18" s="791">
        <v>0</v>
      </c>
      <c r="L18" s="796"/>
      <c r="M18" s="130"/>
      <c r="N18" s="793">
        <v>0</v>
      </c>
      <c r="O18" s="793">
        <v>0</v>
      </c>
      <c r="P18" s="794"/>
      <c r="Q18" s="794"/>
      <c r="R18" s="794"/>
      <c r="S18" s="794"/>
      <c r="T18" s="794"/>
      <c r="U18" s="794"/>
      <c r="V18" s="794"/>
      <c r="W18" s="794"/>
    </row>
    <row r="19" spans="1:23" s="795" customFormat="1" hidden="1" outlineLevel="1" x14ac:dyDescent="0.25">
      <c r="A19" s="788"/>
      <c r="B19" s="789"/>
      <c r="C19" s="562"/>
      <c r="D19" s="1247" t="s">
        <v>132</v>
      </c>
      <c r="E19" s="1248"/>
      <c r="F19" s="1248"/>
      <c r="G19" s="1248"/>
      <c r="H19" s="1248"/>
      <c r="I19" s="1248"/>
      <c r="J19" s="1249"/>
      <c r="K19" s="791">
        <v>0</v>
      </c>
      <c r="L19" s="796"/>
      <c r="M19" s="130"/>
      <c r="N19" s="793">
        <v>0</v>
      </c>
      <c r="O19" s="793">
        <v>0</v>
      </c>
      <c r="P19" s="794"/>
      <c r="Q19" s="794"/>
      <c r="R19" s="794"/>
      <c r="S19" s="794"/>
      <c r="T19" s="794"/>
      <c r="U19" s="794"/>
      <c r="V19" s="794"/>
      <c r="W19" s="794"/>
    </row>
    <row r="20" spans="1:23" s="795" customFormat="1" hidden="1" outlineLevel="1" x14ac:dyDescent="0.25">
      <c r="A20" s="788"/>
      <c r="B20" s="789"/>
      <c r="C20" s="562"/>
      <c r="D20" s="1247" t="s">
        <v>133</v>
      </c>
      <c r="E20" s="1248"/>
      <c r="F20" s="1248"/>
      <c r="G20" s="1248"/>
      <c r="H20" s="1248"/>
      <c r="I20" s="1248"/>
      <c r="J20" s="1249"/>
      <c r="K20" s="791">
        <v>0</v>
      </c>
      <c r="L20" s="796"/>
      <c r="M20" s="130"/>
      <c r="N20" s="793">
        <v>0</v>
      </c>
      <c r="O20" s="793">
        <v>0</v>
      </c>
      <c r="P20" s="794"/>
      <c r="Q20" s="794"/>
      <c r="R20" s="794"/>
      <c r="S20" s="794"/>
      <c r="T20" s="794"/>
      <c r="U20" s="794"/>
      <c r="V20" s="794"/>
      <c r="W20" s="794"/>
    </row>
    <row r="21" spans="1:23" s="795" customFormat="1" hidden="1" outlineLevel="1" x14ac:dyDescent="0.25">
      <c r="A21" s="788"/>
      <c r="B21" s="789"/>
      <c r="C21" s="562"/>
      <c r="D21" s="1247" t="s">
        <v>134</v>
      </c>
      <c r="E21" s="1248"/>
      <c r="F21" s="1248"/>
      <c r="G21" s="1248"/>
      <c r="H21" s="1248"/>
      <c r="I21" s="1248"/>
      <c r="J21" s="1249"/>
      <c r="K21" s="791">
        <v>0</v>
      </c>
      <c r="L21" s="796"/>
      <c r="M21" s="130"/>
      <c r="N21" s="793">
        <v>0</v>
      </c>
      <c r="O21" s="793">
        <v>0</v>
      </c>
      <c r="P21" s="794"/>
      <c r="Q21" s="794"/>
      <c r="R21" s="794"/>
      <c r="S21" s="794"/>
      <c r="T21" s="794"/>
      <c r="U21" s="794"/>
      <c r="V21" s="794"/>
      <c r="W21" s="794"/>
    </row>
    <row r="22" spans="1:23" s="795" customFormat="1" hidden="1" outlineLevel="1" x14ac:dyDescent="0.25">
      <c r="A22" s="788"/>
      <c r="B22" s="789"/>
      <c r="C22" s="562"/>
      <c r="D22" s="1247" t="s">
        <v>201</v>
      </c>
      <c r="E22" s="1265"/>
      <c r="F22" s="1265"/>
      <c r="G22" s="1265"/>
      <c r="H22" s="1265"/>
      <c r="I22" s="1265"/>
      <c r="J22" s="1266"/>
      <c r="K22" s="791">
        <v>0</v>
      </c>
      <c r="L22" s="796"/>
      <c r="M22" s="130"/>
      <c r="N22" s="793">
        <v>0</v>
      </c>
      <c r="O22" s="793">
        <v>0</v>
      </c>
      <c r="P22" s="794"/>
      <c r="Q22" s="794"/>
      <c r="R22" s="794"/>
      <c r="S22" s="794"/>
      <c r="T22" s="794"/>
      <c r="U22" s="794"/>
      <c r="V22" s="794"/>
      <c r="W22" s="794"/>
    </row>
    <row r="23" spans="1:23" s="795" customFormat="1" ht="26.25" hidden="1" outlineLevel="1" x14ac:dyDescent="0.25">
      <c r="A23" s="788"/>
      <c r="B23" s="789"/>
      <c r="C23" s="562"/>
      <c r="D23" s="797" t="s">
        <v>165</v>
      </c>
      <c r="E23" s="798"/>
      <c r="F23" s="798"/>
      <c r="G23" s="798"/>
      <c r="H23" s="798"/>
      <c r="I23" s="798"/>
      <c r="J23" s="799"/>
      <c r="K23" s="791">
        <v>0</v>
      </c>
      <c r="L23" s="796"/>
      <c r="M23" s="130"/>
      <c r="N23" s="793">
        <v>0</v>
      </c>
      <c r="O23" s="793">
        <v>0</v>
      </c>
      <c r="P23" s="794"/>
      <c r="Q23" s="794"/>
      <c r="R23" s="794"/>
      <c r="S23" s="794"/>
      <c r="T23" s="794"/>
      <c r="U23" s="794"/>
      <c r="V23" s="794"/>
      <c r="W23" s="794"/>
    </row>
    <row r="24" spans="1:23" s="795" customFormat="1" hidden="1" outlineLevel="1" x14ac:dyDescent="0.25">
      <c r="A24" s="788"/>
      <c r="B24" s="789"/>
      <c r="C24" s="562"/>
      <c r="D24" s="797" t="s">
        <v>166</v>
      </c>
      <c r="E24" s="798"/>
      <c r="F24" s="798"/>
      <c r="G24" s="798"/>
      <c r="H24" s="798"/>
      <c r="I24" s="798"/>
      <c r="J24" s="799"/>
      <c r="K24" s="791">
        <v>0</v>
      </c>
      <c r="L24" s="796"/>
      <c r="M24" s="130"/>
      <c r="N24" s="793">
        <v>0</v>
      </c>
      <c r="O24" s="793">
        <v>0</v>
      </c>
      <c r="P24" s="794"/>
      <c r="Q24" s="794"/>
      <c r="R24" s="794"/>
      <c r="S24" s="794"/>
      <c r="T24" s="794"/>
      <c r="U24" s="794"/>
      <c r="V24" s="794"/>
      <c r="W24" s="794"/>
    </row>
    <row r="25" spans="1:23" s="795" customFormat="1" hidden="1" outlineLevel="1" x14ac:dyDescent="0.25">
      <c r="A25" s="788"/>
      <c r="B25" s="789"/>
      <c r="C25" s="562"/>
      <c r="D25" s="797" t="s">
        <v>167</v>
      </c>
      <c r="E25" s="798"/>
      <c r="F25" s="798"/>
      <c r="G25" s="798"/>
      <c r="H25" s="798"/>
      <c r="I25" s="798"/>
      <c r="J25" s="799"/>
      <c r="K25" s="791">
        <v>0</v>
      </c>
      <c r="L25" s="796"/>
      <c r="M25" s="130"/>
      <c r="N25" s="793">
        <v>0</v>
      </c>
      <c r="O25" s="793">
        <v>0</v>
      </c>
      <c r="P25" s="794"/>
      <c r="Q25" s="794"/>
      <c r="R25" s="794"/>
      <c r="S25" s="794"/>
      <c r="T25" s="794"/>
      <c r="U25" s="794"/>
      <c r="V25" s="794"/>
      <c r="W25" s="794"/>
    </row>
    <row r="26" spans="1:23" s="795" customFormat="1" hidden="1" outlineLevel="1" x14ac:dyDescent="0.25">
      <c r="A26" s="788"/>
      <c r="B26" s="789"/>
      <c r="C26" s="563"/>
      <c r="D26" s="800" t="s">
        <v>328</v>
      </c>
      <c r="E26" s="798"/>
      <c r="F26" s="798"/>
      <c r="G26" s="798"/>
      <c r="H26" s="798"/>
      <c r="I26" s="798"/>
      <c r="J26" s="799"/>
      <c r="K26" s="791">
        <v>0</v>
      </c>
      <c r="L26" s="801"/>
      <c r="M26" s="130"/>
      <c r="N26" s="793">
        <v>0</v>
      </c>
      <c r="O26" s="793">
        <v>0</v>
      </c>
      <c r="P26" s="794"/>
      <c r="Q26" s="794"/>
      <c r="R26" s="794"/>
      <c r="S26" s="794"/>
      <c r="T26" s="794"/>
      <c r="U26" s="794"/>
      <c r="V26" s="794"/>
      <c r="W26" s="794"/>
    </row>
    <row r="27" spans="1:23" s="795" customFormat="1" hidden="1" outlineLevel="1" x14ac:dyDescent="0.25">
      <c r="A27" s="788"/>
      <c r="B27" s="788"/>
      <c r="C27" s="564"/>
      <c r="D27" s="1246" t="s">
        <v>1</v>
      </c>
      <c r="E27" s="1244"/>
      <c r="F27" s="1244"/>
      <c r="G27" s="1244"/>
      <c r="H27" s="1244"/>
      <c r="I27" s="1244"/>
      <c r="J27" s="1245"/>
      <c r="K27" s="802"/>
      <c r="L27" s="803">
        <f>SUM(K16:K26)+L15</f>
        <v>0</v>
      </c>
      <c r="M27" s="130"/>
      <c r="N27" s="804">
        <f>SUM(N15:N26)</f>
        <v>0</v>
      </c>
      <c r="O27" s="804">
        <f>SUM(O15:O26)</f>
        <v>0</v>
      </c>
      <c r="P27" s="794"/>
      <c r="Q27" s="794"/>
      <c r="R27" s="794"/>
      <c r="S27" s="794"/>
      <c r="T27" s="794"/>
      <c r="U27" s="794"/>
      <c r="V27" s="794"/>
      <c r="W27" s="794"/>
    </row>
    <row r="28" spans="1:23" s="795" customFormat="1" ht="15" hidden="1" customHeight="1" outlineLevel="1" x14ac:dyDescent="0.25">
      <c r="A28" s="788"/>
      <c r="B28" s="788"/>
      <c r="C28" s="564"/>
      <c r="D28" s="1243" t="s">
        <v>194</v>
      </c>
      <c r="E28" s="1244"/>
      <c r="F28" s="1244"/>
      <c r="G28" s="1244"/>
      <c r="H28" s="1244"/>
      <c r="I28" s="1244"/>
      <c r="J28" s="1245"/>
      <c r="K28" s="805">
        <v>0.23</v>
      </c>
      <c r="L28" s="806">
        <f>SUM(L27)*K28</f>
        <v>0</v>
      </c>
      <c r="M28" s="130"/>
      <c r="N28" s="804">
        <f>N27*K28</f>
        <v>0</v>
      </c>
      <c r="O28" s="804">
        <f>O27*K28</f>
        <v>0</v>
      </c>
      <c r="P28" s="794"/>
      <c r="Q28" s="794"/>
      <c r="R28" s="794"/>
      <c r="S28" s="794"/>
      <c r="T28" s="794"/>
      <c r="U28" s="794"/>
      <c r="V28" s="794"/>
      <c r="W28" s="794"/>
    </row>
    <row r="29" spans="1:23" s="795" customFormat="1" ht="30.75" customHeight="1" collapsed="1" x14ac:dyDescent="0.25">
      <c r="A29" s="788"/>
      <c r="B29" s="807" t="s">
        <v>303</v>
      </c>
      <c r="C29" s="238" t="s">
        <v>148</v>
      </c>
      <c r="D29" s="1246" t="s">
        <v>1</v>
      </c>
      <c r="E29" s="1244"/>
      <c r="F29" s="1244"/>
      <c r="G29" s="1244"/>
      <c r="H29" s="1244"/>
      <c r="I29" s="1244"/>
      <c r="J29" s="1245"/>
      <c r="K29" s="802"/>
      <c r="L29" s="806">
        <f>SUM(L27:L28)</f>
        <v>0</v>
      </c>
      <c r="M29" s="130"/>
      <c r="N29" s="804">
        <f>SUM(N27:N28)</f>
        <v>0</v>
      </c>
      <c r="O29" s="804">
        <f>SUM(O27:O28)</f>
        <v>0</v>
      </c>
      <c r="P29" s="794"/>
      <c r="Q29" s="794"/>
      <c r="R29" s="794"/>
      <c r="S29" s="794"/>
      <c r="T29" s="794"/>
      <c r="U29" s="794"/>
      <c r="V29" s="794"/>
      <c r="W29" s="794"/>
    </row>
    <row r="30" spans="1:23" s="795" customFormat="1" ht="15" customHeight="1" x14ac:dyDescent="0.25">
      <c r="A30" s="788"/>
      <c r="B30" s="808"/>
      <c r="C30" s="809"/>
      <c r="D30" s="1243" t="s">
        <v>279</v>
      </c>
      <c r="E30" s="1244"/>
      <c r="F30" s="1244"/>
      <c r="G30" s="1244"/>
      <c r="H30" s="1244"/>
      <c r="I30" s="1244"/>
      <c r="J30" s="1245"/>
      <c r="K30" s="805">
        <v>0.1</v>
      </c>
      <c r="L30" s="806">
        <f>SUM(L29)*K30</f>
        <v>0</v>
      </c>
      <c r="M30" s="130"/>
      <c r="N30" s="804">
        <f>N29*K30</f>
        <v>0</v>
      </c>
      <c r="O30" s="804">
        <f>O29*K30</f>
        <v>0</v>
      </c>
      <c r="P30" s="794"/>
      <c r="Q30" s="794"/>
      <c r="R30" s="794"/>
      <c r="S30" s="794"/>
      <c r="T30" s="794"/>
      <c r="U30" s="794"/>
      <c r="V30" s="794"/>
      <c r="W30" s="794"/>
    </row>
    <row r="31" spans="1:23" s="795" customFormat="1" ht="15" customHeight="1" x14ac:dyDescent="0.25">
      <c r="A31" s="788"/>
      <c r="B31" s="810"/>
      <c r="C31" s="563"/>
      <c r="D31" s="1243" t="s">
        <v>191</v>
      </c>
      <c r="E31" s="1244"/>
      <c r="F31" s="1244"/>
      <c r="G31" s="1244"/>
      <c r="H31" s="1244"/>
      <c r="I31" s="1244"/>
      <c r="J31" s="1245"/>
      <c r="K31" s="802"/>
      <c r="L31" s="806">
        <f>SUM(L29,L30)</f>
        <v>0</v>
      </c>
      <c r="M31" s="130"/>
      <c r="N31" s="804">
        <f>SUM(N29:N30)</f>
        <v>0</v>
      </c>
      <c r="O31" s="804">
        <f>SUM(O29:O30)</f>
        <v>0</v>
      </c>
      <c r="P31" s="794"/>
      <c r="Q31" s="794"/>
      <c r="R31" s="794"/>
      <c r="S31" s="794"/>
      <c r="T31" s="794"/>
      <c r="U31" s="794"/>
      <c r="V31" s="794"/>
      <c r="W31" s="794"/>
    </row>
    <row r="32" spans="1:23" s="795" customFormat="1" x14ac:dyDescent="0.25">
      <c r="A32" s="788"/>
      <c r="B32" s="788"/>
      <c r="C32" s="247"/>
      <c r="D32" s="1267"/>
      <c r="E32" s="1268"/>
      <c r="F32" s="1268"/>
      <c r="G32" s="1268"/>
      <c r="H32" s="1268"/>
      <c r="I32" s="1268"/>
      <c r="J32" s="1269"/>
      <c r="K32" s="791"/>
      <c r="L32" s="811"/>
      <c r="M32" s="812"/>
      <c r="N32" s="813"/>
      <c r="O32" s="813"/>
      <c r="P32" s="794"/>
      <c r="Q32" s="794"/>
      <c r="R32" s="794"/>
      <c r="S32" s="794"/>
      <c r="T32" s="794"/>
      <c r="U32" s="794"/>
      <c r="V32" s="794"/>
      <c r="W32" s="794"/>
    </row>
    <row r="33" spans="1:23" s="795" customFormat="1" x14ac:dyDescent="0.25">
      <c r="A33" s="788"/>
      <c r="B33" s="13"/>
      <c r="C33" s="238" t="s">
        <v>136</v>
      </c>
      <c r="D33" s="814"/>
      <c r="E33" s="814"/>
      <c r="F33" s="814"/>
      <c r="G33" s="814"/>
      <c r="H33" s="814"/>
      <c r="I33" s="814"/>
      <c r="J33" s="815"/>
      <c r="K33" s="791"/>
      <c r="L33" s="816">
        <v>0</v>
      </c>
      <c r="M33" s="130"/>
      <c r="N33" s="817">
        <v>0</v>
      </c>
      <c r="O33" s="817">
        <v>0</v>
      </c>
      <c r="P33" s="794"/>
      <c r="Q33" s="794"/>
      <c r="R33" s="794"/>
      <c r="S33" s="794"/>
      <c r="T33" s="794"/>
      <c r="U33" s="794"/>
      <c r="V33" s="794"/>
      <c r="W33" s="794"/>
    </row>
    <row r="34" spans="1:23" s="795" customFormat="1" hidden="1" outlineLevel="1" x14ac:dyDescent="0.25">
      <c r="A34" s="788"/>
      <c r="B34" s="818"/>
      <c r="C34" s="819"/>
      <c r="D34" s="1248" t="s">
        <v>158</v>
      </c>
      <c r="E34" s="1248"/>
      <c r="F34" s="1248"/>
      <c r="G34" s="1248"/>
      <c r="H34" s="1248"/>
      <c r="I34" s="1248"/>
      <c r="J34" s="1249"/>
      <c r="K34" s="791">
        <v>0</v>
      </c>
      <c r="L34" s="792"/>
      <c r="M34" s="130"/>
      <c r="N34" s="820">
        <v>0</v>
      </c>
      <c r="O34" s="820">
        <v>0</v>
      </c>
      <c r="P34" s="794"/>
      <c r="Q34" s="794"/>
      <c r="R34" s="794"/>
      <c r="S34" s="794"/>
      <c r="T34" s="794"/>
      <c r="U34" s="794"/>
      <c r="V34" s="794"/>
      <c r="W34" s="794"/>
    </row>
    <row r="35" spans="1:23" s="795" customFormat="1" hidden="1" outlineLevel="1" x14ac:dyDescent="0.25">
      <c r="A35" s="788"/>
      <c r="B35" s="818"/>
      <c r="C35" s="562"/>
      <c r="D35" s="1248" t="s">
        <v>147</v>
      </c>
      <c r="E35" s="1248"/>
      <c r="F35" s="1248"/>
      <c r="G35" s="1248"/>
      <c r="H35" s="1248"/>
      <c r="I35" s="1248"/>
      <c r="J35" s="1249"/>
      <c r="K35" s="791">
        <v>0</v>
      </c>
      <c r="L35" s="796"/>
      <c r="M35" s="130"/>
      <c r="N35" s="820">
        <v>0</v>
      </c>
      <c r="O35" s="820">
        <v>0</v>
      </c>
      <c r="P35" s="794"/>
      <c r="Q35" s="794"/>
      <c r="R35" s="794"/>
      <c r="S35" s="794"/>
      <c r="T35" s="794"/>
      <c r="U35" s="794"/>
      <c r="V35" s="794"/>
      <c r="W35" s="794"/>
    </row>
    <row r="36" spans="1:23" s="795" customFormat="1" hidden="1" outlineLevel="1" x14ac:dyDescent="0.25">
      <c r="A36" s="788"/>
      <c r="B36" s="818"/>
      <c r="C36" s="562"/>
      <c r="D36" s="1248" t="s">
        <v>155</v>
      </c>
      <c r="E36" s="1248"/>
      <c r="F36" s="1248"/>
      <c r="G36" s="1248"/>
      <c r="H36" s="1248"/>
      <c r="I36" s="1248"/>
      <c r="J36" s="1249"/>
      <c r="K36" s="791">
        <v>0</v>
      </c>
      <c r="L36" s="796"/>
      <c r="M36" s="130"/>
      <c r="N36" s="820">
        <v>0</v>
      </c>
      <c r="O36" s="820">
        <v>0</v>
      </c>
      <c r="P36" s="794"/>
      <c r="Q36" s="794"/>
      <c r="R36" s="794"/>
      <c r="S36" s="794"/>
      <c r="T36" s="794"/>
      <c r="U36" s="794"/>
      <c r="V36" s="794"/>
      <c r="W36" s="794"/>
    </row>
    <row r="37" spans="1:23" s="795" customFormat="1" hidden="1" outlineLevel="1" x14ac:dyDescent="0.25">
      <c r="A37" s="788"/>
      <c r="B37" s="818"/>
      <c r="C37" s="562"/>
      <c r="D37" s="1248" t="s">
        <v>152</v>
      </c>
      <c r="E37" s="1248"/>
      <c r="F37" s="1248"/>
      <c r="G37" s="1248"/>
      <c r="H37" s="1248"/>
      <c r="I37" s="1248"/>
      <c r="J37" s="1249"/>
      <c r="K37" s="791">
        <v>0</v>
      </c>
      <c r="L37" s="796"/>
      <c r="M37" s="130"/>
      <c r="N37" s="820">
        <v>0</v>
      </c>
      <c r="O37" s="820">
        <v>0</v>
      </c>
      <c r="P37" s="794"/>
      <c r="Q37" s="794"/>
      <c r="R37" s="794"/>
      <c r="S37" s="794"/>
      <c r="T37" s="794"/>
      <c r="U37" s="794"/>
      <c r="V37" s="794"/>
      <c r="W37" s="794"/>
    </row>
    <row r="38" spans="1:23" s="795" customFormat="1" hidden="1" outlineLevel="1" x14ac:dyDescent="0.25">
      <c r="A38" s="788"/>
      <c r="B38" s="818"/>
      <c r="C38" s="562"/>
      <c r="D38" s="821" t="s">
        <v>168</v>
      </c>
      <c r="E38" s="822"/>
      <c r="F38" s="822"/>
      <c r="G38" s="822"/>
      <c r="H38" s="822"/>
      <c r="I38" s="822"/>
      <c r="J38" s="823"/>
      <c r="K38" s="791">
        <v>0</v>
      </c>
      <c r="L38" s="796"/>
      <c r="M38" s="130"/>
      <c r="N38" s="820">
        <v>0</v>
      </c>
      <c r="O38" s="820">
        <v>0</v>
      </c>
      <c r="P38" s="794"/>
      <c r="Q38" s="794"/>
      <c r="R38" s="794"/>
      <c r="S38" s="794"/>
      <c r="T38" s="794"/>
      <c r="U38" s="794"/>
      <c r="V38" s="794"/>
      <c r="W38" s="794"/>
    </row>
    <row r="39" spans="1:23" s="795" customFormat="1" hidden="1" outlineLevel="1" x14ac:dyDescent="0.25">
      <c r="A39" s="788"/>
      <c r="B39" s="818"/>
      <c r="C39" s="562"/>
      <c r="D39" s="1248" t="s">
        <v>151</v>
      </c>
      <c r="E39" s="1248"/>
      <c r="F39" s="1248"/>
      <c r="G39" s="1248"/>
      <c r="H39" s="1248"/>
      <c r="I39" s="1248"/>
      <c r="J39" s="1249"/>
      <c r="K39" s="791">
        <v>0</v>
      </c>
      <c r="L39" s="796"/>
      <c r="M39" s="130"/>
      <c r="N39" s="820">
        <v>0</v>
      </c>
      <c r="O39" s="820">
        <v>0</v>
      </c>
      <c r="P39" s="794"/>
      <c r="Q39" s="794"/>
      <c r="R39" s="794"/>
      <c r="S39" s="794"/>
      <c r="T39" s="794"/>
      <c r="U39" s="794"/>
      <c r="V39" s="794"/>
      <c r="W39" s="794"/>
    </row>
    <row r="40" spans="1:23" s="795" customFormat="1" hidden="1" outlineLevel="1" x14ac:dyDescent="0.25">
      <c r="A40" s="788"/>
      <c r="B40" s="818"/>
      <c r="C40" s="562"/>
      <c r="D40" s="1248" t="s">
        <v>153</v>
      </c>
      <c r="E40" s="1248"/>
      <c r="F40" s="1248"/>
      <c r="G40" s="1248"/>
      <c r="H40" s="1248"/>
      <c r="I40" s="1248"/>
      <c r="J40" s="1249"/>
      <c r="K40" s="791">
        <v>0</v>
      </c>
      <c r="L40" s="796"/>
      <c r="M40" s="130"/>
      <c r="N40" s="820">
        <v>0</v>
      </c>
      <c r="O40" s="820">
        <v>0</v>
      </c>
      <c r="P40" s="794"/>
      <c r="Q40" s="794"/>
      <c r="R40" s="794"/>
      <c r="S40" s="794"/>
      <c r="T40" s="794"/>
      <c r="U40" s="794"/>
      <c r="V40" s="794"/>
      <c r="W40" s="794"/>
    </row>
    <row r="41" spans="1:23" s="795" customFormat="1" hidden="1" outlineLevel="1" x14ac:dyDescent="0.25">
      <c r="A41" s="788"/>
      <c r="B41" s="818"/>
      <c r="C41" s="562"/>
      <c r="D41" s="1248" t="s">
        <v>163</v>
      </c>
      <c r="E41" s="1248"/>
      <c r="F41" s="1248"/>
      <c r="G41" s="1248"/>
      <c r="H41" s="1248"/>
      <c r="I41" s="1248"/>
      <c r="J41" s="1249"/>
      <c r="K41" s="791">
        <v>0</v>
      </c>
      <c r="L41" s="796"/>
      <c r="M41" s="130"/>
      <c r="N41" s="820">
        <v>0</v>
      </c>
      <c r="O41" s="820">
        <v>0</v>
      </c>
      <c r="P41" s="794"/>
      <c r="Q41" s="794"/>
      <c r="R41" s="794"/>
      <c r="S41" s="794"/>
      <c r="T41" s="794"/>
      <c r="U41" s="794"/>
      <c r="V41" s="794"/>
      <c r="W41" s="794"/>
    </row>
    <row r="42" spans="1:23" s="795" customFormat="1" hidden="1" outlineLevel="1" x14ac:dyDescent="0.25">
      <c r="A42" s="788"/>
      <c r="B42" s="818"/>
      <c r="C42" s="563"/>
      <c r="D42" s="1248" t="s">
        <v>215</v>
      </c>
      <c r="E42" s="1248"/>
      <c r="F42" s="1248"/>
      <c r="G42" s="1248"/>
      <c r="H42" s="1248"/>
      <c r="I42" s="1248"/>
      <c r="J42" s="1249"/>
      <c r="K42" s="791">
        <v>0</v>
      </c>
      <c r="L42" s="801"/>
      <c r="M42" s="130"/>
      <c r="N42" s="820">
        <v>0</v>
      </c>
      <c r="O42" s="820">
        <v>0</v>
      </c>
      <c r="P42" s="794"/>
      <c r="Q42" s="794"/>
      <c r="R42" s="794"/>
      <c r="S42" s="794"/>
      <c r="T42" s="794"/>
      <c r="U42" s="794"/>
      <c r="V42" s="794"/>
      <c r="W42" s="794"/>
    </row>
    <row r="43" spans="1:23" s="795" customFormat="1" collapsed="1" x14ac:dyDescent="0.25">
      <c r="A43" s="788"/>
      <c r="B43" s="788"/>
      <c r="C43" s="564"/>
      <c r="D43" s="1246" t="s">
        <v>1</v>
      </c>
      <c r="E43" s="1244"/>
      <c r="F43" s="1244"/>
      <c r="G43" s="1244"/>
      <c r="H43" s="1244"/>
      <c r="I43" s="1244"/>
      <c r="J43" s="1245"/>
      <c r="K43" s="802"/>
      <c r="L43" s="803">
        <f>SUM(K34:K42)+ L33</f>
        <v>0</v>
      </c>
      <c r="M43" s="130"/>
      <c r="N43" s="804">
        <f>SUM(N33:N42)</f>
        <v>0</v>
      </c>
      <c r="O43" s="804">
        <f>SUM(O33:O42)</f>
        <v>0</v>
      </c>
      <c r="P43" s="794"/>
      <c r="Q43" s="794"/>
      <c r="R43" s="794"/>
      <c r="S43" s="794"/>
      <c r="T43" s="794"/>
      <c r="U43" s="794"/>
      <c r="V43" s="794"/>
      <c r="W43" s="794"/>
    </row>
    <row r="44" spans="1:23" s="795" customFormat="1" ht="15" customHeight="1" x14ac:dyDescent="0.25">
      <c r="A44" s="788"/>
      <c r="B44" s="788"/>
      <c r="C44" s="564"/>
      <c r="D44" s="1243" t="s">
        <v>195</v>
      </c>
      <c r="E44" s="1244"/>
      <c r="F44" s="1244"/>
      <c r="G44" s="1244"/>
      <c r="H44" s="1244"/>
      <c r="I44" s="1244"/>
      <c r="J44" s="1245"/>
      <c r="K44" s="805">
        <v>0.23</v>
      </c>
      <c r="L44" s="806">
        <f>SUM(L43)*K44</f>
        <v>0</v>
      </c>
      <c r="M44" s="130"/>
      <c r="N44" s="804">
        <f>N43*K44</f>
        <v>0</v>
      </c>
      <c r="O44" s="804">
        <f>O43*K44</f>
        <v>0</v>
      </c>
      <c r="P44" s="794"/>
      <c r="Q44" s="794"/>
      <c r="R44" s="794"/>
      <c r="S44" s="794"/>
      <c r="T44" s="794"/>
      <c r="U44" s="794"/>
      <c r="V44" s="794"/>
      <c r="W44" s="794"/>
    </row>
    <row r="45" spans="1:23" s="795" customFormat="1" ht="27.75" customHeight="1" x14ac:dyDescent="0.25">
      <c r="A45" s="788"/>
      <c r="B45" s="824" t="s">
        <v>303</v>
      </c>
      <c r="C45" s="238" t="s">
        <v>136</v>
      </c>
      <c r="D45" s="1246" t="s">
        <v>1</v>
      </c>
      <c r="E45" s="1244"/>
      <c r="F45" s="1244"/>
      <c r="G45" s="1244"/>
      <c r="H45" s="1244"/>
      <c r="I45" s="1244"/>
      <c r="J45" s="1245"/>
      <c r="K45" s="802"/>
      <c r="L45" s="806">
        <f>SUM( L43,L44)</f>
        <v>0</v>
      </c>
      <c r="M45" s="130"/>
      <c r="N45" s="804">
        <f>SUM(N43:N44)</f>
        <v>0</v>
      </c>
      <c r="O45" s="804">
        <f>SUM(O43:O44)</f>
        <v>0</v>
      </c>
      <c r="P45" s="794"/>
      <c r="Q45" s="794"/>
      <c r="R45" s="794"/>
      <c r="S45" s="794"/>
      <c r="T45" s="794"/>
      <c r="U45" s="794"/>
      <c r="V45" s="794"/>
      <c r="W45" s="794"/>
    </row>
    <row r="46" spans="1:23" s="795" customFormat="1" ht="15" customHeight="1" x14ac:dyDescent="0.25">
      <c r="A46" s="788"/>
      <c r="B46" s="808"/>
      <c r="C46" s="809"/>
      <c r="D46" s="1243" t="s">
        <v>279</v>
      </c>
      <c r="E46" s="1244"/>
      <c r="F46" s="1244"/>
      <c r="G46" s="1244"/>
      <c r="H46" s="1244"/>
      <c r="I46" s="1244"/>
      <c r="J46" s="1245"/>
      <c r="K46" s="805">
        <v>0.1</v>
      </c>
      <c r="L46" s="806">
        <f>SUM(L45)*K46</f>
        <v>0</v>
      </c>
      <c r="M46" s="130"/>
      <c r="N46" s="804">
        <f>N45*K46</f>
        <v>0</v>
      </c>
      <c r="O46" s="804">
        <f>O45*K46</f>
        <v>0</v>
      </c>
      <c r="P46" s="794"/>
      <c r="Q46" s="794"/>
      <c r="R46" s="794"/>
      <c r="S46" s="794"/>
      <c r="T46" s="794"/>
      <c r="U46" s="794"/>
      <c r="V46" s="794"/>
      <c r="W46" s="794"/>
    </row>
    <row r="47" spans="1:23" s="795" customFormat="1" ht="15" customHeight="1" x14ac:dyDescent="0.25">
      <c r="A47" s="788"/>
      <c r="B47" s="810"/>
      <c r="C47" s="563"/>
      <c r="D47" s="1243" t="s">
        <v>187</v>
      </c>
      <c r="E47" s="1244"/>
      <c r="F47" s="1244"/>
      <c r="G47" s="1244"/>
      <c r="H47" s="1244"/>
      <c r="I47" s="1244"/>
      <c r="J47" s="1245"/>
      <c r="K47" s="802"/>
      <c r="L47" s="806">
        <f>SUM( L45,L46)</f>
        <v>0</v>
      </c>
      <c r="M47" s="130"/>
      <c r="N47" s="804">
        <f>SUM(N45:N46)</f>
        <v>0</v>
      </c>
      <c r="O47" s="804">
        <f>SUM(O45:O46)</f>
        <v>0</v>
      </c>
      <c r="P47" s="794"/>
      <c r="Q47" s="794"/>
      <c r="R47" s="794"/>
      <c r="S47" s="794"/>
      <c r="T47" s="794"/>
      <c r="U47" s="794"/>
      <c r="V47" s="794"/>
      <c r="W47" s="794"/>
    </row>
    <row r="48" spans="1:23" s="795" customFormat="1" ht="15" customHeight="1" x14ac:dyDescent="0.25">
      <c r="A48" s="788"/>
      <c r="B48" s="788"/>
      <c r="C48" s="564"/>
      <c r="D48" s="1261"/>
      <c r="E48" s="1252"/>
      <c r="F48" s="1252"/>
      <c r="G48" s="1252"/>
      <c r="H48" s="1252"/>
      <c r="I48" s="1252"/>
      <c r="J48" s="1262"/>
      <c r="K48" s="825"/>
      <c r="L48" s="826"/>
      <c r="M48" s="130"/>
      <c r="N48" s="813"/>
      <c r="O48" s="813"/>
      <c r="P48" s="794"/>
      <c r="Q48" s="794"/>
      <c r="R48" s="794"/>
      <c r="S48" s="794"/>
      <c r="T48" s="794"/>
      <c r="U48" s="794"/>
      <c r="V48" s="794"/>
      <c r="W48" s="794"/>
    </row>
    <row r="49" spans="1:23" s="795" customFormat="1" x14ac:dyDescent="0.25">
      <c r="A49" s="788"/>
      <c r="B49" s="13"/>
      <c r="C49" s="238" t="s">
        <v>137</v>
      </c>
      <c r="D49" s="1253"/>
      <c r="E49" s="1254"/>
      <c r="F49" s="1254"/>
      <c r="G49" s="1254"/>
      <c r="H49" s="1254"/>
      <c r="I49" s="1254"/>
      <c r="J49" s="1255"/>
      <c r="K49" s="791"/>
      <c r="L49" s="816">
        <v>0</v>
      </c>
      <c r="M49" s="130"/>
      <c r="N49" s="817">
        <v>0</v>
      </c>
      <c r="O49" s="817">
        <v>0</v>
      </c>
      <c r="P49" s="794"/>
      <c r="Q49" s="794"/>
      <c r="R49" s="794"/>
      <c r="S49" s="794"/>
      <c r="T49" s="794"/>
      <c r="U49" s="794"/>
      <c r="V49" s="794"/>
      <c r="W49" s="794"/>
    </row>
    <row r="50" spans="1:23" s="795" customFormat="1" hidden="1" outlineLevel="1" x14ac:dyDescent="0.25">
      <c r="A50" s="788"/>
      <c r="B50" s="789"/>
      <c r="C50" s="562"/>
      <c r="D50" s="1247" t="s">
        <v>138</v>
      </c>
      <c r="E50" s="1248"/>
      <c r="F50" s="1248"/>
      <c r="G50" s="1248"/>
      <c r="H50" s="1248"/>
      <c r="I50" s="1248"/>
      <c r="J50" s="1249"/>
      <c r="K50" s="791">
        <v>0</v>
      </c>
      <c r="L50" s="792"/>
      <c r="M50" s="130"/>
      <c r="N50" s="820">
        <v>0</v>
      </c>
      <c r="O50" s="820">
        <v>0</v>
      </c>
      <c r="P50" s="794"/>
      <c r="Q50" s="794"/>
      <c r="R50" s="794"/>
      <c r="S50" s="794"/>
      <c r="T50" s="794"/>
      <c r="U50" s="794"/>
      <c r="V50" s="794"/>
      <c r="W50" s="794"/>
    </row>
    <row r="51" spans="1:23" s="795" customFormat="1" hidden="1" outlineLevel="1" x14ac:dyDescent="0.25">
      <c r="A51" s="788"/>
      <c r="B51" s="789"/>
      <c r="C51" s="562"/>
      <c r="D51" s="1247" t="s">
        <v>139</v>
      </c>
      <c r="E51" s="1248"/>
      <c r="F51" s="1248"/>
      <c r="G51" s="1248"/>
      <c r="H51" s="1248"/>
      <c r="I51" s="1248"/>
      <c r="J51" s="1249"/>
      <c r="K51" s="791">
        <v>0</v>
      </c>
      <c r="L51" s="796"/>
      <c r="M51" s="130"/>
      <c r="N51" s="820">
        <v>0</v>
      </c>
      <c r="O51" s="820">
        <v>0</v>
      </c>
      <c r="P51" s="794"/>
      <c r="Q51" s="794"/>
      <c r="R51" s="794"/>
      <c r="S51" s="794"/>
      <c r="T51" s="794"/>
      <c r="U51" s="794"/>
      <c r="V51" s="794"/>
      <c r="W51" s="794"/>
    </row>
    <row r="52" spans="1:23" s="795" customFormat="1" hidden="1" outlineLevel="1" x14ac:dyDescent="0.25">
      <c r="A52" s="788"/>
      <c r="B52" s="789"/>
      <c r="C52" s="562"/>
      <c r="D52" s="1247" t="s">
        <v>140</v>
      </c>
      <c r="E52" s="1248"/>
      <c r="F52" s="1248"/>
      <c r="G52" s="1248"/>
      <c r="H52" s="1248"/>
      <c r="I52" s="1248"/>
      <c r="J52" s="1249"/>
      <c r="K52" s="791">
        <v>0</v>
      </c>
      <c r="L52" s="796"/>
      <c r="M52" s="130"/>
      <c r="N52" s="820">
        <v>0</v>
      </c>
      <c r="O52" s="820">
        <v>0</v>
      </c>
      <c r="P52" s="794"/>
      <c r="Q52" s="794"/>
      <c r="R52" s="794"/>
      <c r="S52" s="794"/>
      <c r="T52" s="794"/>
      <c r="U52" s="794"/>
      <c r="V52" s="794"/>
      <c r="W52" s="794"/>
    </row>
    <row r="53" spans="1:23" s="795" customFormat="1" hidden="1" outlineLevel="1" x14ac:dyDescent="0.25">
      <c r="A53" s="788"/>
      <c r="B53" s="789"/>
      <c r="C53" s="563"/>
      <c r="D53" s="1247" t="s">
        <v>215</v>
      </c>
      <c r="E53" s="1248"/>
      <c r="F53" s="1248"/>
      <c r="G53" s="1248"/>
      <c r="H53" s="1248"/>
      <c r="I53" s="1248"/>
      <c r="J53" s="1249"/>
      <c r="K53" s="791">
        <v>0</v>
      </c>
      <c r="L53" s="796"/>
      <c r="M53" s="130"/>
      <c r="N53" s="820">
        <v>0</v>
      </c>
      <c r="O53" s="820">
        <v>0</v>
      </c>
      <c r="P53" s="794"/>
      <c r="Q53" s="794"/>
      <c r="R53" s="794"/>
      <c r="S53" s="794"/>
      <c r="T53" s="794"/>
      <c r="U53" s="794"/>
      <c r="V53" s="794"/>
      <c r="W53" s="794"/>
    </row>
    <row r="54" spans="1:23" s="795" customFormat="1" collapsed="1" x14ac:dyDescent="0.25">
      <c r="A54" s="788"/>
      <c r="B54" s="788"/>
      <c r="C54" s="564"/>
      <c r="D54" s="1246" t="s">
        <v>1</v>
      </c>
      <c r="E54" s="1244"/>
      <c r="F54" s="1244"/>
      <c r="G54" s="1244"/>
      <c r="H54" s="1244"/>
      <c r="I54" s="1244"/>
      <c r="J54" s="1245"/>
      <c r="K54" s="802"/>
      <c r="L54" s="806">
        <f>SUM(K50:K53)+ L49</f>
        <v>0</v>
      </c>
      <c r="M54" s="130"/>
      <c r="N54" s="804">
        <f>SUM(N49:N53)</f>
        <v>0</v>
      </c>
      <c r="O54" s="804">
        <f>SUM(O49:O53)</f>
        <v>0</v>
      </c>
      <c r="P54" s="794"/>
      <c r="Q54" s="794"/>
      <c r="R54" s="794"/>
      <c r="S54" s="794"/>
      <c r="T54" s="794"/>
      <c r="U54" s="794"/>
      <c r="V54" s="794"/>
      <c r="W54" s="794"/>
    </row>
    <row r="55" spans="1:23" s="795" customFormat="1" ht="15" customHeight="1" x14ac:dyDescent="0.25">
      <c r="A55" s="788"/>
      <c r="B55" s="788"/>
      <c r="C55" s="564"/>
      <c r="D55" s="1243" t="s">
        <v>195</v>
      </c>
      <c r="E55" s="1244"/>
      <c r="F55" s="1244"/>
      <c r="G55" s="1244"/>
      <c r="H55" s="1244"/>
      <c r="I55" s="1244"/>
      <c r="J55" s="1245"/>
      <c r="K55" s="805">
        <v>0.23</v>
      </c>
      <c r="L55" s="806">
        <f>SUM(L54)*K55</f>
        <v>0</v>
      </c>
      <c r="M55" s="130"/>
      <c r="N55" s="804">
        <f>N54*K55</f>
        <v>0</v>
      </c>
      <c r="O55" s="804">
        <f>O54*K55</f>
        <v>0</v>
      </c>
      <c r="P55" s="794"/>
      <c r="Q55" s="794"/>
      <c r="R55" s="794"/>
      <c r="S55" s="794"/>
      <c r="T55" s="794"/>
      <c r="U55" s="794"/>
      <c r="V55" s="794"/>
      <c r="W55" s="794"/>
    </row>
    <row r="56" spans="1:23" s="795" customFormat="1" ht="34.5" customHeight="1" x14ac:dyDescent="0.25">
      <c r="A56" s="788"/>
      <c r="B56" s="807" t="s">
        <v>303</v>
      </c>
      <c r="C56" s="238" t="s">
        <v>137</v>
      </c>
      <c r="D56" s="1246" t="s">
        <v>1</v>
      </c>
      <c r="E56" s="1244"/>
      <c r="F56" s="1244"/>
      <c r="G56" s="1244"/>
      <c r="H56" s="1244"/>
      <c r="I56" s="1244"/>
      <c r="J56" s="1245"/>
      <c r="K56" s="802"/>
      <c r="L56" s="806">
        <f>SUM( L54,L55)</f>
        <v>0</v>
      </c>
      <c r="M56" s="130"/>
      <c r="N56" s="804">
        <f>SUM(N54:N55)</f>
        <v>0</v>
      </c>
      <c r="O56" s="804">
        <f>SUM(O54:O55)</f>
        <v>0</v>
      </c>
      <c r="P56" s="794"/>
      <c r="Q56" s="794"/>
      <c r="R56" s="794"/>
      <c r="S56" s="794"/>
      <c r="T56" s="794"/>
      <c r="U56" s="794"/>
      <c r="V56" s="794"/>
      <c r="W56" s="794"/>
    </row>
    <row r="57" spans="1:23" s="795" customFormat="1" ht="15" customHeight="1" x14ac:dyDescent="0.25">
      <c r="A57" s="788"/>
      <c r="B57" s="808"/>
      <c r="C57" s="562"/>
      <c r="D57" s="1243" t="s">
        <v>279</v>
      </c>
      <c r="E57" s="1244"/>
      <c r="F57" s="1244"/>
      <c r="G57" s="1244"/>
      <c r="H57" s="1244"/>
      <c r="I57" s="1244"/>
      <c r="J57" s="1245"/>
      <c r="K57" s="805">
        <v>0.1</v>
      </c>
      <c r="L57" s="806">
        <f>SUM(L56)*K57</f>
        <v>0</v>
      </c>
      <c r="M57" s="130"/>
      <c r="N57" s="804">
        <f>N56*K57</f>
        <v>0</v>
      </c>
      <c r="O57" s="804">
        <f>O56*K57</f>
        <v>0</v>
      </c>
      <c r="P57" s="794"/>
      <c r="Q57" s="794"/>
      <c r="R57" s="794"/>
      <c r="S57" s="794"/>
      <c r="T57" s="794"/>
      <c r="U57" s="794"/>
      <c r="V57" s="794"/>
      <c r="W57" s="794"/>
    </row>
    <row r="58" spans="1:23" s="795" customFormat="1" ht="15" customHeight="1" x14ac:dyDescent="0.25">
      <c r="A58" s="788"/>
      <c r="B58" s="810"/>
      <c r="C58" s="563"/>
      <c r="D58" s="1243" t="s">
        <v>188</v>
      </c>
      <c r="E58" s="1244"/>
      <c r="F58" s="1244"/>
      <c r="G58" s="1244"/>
      <c r="H58" s="1244"/>
      <c r="I58" s="1244"/>
      <c r="J58" s="1245"/>
      <c r="K58" s="802"/>
      <c r="L58" s="806">
        <f>SUM(L56:L57)</f>
        <v>0</v>
      </c>
      <c r="M58" s="130"/>
      <c r="N58" s="804">
        <f>SUM(N56:N57)</f>
        <v>0</v>
      </c>
      <c r="O58" s="804">
        <f>SUM(O56:O57)</f>
        <v>0</v>
      </c>
      <c r="P58" s="794"/>
      <c r="Q58" s="794"/>
      <c r="R58" s="794"/>
      <c r="S58" s="794"/>
      <c r="T58" s="794"/>
      <c r="U58" s="794"/>
      <c r="V58" s="794"/>
      <c r="W58" s="794"/>
    </row>
    <row r="59" spans="1:23" s="795" customFormat="1" ht="15" customHeight="1" x14ac:dyDescent="0.25">
      <c r="A59" s="788"/>
      <c r="B59" s="788"/>
      <c r="C59" s="564"/>
      <c r="D59" s="1261"/>
      <c r="E59" s="1252"/>
      <c r="F59" s="1252"/>
      <c r="G59" s="1252"/>
      <c r="H59" s="1252"/>
      <c r="I59" s="1252"/>
      <c r="J59" s="1262"/>
      <c r="K59" s="825"/>
      <c r="L59" s="826"/>
      <c r="M59" s="130"/>
      <c r="N59" s="813"/>
      <c r="O59" s="813"/>
      <c r="P59" s="794"/>
      <c r="Q59" s="794"/>
      <c r="R59" s="794"/>
      <c r="S59" s="794"/>
      <c r="T59" s="794"/>
      <c r="U59" s="794"/>
      <c r="V59" s="794"/>
      <c r="W59" s="794"/>
    </row>
    <row r="60" spans="1:23" s="795" customFormat="1" ht="30" x14ac:dyDescent="0.25">
      <c r="A60" s="788"/>
      <c r="B60" s="13"/>
      <c r="C60" s="238" t="s">
        <v>160</v>
      </c>
      <c r="D60" s="1253"/>
      <c r="E60" s="1254"/>
      <c r="F60" s="1254"/>
      <c r="G60" s="1254"/>
      <c r="H60" s="1254"/>
      <c r="I60" s="1254"/>
      <c r="J60" s="1255"/>
      <c r="K60" s="791"/>
      <c r="L60" s="827">
        <v>0</v>
      </c>
      <c r="M60" s="828"/>
      <c r="N60" s="817">
        <v>0</v>
      </c>
      <c r="O60" s="817">
        <v>0</v>
      </c>
      <c r="P60" s="829"/>
      <c r="Q60" s="829"/>
      <c r="R60" s="829"/>
      <c r="S60" s="794"/>
      <c r="T60" s="794"/>
      <c r="U60" s="794"/>
      <c r="V60" s="794"/>
      <c r="W60" s="794"/>
    </row>
    <row r="61" spans="1:23" s="795" customFormat="1" ht="12.75" hidden="1" customHeight="1" outlineLevel="1" x14ac:dyDescent="0.25">
      <c r="A61" s="788"/>
      <c r="B61" s="789"/>
      <c r="C61" s="558"/>
      <c r="D61" s="1247" t="s">
        <v>161</v>
      </c>
      <c r="E61" s="1248"/>
      <c r="F61" s="1248"/>
      <c r="G61" s="1248"/>
      <c r="H61" s="1248"/>
      <c r="I61" s="1248"/>
      <c r="J61" s="1249"/>
      <c r="K61" s="791">
        <v>0</v>
      </c>
      <c r="L61" s="830"/>
      <c r="M61" s="130"/>
      <c r="N61" s="820">
        <v>0</v>
      </c>
      <c r="O61" s="820">
        <v>0</v>
      </c>
      <c r="P61" s="794"/>
      <c r="Q61" s="794"/>
      <c r="R61" s="794"/>
      <c r="S61" s="794"/>
      <c r="T61" s="794"/>
      <c r="U61" s="794"/>
      <c r="V61" s="794"/>
      <c r="W61" s="794"/>
    </row>
    <row r="62" spans="1:23" s="795" customFormat="1" hidden="1" outlineLevel="1" x14ac:dyDescent="0.25">
      <c r="A62" s="788"/>
      <c r="B62" s="789"/>
      <c r="C62" s="558"/>
      <c r="D62" s="1247" t="s">
        <v>154</v>
      </c>
      <c r="E62" s="1248"/>
      <c r="F62" s="1248"/>
      <c r="G62" s="1248"/>
      <c r="H62" s="1248"/>
      <c r="I62" s="1248"/>
      <c r="J62" s="1249"/>
      <c r="K62" s="791">
        <v>0</v>
      </c>
      <c r="L62" s="796"/>
      <c r="M62" s="130"/>
      <c r="N62" s="820">
        <v>0</v>
      </c>
      <c r="O62" s="820">
        <v>0</v>
      </c>
      <c r="P62" s="794"/>
      <c r="Q62" s="794"/>
      <c r="R62" s="794"/>
      <c r="S62" s="794"/>
      <c r="T62" s="794"/>
      <c r="U62" s="794"/>
      <c r="V62" s="794"/>
      <c r="W62" s="794"/>
    </row>
    <row r="63" spans="1:23" s="795" customFormat="1" hidden="1" outlineLevel="1" x14ac:dyDescent="0.25">
      <c r="A63" s="788"/>
      <c r="B63" s="789"/>
      <c r="C63" s="559"/>
      <c r="D63" s="1247" t="s">
        <v>215</v>
      </c>
      <c r="E63" s="1248"/>
      <c r="F63" s="1248"/>
      <c r="G63" s="1248"/>
      <c r="H63" s="1248"/>
      <c r="I63" s="1248"/>
      <c r="J63" s="1249"/>
      <c r="K63" s="791">
        <v>0</v>
      </c>
      <c r="L63" s="796"/>
      <c r="M63" s="130"/>
      <c r="N63" s="820">
        <v>0</v>
      </c>
      <c r="O63" s="820">
        <v>0</v>
      </c>
      <c r="P63" s="794"/>
      <c r="Q63" s="794"/>
      <c r="R63" s="794"/>
      <c r="S63" s="794"/>
      <c r="T63" s="794"/>
      <c r="U63" s="794"/>
      <c r="V63" s="794"/>
      <c r="W63" s="794"/>
    </row>
    <row r="64" spans="1:23" s="795" customFormat="1" collapsed="1" x14ac:dyDescent="0.25">
      <c r="A64" s="788"/>
      <c r="B64" s="788"/>
      <c r="C64" s="560"/>
      <c r="D64" s="797"/>
      <c r="E64" s="822"/>
      <c r="F64" s="822"/>
      <c r="G64" s="822"/>
      <c r="H64" s="822"/>
      <c r="I64" s="822"/>
      <c r="J64" s="831" t="s">
        <v>1</v>
      </c>
      <c r="K64" s="802"/>
      <c r="L64" s="806">
        <f>SUM(K61:K63)+L60</f>
        <v>0</v>
      </c>
      <c r="M64" s="130"/>
      <c r="N64" s="804">
        <f>SUM(N59:N63)</f>
        <v>0</v>
      </c>
      <c r="O64" s="804">
        <f>SUM(O59:O63)</f>
        <v>0</v>
      </c>
      <c r="P64" s="794"/>
      <c r="Q64" s="794"/>
      <c r="R64" s="794"/>
      <c r="S64" s="794"/>
      <c r="T64" s="794"/>
      <c r="U64" s="794"/>
      <c r="V64" s="794"/>
      <c r="W64" s="794"/>
    </row>
    <row r="65" spans="1:23" s="795" customFormat="1" ht="15" customHeight="1" x14ac:dyDescent="0.25">
      <c r="A65" s="788"/>
      <c r="B65" s="788"/>
      <c r="C65" s="560"/>
      <c r="D65" s="1243" t="s">
        <v>195</v>
      </c>
      <c r="E65" s="1244"/>
      <c r="F65" s="1244"/>
      <c r="G65" s="1244"/>
      <c r="H65" s="1244"/>
      <c r="I65" s="1244"/>
      <c r="J65" s="1245"/>
      <c r="K65" s="805">
        <v>0.23</v>
      </c>
      <c r="L65" s="806">
        <f>SUM(L64)*K65</f>
        <v>0</v>
      </c>
      <c r="M65" s="130"/>
      <c r="N65" s="804">
        <f>N64*K65</f>
        <v>0</v>
      </c>
      <c r="O65" s="804">
        <f>O64*K65</f>
        <v>0</v>
      </c>
      <c r="P65" s="794"/>
      <c r="Q65" s="794"/>
      <c r="R65" s="794"/>
      <c r="S65" s="794"/>
      <c r="T65" s="794"/>
      <c r="U65" s="794"/>
      <c r="V65" s="794"/>
      <c r="W65" s="794"/>
    </row>
    <row r="66" spans="1:23" s="795" customFormat="1" ht="43.5" customHeight="1" x14ac:dyDescent="0.25">
      <c r="A66" s="788"/>
      <c r="B66" s="824" t="s">
        <v>303</v>
      </c>
      <c r="C66" s="238" t="s">
        <v>160</v>
      </c>
      <c r="D66" s="1246" t="s">
        <v>1</v>
      </c>
      <c r="E66" s="1244"/>
      <c r="F66" s="1244"/>
      <c r="G66" s="1244"/>
      <c r="H66" s="1244"/>
      <c r="I66" s="1244"/>
      <c r="J66" s="1245"/>
      <c r="K66" s="802"/>
      <c r="L66" s="806">
        <f>SUM( L64,L65)</f>
        <v>0</v>
      </c>
      <c r="M66" s="130"/>
      <c r="N66" s="804">
        <f>SUM(N64:N65)</f>
        <v>0</v>
      </c>
      <c r="O66" s="804">
        <f>SUM(O64:O65)</f>
        <v>0</v>
      </c>
      <c r="P66" s="794"/>
      <c r="Q66" s="794"/>
      <c r="R66" s="794"/>
      <c r="S66" s="794"/>
      <c r="T66" s="794"/>
      <c r="U66" s="794"/>
      <c r="V66" s="794"/>
      <c r="W66" s="794"/>
    </row>
    <row r="67" spans="1:23" s="795" customFormat="1" ht="15" customHeight="1" x14ac:dyDescent="0.25">
      <c r="A67" s="788"/>
      <c r="B67" s="808"/>
      <c r="C67" s="702"/>
      <c r="D67" s="1243" t="s">
        <v>279</v>
      </c>
      <c r="E67" s="1244"/>
      <c r="F67" s="1244"/>
      <c r="G67" s="1244"/>
      <c r="H67" s="1244"/>
      <c r="I67" s="1244"/>
      <c r="J67" s="1245"/>
      <c r="K67" s="805">
        <v>0.1</v>
      </c>
      <c r="L67" s="806">
        <f>SUM(L66)*K67</f>
        <v>0</v>
      </c>
      <c r="M67" s="130"/>
      <c r="N67" s="804">
        <f>N66*K67</f>
        <v>0</v>
      </c>
      <c r="O67" s="804">
        <f>O66*K67</f>
        <v>0</v>
      </c>
      <c r="P67" s="794"/>
      <c r="Q67" s="794"/>
      <c r="R67" s="794"/>
      <c r="S67" s="794"/>
      <c r="T67" s="794"/>
      <c r="U67" s="794"/>
      <c r="V67" s="794"/>
      <c r="W67" s="794"/>
    </row>
    <row r="68" spans="1:23" s="795" customFormat="1" ht="15" customHeight="1" x14ac:dyDescent="0.25">
      <c r="A68" s="788"/>
      <c r="B68" s="810"/>
      <c r="C68" s="559"/>
      <c r="D68" s="1243" t="s">
        <v>189</v>
      </c>
      <c r="E68" s="1244"/>
      <c r="F68" s="1244"/>
      <c r="G68" s="1244"/>
      <c r="H68" s="1244"/>
      <c r="I68" s="1244"/>
      <c r="J68" s="1245"/>
      <c r="K68" s="802"/>
      <c r="L68" s="806">
        <f>SUM(L66:L67)</f>
        <v>0</v>
      </c>
      <c r="M68" s="130"/>
      <c r="N68" s="804">
        <f>SUM(N66:N67)</f>
        <v>0</v>
      </c>
      <c r="O68" s="804">
        <f>SUM(O66:O67)</f>
        <v>0</v>
      </c>
      <c r="P68" s="794"/>
      <c r="Q68" s="794"/>
      <c r="R68" s="794"/>
      <c r="S68" s="794"/>
      <c r="T68" s="794"/>
      <c r="U68" s="794"/>
      <c r="V68" s="794"/>
      <c r="W68" s="794"/>
    </row>
    <row r="69" spans="1:23" s="795" customFormat="1" ht="15" customHeight="1" x14ac:dyDescent="0.25">
      <c r="A69" s="788"/>
      <c r="B69" s="788"/>
      <c r="C69" s="560"/>
      <c r="D69" s="1261"/>
      <c r="E69" s="1252"/>
      <c r="F69" s="1252"/>
      <c r="G69" s="1252"/>
      <c r="H69" s="1252"/>
      <c r="I69" s="1252"/>
      <c r="J69" s="1262"/>
      <c r="K69" s="825"/>
      <c r="L69" s="832"/>
      <c r="M69" s="130"/>
      <c r="N69" s="813"/>
      <c r="O69" s="813"/>
      <c r="P69" s="794"/>
      <c r="Q69" s="794"/>
      <c r="R69" s="794"/>
      <c r="S69" s="794"/>
      <c r="T69" s="794"/>
      <c r="U69" s="794"/>
      <c r="V69" s="794"/>
      <c r="W69" s="794"/>
    </row>
    <row r="70" spans="1:23" s="795" customFormat="1" ht="27.75" customHeight="1" x14ac:dyDescent="0.25">
      <c r="A70" s="788"/>
      <c r="B70" s="25"/>
      <c r="C70" s="238" t="s">
        <v>141</v>
      </c>
      <c r="D70" s="1253"/>
      <c r="E70" s="1254"/>
      <c r="F70" s="1254"/>
      <c r="G70" s="1254"/>
      <c r="H70" s="1254"/>
      <c r="I70" s="1254"/>
      <c r="J70" s="1255"/>
      <c r="L70" s="827">
        <v>0</v>
      </c>
      <c r="M70" s="828"/>
      <c r="N70" s="817">
        <v>0</v>
      </c>
      <c r="O70" s="817">
        <v>0</v>
      </c>
      <c r="P70" s="829"/>
      <c r="Q70" s="829"/>
      <c r="R70" s="829"/>
      <c r="S70" s="794"/>
      <c r="T70" s="794"/>
      <c r="U70" s="794"/>
      <c r="V70" s="794"/>
      <c r="W70" s="794"/>
    </row>
    <row r="71" spans="1:23" s="795" customFormat="1" hidden="1" outlineLevel="1" x14ac:dyDescent="0.25">
      <c r="A71" s="788"/>
      <c r="B71" s="789"/>
      <c r="C71" s="558"/>
      <c r="D71" s="1247" t="s">
        <v>142</v>
      </c>
      <c r="E71" s="1248"/>
      <c r="F71" s="1248"/>
      <c r="G71" s="1248"/>
      <c r="H71" s="1248"/>
      <c r="I71" s="1248"/>
      <c r="J71" s="1249"/>
      <c r="K71" s="791">
        <v>0</v>
      </c>
      <c r="L71" s="792"/>
      <c r="M71" s="130"/>
      <c r="N71" s="820">
        <v>0</v>
      </c>
      <c r="O71" s="820">
        <v>0</v>
      </c>
      <c r="P71" s="794"/>
      <c r="Q71" s="794"/>
      <c r="R71" s="794"/>
      <c r="S71" s="794"/>
      <c r="T71" s="794"/>
      <c r="U71" s="794"/>
      <c r="V71" s="794"/>
      <c r="W71" s="794"/>
    </row>
    <row r="72" spans="1:23" s="795" customFormat="1" hidden="1" outlineLevel="1" x14ac:dyDescent="0.25">
      <c r="A72" s="788"/>
      <c r="B72" s="789"/>
      <c r="C72" s="558"/>
      <c r="D72" s="1247" t="s">
        <v>143</v>
      </c>
      <c r="E72" s="1248"/>
      <c r="F72" s="1248"/>
      <c r="G72" s="1248"/>
      <c r="H72" s="1248"/>
      <c r="I72" s="1248"/>
      <c r="J72" s="1249"/>
      <c r="K72" s="791">
        <v>0</v>
      </c>
      <c r="L72" s="796"/>
      <c r="M72" s="130"/>
      <c r="N72" s="820">
        <v>0</v>
      </c>
      <c r="O72" s="820">
        <v>0</v>
      </c>
      <c r="P72" s="794"/>
      <c r="Q72" s="794"/>
      <c r="R72" s="794"/>
      <c r="S72" s="794"/>
      <c r="T72" s="794"/>
      <c r="U72" s="794"/>
      <c r="V72" s="794"/>
      <c r="W72" s="794"/>
    </row>
    <row r="73" spans="1:23" s="795" customFormat="1" hidden="1" outlineLevel="1" x14ac:dyDescent="0.25">
      <c r="A73" s="788"/>
      <c r="B73" s="789"/>
      <c r="C73" s="558"/>
      <c r="D73" s="1247" t="s">
        <v>159</v>
      </c>
      <c r="E73" s="1248"/>
      <c r="F73" s="1248"/>
      <c r="G73" s="1248"/>
      <c r="H73" s="1248"/>
      <c r="I73" s="1248"/>
      <c r="J73" s="1249"/>
      <c r="K73" s="791">
        <v>0</v>
      </c>
      <c r="L73" s="796"/>
      <c r="M73" s="130"/>
      <c r="N73" s="820">
        <v>0</v>
      </c>
      <c r="O73" s="820">
        <v>0</v>
      </c>
      <c r="P73" s="794"/>
      <c r="Q73" s="794"/>
      <c r="R73" s="794"/>
      <c r="S73" s="794"/>
      <c r="T73" s="794"/>
      <c r="U73" s="794"/>
      <c r="V73" s="794"/>
      <c r="W73" s="794"/>
    </row>
    <row r="74" spans="1:23" s="795" customFormat="1" hidden="1" outlineLevel="1" x14ac:dyDescent="0.25">
      <c r="A74" s="788"/>
      <c r="B74" s="789"/>
      <c r="C74" s="558"/>
      <c r="D74" s="1247" t="s">
        <v>202</v>
      </c>
      <c r="E74" s="1248"/>
      <c r="F74" s="1248"/>
      <c r="G74" s="1248"/>
      <c r="H74" s="1248"/>
      <c r="I74" s="1248"/>
      <c r="J74" s="1249"/>
      <c r="K74" s="791">
        <v>0</v>
      </c>
      <c r="L74" s="796"/>
      <c r="M74" s="130"/>
      <c r="N74" s="820">
        <v>0</v>
      </c>
      <c r="O74" s="820">
        <v>0</v>
      </c>
      <c r="P74" s="794"/>
      <c r="Q74" s="794"/>
      <c r="R74" s="794"/>
      <c r="S74" s="794"/>
      <c r="T74" s="794"/>
      <c r="U74" s="794"/>
      <c r="V74" s="794"/>
      <c r="W74" s="794"/>
    </row>
    <row r="75" spans="1:23" s="795" customFormat="1" hidden="1" outlineLevel="1" x14ac:dyDescent="0.25">
      <c r="A75" s="788"/>
      <c r="B75" s="789"/>
      <c r="C75" s="559"/>
      <c r="D75" s="1247" t="s">
        <v>215</v>
      </c>
      <c r="E75" s="1248"/>
      <c r="F75" s="1248"/>
      <c r="G75" s="1248"/>
      <c r="H75" s="1248"/>
      <c r="I75" s="1248"/>
      <c r="J75" s="1249"/>
      <c r="K75" s="791">
        <v>0</v>
      </c>
      <c r="L75" s="801"/>
      <c r="M75" s="130"/>
      <c r="N75" s="820">
        <v>0</v>
      </c>
      <c r="O75" s="820">
        <v>0</v>
      </c>
      <c r="P75" s="794"/>
      <c r="Q75" s="794"/>
      <c r="R75" s="794"/>
      <c r="S75" s="794"/>
      <c r="T75" s="794"/>
      <c r="U75" s="794"/>
      <c r="V75" s="794"/>
      <c r="W75" s="794"/>
    </row>
    <row r="76" spans="1:23" s="795" customFormat="1" collapsed="1" x14ac:dyDescent="0.25">
      <c r="A76" s="788"/>
      <c r="B76" s="788"/>
      <c r="C76" s="560"/>
      <c r="D76" s="1246" t="s">
        <v>1</v>
      </c>
      <c r="E76" s="1244"/>
      <c r="F76" s="1244"/>
      <c r="G76" s="1244"/>
      <c r="H76" s="1244"/>
      <c r="I76" s="1244"/>
      <c r="J76" s="1245"/>
      <c r="K76" s="802"/>
      <c r="L76" s="806">
        <f>SUM(K71:K75)+L70</f>
        <v>0</v>
      </c>
      <c r="M76" s="130"/>
      <c r="N76" s="804">
        <f>SUM(N70:N75)</f>
        <v>0</v>
      </c>
      <c r="O76" s="804">
        <f>SUM(O70:O75)</f>
        <v>0</v>
      </c>
      <c r="P76" s="794"/>
      <c r="Q76" s="794"/>
      <c r="R76" s="794"/>
      <c r="S76" s="794"/>
      <c r="T76" s="794"/>
      <c r="U76" s="794"/>
      <c r="V76" s="794"/>
      <c r="W76" s="794"/>
    </row>
    <row r="77" spans="1:23" s="795" customFormat="1" ht="15" customHeight="1" x14ac:dyDescent="0.25">
      <c r="A77" s="788"/>
      <c r="B77" s="788"/>
      <c r="C77" s="560"/>
      <c r="D77" s="1243" t="s">
        <v>195</v>
      </c>
      <c r="E77" s="1244"/>
      <c r="F77" s="1244"/>
      <c r="G77" s="1244"/>
      <c r="H77" s="1244"/>
      <c r="I77" s="1244"/>
      <c r="J77" s="1245"/>
      <c r="K77" s="805">
        <v>0.23</v>
      </c>
      <c r="L77" s="806">
        <f>SUM(L76)*K77</f>
        <v>0</v>
      </c>
      <c r="M77" s="130"/>
      <c r="N77" s="804">
        <f>N76*K77</f>
        <v>0</v>
      </c>
      <c r="O77" s="804">
        <f>O76*K77</f>
        <v>0</v>
      </c>
      <c r="P77" s="794"/>
      <c r="Q77" s="794"/>
      <c r="R77" s="794"/>
      <c r="S77" s="794"/>
      <c r="T77" s="794"/>
      <c r="U77" s="794"/>
      <c r="V77" s="794"/>
      <c r="W77" s="794"/>
    </row>
    <row r="78" spans="1:23" s="795" customFormat="1" ht="30" customHeight="1" x14ac:dyDescent="0.25">
      <c r="A78" s="788"/>
      <c r="B78" s="21" t="s">
        <v>303</v>
      </c>
      <c r="C78" s="238" t="s">
        <v>141</v>
      </c>
      <c r="D78" s="1246" t="s">
        <v>1</v>
      </c>
      <c r="E78" s="1244"/>
      <c r="F78" s="1244"/>
      <c r="G78" s="1244"/>
      <c r="H78" s="1244"/>
      <c r="I78" s="1244"/>
      <c r="J78" s="1245"/>
      <c r="K78" s="802"/>
      <c r="L78" s="806">
        <f>SUM(L76:L77)</f>
        <v>0</v>
      </c>
      <c r="M78" s="130"/>
      <c r="N78" s="804">
        <f>SUM(N76:N77)</f>
        <v>0</v>
      </c>
      <c r="O78" s="804">
        <f>SUM(O76:O77)</f>
        <v>0</v>
      </c>
      <c r="P78" s="794"/>
      <c r="Q78" s="794"/>
      <c r="R78" s="794"/>
      <c r="S78" s="794"/>
      <c r="T78" s="794"/>
      <c r="U78" s="794"/>
      <c r="V78" s="794"/>
      <c r="W78" s="794"/>
    </row>
    <row r="79" spans="1:23" s="795" customFormat="1" ht="15" customHeight="1" x14ac:dyDescent="0.25">
      <c r="A79" s="788"/>
      <c r="B79" s="808"/>
      <c r="C79" s="702"/>
      <c r="D79" s="1243" t="s">
        <v>279</v>
      </c>
      <c r="E79" s="1244"/>
      <c r="F79" s="1244"/>
      <c r="G79" s="1244"/>
      <c r="H79" s="1244"/>
      <c r="I79" s="1244"/>
      <c r="J79" s="1245"/>
      <c r="K79" s="805">
        <v>0.1</v>
      </c>
      <c r="L79" s="806">
        <f>L78*K79</f>
        <v>0</v>
      </c>
      <c r="M79" s="130"/>
      <c r="N79" s="804">
        <f>N78*K79</f>
        <v>0</v>
      </c>
      <c r="O79" s="804">
        <f>O78*K79</f>
        <v>0</v>
      </c>
      <c r="P79" s="794"/>
      <c r="Q79" s="794"/>
      <c r="R79" s="794"/>
      <c r="S79" s="794"/>
      <c r="T79" s="794"/>
      <c r="U79" s="794"/>
      <c r="V79" s="794"/>
      <c r="W79" s="794"/>
    </row>
    <row r="80" spans="1:23" s="795" customFormat="1" ht="15" customHeight="1" x14ac:dyDescent="0.25">
      <c r="A80" s="788"/>
      <c r="B80" s="810"/>
      <c r="C80" s="559"/>
      <c r="D80" s="1243" t="s">
        <v>190</v>
      </c>
      <c r="E80" s="1244"/>
      <c r="F80" s="1244"/>
      <c r="G80" s="1244"/>
      <c r="H80" s="1244"/>
      <c r="I80" s="1244"/>
      <c r="J80" s="1245"/>
      <c r="K80" s="802"/>
      <c r="L80" s="806">
        <f>SUM(L78:L79)</f>
        <v>0</v>
      </c>
      <c r="M80" s="130"/>
      <c r="N80" s="804">
        <f>SUM(N78:N79)</f>
        <v>0</v>
      </c>
      <c r="O80" s="804">
        <f>SUM(O78:O79)</f>
        <v>0</v>
      </c>
      <c r="P80" s="794"/>
      <c r="Q80" s="794"/>
      <c r="R80" s="794"/>
      <c r="S80" s="794"/>
      <c r="T80" s="794"/>
      <c r="U80" s="794"/>
      <c r="V80" s="794"/>
      <c r="W80" s="794"/>
    </row>
    <row r="81" spans="1:23" s="795" customFormat="1" ht="15" customHeight="1" x14ac:dyDescent="0.25">
      <c r="A81" s="788"/>
      <c r="B81" s="788"/>
      <c r="C81" s="560"/>
      <c r="D81" s="1252"/>
      <c r="E81" s="1252"/>
      <c r="F81" s="1252"/>
      <c r="G81" s="1252"/>
      <c r="H81" s="1252"/>
      <c r="I81" s="1252"/>
      <c r="J81" s="1252"/>
      <c r="K81" s="833"/>
      <c r="L81" s="834"/>
      <c r="M81" s="130"/>
      <c r="N81" s="813"/>
      <c r="O81" s="813"/>
      <c r="P81" s="794"/>
      <c r="Q81" s="794"/>
      <c r="R81" s="794"/>
      <c r="S81" s="794"/>
      <c r="T81" s="794"/>
      <c r="U81" s="794"/>
      <c r="V81" s="794"/>
      <c r="W81" s="794"/>
    </row>
    <row r="82" spans="1:23" s="795" customFormat="1" x14ac:dyDescent="0.25">
      <c r="A82" s="788"/>
      <c r="B82" s="1270"/>
      <c r="C82" s="686" t="s">
        <v>146</v>
      </c>
      <c r="D82" s="1253"/>
      <c r="E82" s="1254"/>
      <c r="F82" s="1254"/>
      <c r="G82" s="1254"/>
      <c r="H82" s="1254"/>
      <c r="I82" s="1254"/>
      <c r="J82" s="1255"/>
      <c r="K82" s="791"/>
      <c r="L82" s="827">
        <v>0</v>
      </c>
      <c r="M82" s="828"/>
      <c r="N82" s="817">
        <v>0</v>
      </c>
      <c r="O82" s="817">
        <v>0</v>
      </c>
      <c r="P82" s="829"/>
      <c r="Q82" s="829"/>
      <c r="R82" s="829"/>
      <c r="S82" s="794"/>
      <c r="T82" s="794"/>
      <c r="U82" s="794"/>
      <c r="V82" s="794"/>
      <c r="W82" s="794"/>
    </row>
    <row r="83" spans="1:23" s="795" customFormat="1" ht="13.5" hidden="1" customHeight="1" outlineLevel="1" x14ac:dyDescent="0.2">
      <c r="A83" s="788"/>
      <c r="B83" s="1270"/>
      <c r="C83" s="1273"/>
      <c r="D83" s="1247" t="s">
        <v>144</v>
      </c>
      <c r="E83" s="1248"/>
      <c r="F83" s="1248"/>
      <c r="G83" s="1248"/>
      <c r="H83" s="1248"/>
      <c r="I83" s="1248"/>
      <c r="J83" s="1249"/>
      <c r="K83" s="835">
        <v>0</v>
      </c>
      <c r="L83" s="792"/>
      <c r="M83" s="130"/>
      <c r="N83" s="820">
        <v>0</v>
      </c>
      <c r="O83" s="820">
        <v>0</v>
      </c>
      <c r="P83" s="794"/>
      <c r="Q83" s="794"/>
      <c r="R83" s="794"/>
      <c r="S83" s="794"/>
      <c r="T83" s="794"/>
      <c r="U83" s="794"/>
      <c r="V83" s="794"/>
      <c r="W83" s="794"/>
    </row>
    <row r="84" spans="1:23" s="795" customFormat="1" ht="12.75" hidden="1" customHeight="1" outlineLevel="1" x14ac:dyDescent="0.2">
      <c r="A84" s="788"/>
      <c r="B84" s="1270"/>
      <c r="C84" s="1273"/>
      <c r="D84" s="1247" t="s">
        <v>203</v>
      </c>
      <c r="E84" s="1248"/>
      <c r="F84" s="1248"/>
      <c r="G84" s="1248"/>
      <c r="H84" s="1248"/>
      <c r="I84" s="1248"/>
      <c r="J84" s="1249"/>
      <c r="K84" s="835">
        <v>0</v>
      </c>
      <c r="L84" s="796"/>
      <c r="M84" s="130"/>
      <c r="N84" s="820">
        <v>0</v>
      </c>
      <c r="O84" s="820">
        <v>0</v>
      </c>
      <c r="P84" s="794"/>
      <c r="Q84" s="794"/>
      <c r="R84" s="794"/>
      <c r="S84" s="794"/>
      <c r="T84" s="794"/>
      <c r="U84" s="794"/>
      <c r="V84" s="794"/>
      <c r="W84" s="794"/>
    </row>
    <row r="85" spans="1:23" s="795" customFormat="1" ht="12.75" hidden="1" customHeight="1" outlineLevel="1" x14ac:dyDescent="0.2">
      <c r="A85" s="788"/>
      <c r="B85" s="1270"/>
      <c r="C85" s="1273"/>
      <c r="D85" s="1247" t="s">
        <v>170</v>
      </c>
      <c r="E85" s="1248"/>
      <c r="F85" s="1248"/>
      <c r="G85" s="1248"/>
      <c r="H85" s="1248"/>
      <c r="I85" s="1248"/>
      <c r="J85" s="1249"/>
      <c r="K85" s="835">
        <v>0</v>
      </c>
      <c r="L85" s="796"/>
      <c r="M85" s="130"/>
      <c r="N85" s="820">
        <v>0</v>
      </c>
      <c r="O85" s="820">
        <v>0</v>
      </c>
      <c r="P85" s="794"/>
      <c r="Q85" s="794"/>
      <c r="R85" s="794"/>
      <c r="S85" s="794"/>
      <c r="T85" s="794"/>
      <c r="U85" s="794"/>
      <c r="V85" s="794"/>
      <c r="W85" s="794"/>
    </row>
    <row r="86" spans="1:23" s="795" customFormat="1" ht="12.75" hidden="1" customHeight="1" outlineLevel="1" x14ac:dyDescent="0.2">
      <c r="A86" s="788"/>
      <c r="B86" s="1270"/>
      <c r="C86" s="1273"/>
      <c r="D86" s="1247" t="s">
        <v>204</v>
      </c>
      <c r="E86" s="1248"/>
      <c r="F86" s="1248"/>
      <c r="G86" s="1248"/>
      <c r="H86" s="1248"/>
      <c r="I86" s="1248"/>
      <c r="J86" s="1249"/>
      <c r="K86" s="835">
        <v>0</v>
      </c>
      <c r="L86" s="796"/>
      <c r="M86" s="130"/>
      <c r="N86" s="820">
        <v>0</v>
      </c>
      <c r="O86" s="820">
        <v>0</v>
      </c>
      <c r="P86" s="794"/>
      <c r="Q86" s="794"/>
      <c r="R86" s="794"/>
      <c r="S86" s="794"/>
      <c r="T86" s="794"/>
      <c r="U86" s="794"/>
      <c r="V86" s="794"/>
      <c r="W86" s="794"/>
    </row>
    <row r="87" spans="1:23" s="795" customFormat="1" ht="12.75" hidden="1" customHeight="1" outlineLevel="1" x14ac:dyDescent="0.2">
      <c r="A87" s="788"/>
      <c r="B87" s="1270"/>
      <c r="C87" s="1273"/>
      <c r="D87" s="1247" t="s">
        <v>149</v>
      </c>
      <c r="E87" s="1248"/>
      <c r="F87" s="1248"/>
      <c r="G87" s="1248"/>
      <c r="H87" s="1248"/>
      <c r="I87" s="1248"/>
      <c r="J87" s="1249"/>
      <c r="K87" s="835">
        <v>0</v>
      </c>
      <c r="L87" s="796"/>
      <c r="M87" s="130"/>
      <c r="N87" s="820">
        <v>0</v>
      </c>
      <c r="O87" s="820">
        <v>0</v>
      </c>
      <c r="P87" s="794"/>
      <c r="Q87" s="794"/>
      <c r="R87" s="794"/>
      <c r="S87" s="794"/>
      <c r="T87" s="794"/>
      <c r="U87" s="794"/>
      <c r="V87" s="794"/>
      <c r="W87" s="794"/>
    </row>
    <row r="88" spans="1:23" s="795" customFormat="1" ht="12.75" hidden="1" customHeight="1" outlineLevel="1" x14ac:dyDescent="0.2">
      <c r="A88" s="788"/>
      <c r="B88" s="1270"/>
      <c r="C88" s="1273"/>
      <c r="D88" s="1247" t="s">
        <v>150</v>
      </c>
      <c r="E88" s="1248"/>
      <c r="F88" s="1248"/>
      <c r="G88" s="1248"/>
      <c r="H88" s="1248"/>
      <c r="I88" s="1248"/>
      <c r="J88" s="1249"/>
      <c r="K88" s="835">
        <v>0</v>
      </c>
      <c r="L88" s="796"/>
      <c r="M88" s="130"/>
      <c r="N88" s="820">
        <v>0</v>
      </c>
      <c r="O88" s="820">
        <v>0</v>
      </c>
      <c r="P88" s="794"/>
      <c r="Q88" s="794"/>
      <c r="R88" s="794"/>
      <c r="S88" s="794"/>
      <c r="T88" s="794"/>
      <c r="U88" s="794"/>
      <c r="V88" s="794"/>
      <c r="W88" s="794"/>
    </row>
    <row r="89" spans="1:23" s="795" customFormat="1" ht="12.75" hidden="1" customHeight="1" outlineLevel="1" x14ac:dyDescent="0.2">
      <c r="A89" s="788"/>
      <c r="B89" s="1270"/>
      <c r="C89" s="1273"/>
      <c r="D89" s="1247" t="s">
        <v>156</v>
      </c>
      <c r="E89" s="1248"/>
      <c r="F89" s="1248"/>
      <c r="G89" s="1248"/>
      <c r="H89" s="1248"/>
      <c r="I89" s="1248"/>
      <c r="J89" s="1249"/>
      <c r="K89" s="835">
        <v>0</v>
      </c>
      <c r="L89" s="796"/>
      <c r="M89" s="130"/>
      <c r="N89" s="820">
        <v>0</v>
      </c>
      <c r="O89" s="820">
        <v>0</v>
      </c>
      <c r="P89" s="794"/>
      <c r="Q89" s="794"/>
      <c r="R89" s="794"/>
      <c r="S89" s="794"/>
      <c r="T89" s="794"/>
      <c r="U89" s="794"/>
      <c r="V89" s="794"/>
      <c r="W89" s="794"/>
    </row>
    <row r="90" spans="1:23" s="795" customFormat="1" ht="12.75" hidden="1" customHeight="1" outlineLevel="1" x14ac:dyDescent="0.2">
      <c r="A90" s="788"/>
      <c r="B90" s="1270"/>
      <c r="C90" s="1273"/>
      <c r="D90" s="1247" t="s">
        <v>157</v>
      </c>
      <c r="E90" s="1248"/>
      <c r="F90" s="1248"/>
      <c r="G90" s="1248"/>
      <c r="H90" s="1248"/>
      <c r="I90" s="1248"/>
      <c r="J90" s="1249"/>
      <c r="K90" s="835">
        <v>0</v>
      </c>
      <c r="L90" s="796"/>
      <c r="M90" s="130"/>
      <c r="N90" s="820">
        <v>0</v>
      </c>
      <c r="O90" s="820">
        <v>0</v>
      </c>
      <c r="P90" s="794"/>
      <c r="Q90" s="794"/>
      <c r="R90" s="794"/>
      <c r="S90" s="794"/>
      <c r="T90" s="794"/>
      <c r="U90" s="794"/>
      <c r="V90" s="794"/>
      <c r="W90" s="794"/>
    </row>
    <row r="91" spans="1:23" s="795" customFormat="1" ht="12.75" hidden="1" customHeight="1" outlineLevel="1" x14ac:dyDescent="0.2">
      <c r="A91" s="788"/>
      <c r="B91" s="1270"/>
      <c r="C91" s="1273"/>
      <c r="D91" s="800" t="s">
        <v>171</v>
      </c>
      <c r="E91" s="822"/>
      <c r="F91" s="822"/>
      <c r="G91" s="822"/>
      <c r="H91" s="822"/>
      <c r="I91" s="822"/>
      <c r="J91" s="823"/>
      <c r="K91" s="835">
        <v>0</v>
      </c>
      <c r="L91" s="796"/>
      <c r="M91" s="130"/>
      <c r="N91" s="820">
        <v>0</v>
      </c>
      <c r="O91" s="820">
        <v>0</v>
      </c>
      <c r="P91" s="794"/>
      <c r="Q91" s="794"/>
      <c r="R91" s="794"/>
      <c r="S91" s="794"/>
      <c r="T91" s="794"/>
      <c r="U91" s="794"/>
      <c r="V91" s="794"/>
      <c r="W91" s="794"/>
    </row>
    <row r="92" spans="1:23" s="795" customFormat="1" ht="15" hidden="1" customHeight="1" outlineLevel="1" x14ac:dyDescent="0.2">
      <c r="A92" s="788"/>
      <c r="B92" s="1270"/>
      <c r="C92" s="1274"/>
      <c r="D92" s="1247" t="s">
        <v>328</v>
      </c>
      <c r="E92" s="1248"/>
      <c r="F92" s="1248"/>
      <c r="G92" s="1248"/>
      <c r="H92" s="1248"/>
      <c r="I92" s="1248"/>
      <c r="J92" s="1249"/>
      <c r="K92" s="835">
        <v>0</v>
      </c>
      <c r="L92" s="801"/>
      <c r="M92" s="130"/>
      <c r="N92" s="820">
        <v>0</v>
      </c>
      <c r="O92" s="820">
        <v>0</v>
      </c>
      <c r="P92" s="794"/>
      <c r="Q92" s="794"/>
      <c r="R92" s="794"/>
      <c r="S92" s="794"/>
      <c r="T92" s="794"/>
      <c r="U92" s="794"/>
      <c r="V92" s="794"/>
      <c r="W92" s="794"/>
    </row>
    <row r="93" spans="1:23" s="795" customFormat="1" ht="15" customHeight="1" collapsed="1" x14ac:dyDescent="0.2">
      <c r="A93" s="788"/>
      <c r="B93" s="1270"/>
      <c r="C93" s="1285"/>
      <c r="D93" s="1246" t="s">
        <v>1</v>
      </c>
      <c r="E93" s="1250"/>
      <c r="F93" s="1250"/>
      <c r="G93" s="1250"/>
      <c r="H93" s="1250"/>
      <c r="I93" s="1250"/>
      <c r="J93" s="1251"/>
      <c r="K93" s="802"/>
      <c r="L93" s="806">
        <f>SUM(K83:K92)+L82</f>
        <v>0</v>
      </c>
      <c r="M93" s="130"/>
      <c r="N93" s="804">
        <f>SUM(N82:N92)</f>
        <v>0</v>
      </c>
      <c r="O93" s="804">
        <f>SUM(O82:O92)</f>
        <v>0</v>
      </c>
      <c r="P93" s="794"/>
      <c r="Q93" s="794"/>
      <c r="R93" s="794"/>
      <c r="S93" s="794"/>
      <c r="T93" s="794"/>
      <c r="U93" s="794"/>
      <c r="V93" s="794"/>
      <c r="W93" s="794"/>
    </row>
    <row r="94" spans="1:23" s="795" customFormat="1" ht="15" customHeight="1" x14ac:dyDescent="0.2">
      <c r="A94" s="788"/>
      <c r="B94" s="1271"/>
      <c r="C94" s="1286"/>
      <c r="D94" s="1243" t="s">
        <v>194</v>
      </c>
      <c r="E94" s="1244"/>
      <c r="F94" s="1244"/>
      <c r="G94" s="1244"/>
      <c r="H94" s="1244"/>
      <c r="I94" s="1244"/>
      <c r="J94" s="1245"/>
      <c r="K94" s="805">
        <v>0.23</v>
      </c>
      <c r="L94" s="806">
        <f>SUM(L93)*K94</f>
        <v>0</v>
      </c>
      <c r="M94" s="130"/>
      <c r="N94" s="804">
        <f>N93*K94</f>
        <v>0</v>
      </c>
      <c r="O94" s="804">
        <f>O93*K94</f>
        <v>0</v>
      </c>
      <c r="P94" s="794"/>
      <c r="Q94" s="794"/>
      <c r="R94" s="794"/>
      <c r="S94" s="794"/>
      <c r="T94" s="794"/>
      <c r="U94" s="794"/>
      <c r="V94" s="794"/>
      <c r="W94" s="794"/>
    </row>
    <row r="95" spans="1:23" s="795" customFormat="1" ht="26.25" customHeight="1" x14ac:dyDescent="0.25">
      <c r="A95" s="788"/>
      <c r="B95" s="21" t="s">
        <v>303</v>
      </c>
      <c r="C95" s="238" t="s">
        <v>146</v>
      </c>
      <c r="D95" s="1246" t="s">
        <v>1</v>
      </c>
      <c r="E95" s="1250"/>
      <c r="F95" s="1250"/>
      <c r="G95" s="1250"/>
      <c r="H95" s="1250"/>
      <c r="I95" s="1250"/>
      <c r="J95" s="1251"/>
      <c r="K95" s="802"/>
      <c r="L95" s="806">
        <f>SUM(L93:L94)</f>
        <v>0</v>
      </c>
      <c r="M95" s="130"/>
      <c r="N95" s="804">
        <f>SUM(N93:N94)</f>
        <v>0</v>
      </c>
      <c r="O95" s="804">
        <f>SUM(O93:O94)</f>
        <v>0</v>
      </c>
      <c r="P95" s="794"/>
      <c r="Q95" s="794"/>
      <c r="R95" s="794"/>
      <c r="S95" s="794"/>
      <c r="T95" s="794"/>
      <c r="U95" s="794"/>
      <c r="V95" s="794"/>
      <c r="W95" s="794"/>
    </row>
    <row r="96" spans="1:23" s="574" customFormat="1" ht="17.25" customHeight="1" x14ac:dyDescent="0.25">
      <c r="B96" s="808"/>
      <c r="C96" s="702"/>
      <c r="D96" s="1243" t="s">
        <v>279</v>
      </c>
      <c r="E96" s="1244"/>
      <c r="F96" s="1244"/>
      <c r="G96" s="1244"/>
      <c r="H96" s="1244"/>
      <c r="I96" s="1244"/>
      <c r="J96" s="1245"/>
      <c r="K96" s="805">
        <v>0.1</v>
      </c>
      <c r="L96" s="806">
        <f>SUM(L95)*K96</f>
        <v>0</v>
      </c>
      <c r="N96" s="804">
        <f>N95*K96</f>
        <v>0</v>
      </c>
      <c r="O96" s="804">
        <f>O95*K96</f>
        <v>0</v>
      </c>
    </row>
    <row r="97" spans="1:23" s="574" customFormat="1" ht="15.75" customHeight="1" x14ac:dyDescent="0.25">
      <c r="B97" s="810"/>
      <c r="C97" s="559"/>
      <c r="D97" s="1243" t="s">
        <v>298</v>
      </c>
      <c r="E97" s="1244"/>
      <c r="F97" s="1244"/>
      <c r="G97" s="1244"/>
      <c r="H97" s="1244"/>
      <c r="I97" s="1244"/>
      <c r="J97" s="1245"/>
      <c r="K97" s="802"/>
      <c r="L97" s="806">
        <f>SUM( L95,L96)</f>
        <v>0</v>
      </c>
      <c r="N97" s="804">
        <f>SUM(N95:N96)</f>
        <v>0</v>
      </c>
      <c r="O97" s="804">
        <f>SUM(O95:O96)</f>
        <v>0</v>
      </c>
    </row>
    <row r="98" spans="1:23" s="574" customFormat="1" x14ac:dyDescent="0.25">
      <c r="B98" s="39"/>
      <c r="C98" s="39"/>
      <c r="D98" s="1272"/>
      <c r="E98" s="1272"/>
      <c r="F98" s="1272"/>
      <c r="G98" s="1272"/>
      <c r="H98" s="1272"/>
      <c r="I98" s="1272"/>
      <c r="J98" s="1272"/>
      <c r="K98" s="836"/>
      <c r="L98" s="832"/>
      <c r="N98" s="1"/>
      <c r="O98" s="1"/>
    </row>
    <row r="99" spans="1:23" x14ac:dyDescent="0.25">
      <c r="A99" s="758"/>
      <c r="B99" s="239"/>
      <c r="C99" s="26"/>
      <c r="D99" s="837"/>
      <c r="E99" s="837"/>
      <c r="F99" s="837"/>
      <c r="G99" s="837"/>
      <c r="H99" s="837"/>
      <c r="I99" s="837"/>
      <c r="J99" s="837"/>
      <c r="K99" s="838"/>
      <c r="L99" s="839"/>
    </row>
    <row r="100" spans="1:23" x14ac:dyDescent="0.25">
      <c r="A100" s="758"/>
      <c r="B100" s="239"/>
      <c r="C100" s="23"/>
      <c r="D100" s="239"/>
      <c r="E100" s="239"/>
      <c r="F100" s="239"/>
      <c r="G100" s="239"/>
      <c r="H100" s="239"/>
      <c r="I100" s="841"/>
      <c r="J100" s="837" t="s">
        <v>220</v>
      </c>
      <c r="K100" s="842">
        <v>0.1</v>
      </c>
      <c r="L100" s="806">
        <f>SUM(L31+L47+L58+L68+L80+L97)*K100</f>
        <v>0</v>
      </c>
      <c r="N100" s="806">
        <f>SUM(N31+N47+N58+N68+N80+N97)*K100</f>
        <v>0</v>
      </c>
      <c r="O100" s="806">
        <f>SUM(O31+O47+O58+O68+O80+O97)*K100</f>
        <v>0</v>
      </c>
      <c r="Q100" s="843" t="s">
        <v>305</v>
      </c>
    </row>
    <row r="101" spans="1:23" ht="18.75" x14ac:dyDescent="0.3">
      <c r="A101" s="758"/>
      <c r="B101" s="758"/>
      <c r="C101" s="550"/>
      <c r="D101" s="844"/>
      <c r="E101" s="845"/>
      <c r="F101" s="845"/>
      <c r="G101" s="239"/>
      <c r="H101" s="239"/>
      <c r="I101" s="239"/>
      <c r="J101" s="24" t="s">
        <v>395</v>
      </c>
      <c r="K101" s="574"/>
      <c r="L101" s="15">
        <f>SUM(L31+L47+L58+L68+L80+L97+L100)</f>
        <v>0</v>
      </c>
      <c r="N101" s="15">
        <f>SUM(N31+N47+N58+N68+N80+N97+N100)</f>
        <v>0</v>
      </c>
      <c r="O101" s="15">
        <f>SUM(O31+O47+O58+O68+O80+O97+O100)</f>
        <v>0</v>
      </c>
    </row>
    <row r="102" spans="1:23" ht="19.5" thickBot="1" x14ac:dyDescent="0.35">
      <c r="A102" s="758"/>
      <c r="B102" s="758"/>
      <c r="C102" s="550"/>
      <c r="D102" s="844"/>
      <c r="E102" s="845"/>
      <c r="F102" s="845"/>
      <c r="G102" s="239"/>
      <c r="H102" s="239"/>
      <c r="I102" s="239"/>
      <c r="J102" s="24"/>
      <c r="K102" s="239"/>
      <c r="L102" s="34"/>
      <c r="M102" s="845"/>
      <c r="N102" s="34"/>
      <c r="O102" s="34"/>
    </row>
    <row r="103" spans="1:23" x14ac:dyDescent="0.25">
      <c r="A103" s="758"/>
      <c r="B103" s="38" t="s">
        <v>303</v>
      </c>
      <c r="C103" s="577" t="s">
        <v>145</v>
      </c>
      <c r="D103" s="1275"/>
      <c r="E103" s="1276"/>
      <c r="F103" s="1276"/>
      <c r="G103" s="1276"/>
      <c r="H103" s="1276"/>
      <c r="I103" s="1276"/>
      <c r="J103" s="1277"/>
      <c r="K103" s="846"/>
      <c r="L103" s="846"/>
      <c r="M103" s="578"/>
      <c r="N103" s="847"/>
      <c r="O103" s="848"/>
    </row>
    <row r="104" spans="1:23" ht="15.75" thickBot="1" x14ac:dyDescent="0.3">
      <c r="A104" s="758"/>
      <c r="B104" s="579"/>
      <c r="C104" s="35"/>
      <c r="D104" s="1278" t="s">
        <v>297</v>
      </c>
      <c r="E104" s="1279"/>
      <c r="F104" s="1279"/>
      <c r="G104" s="1279"/>
      <c r="H104" s="1279"/>
      <c r="I104" s="1279"/>
      <c r="J104" s="1280"/>
      <c r="K104" s="849">
        <v>0.01</v>
      </c>
      <c r="L104" s="850">
        <f>L101*K104</f>
        <v>0</v>
      </c>
      <c r="M104" s="851"/>
      <c r="N104" s="850">
        <f>N101*K104</f>
        <v>0</v>
      </c>
      <c r="O104" s="850">
        <f>O101*K104</f>
        <v>0</v>
      </c>
    </row>
    <row r="105" spans="1:23" x14ac:dyDescent="0.25">
      <c r="A105" s="758"/>
      <c r="B105" s="758"/>
      <c r="C105" s="550"/>
      <c r="D105" s="844"/>
      <c r="E105" s="845"/>
      <c r="F105" s="845"/>
      <c r="G105" s="845"/>
      <c r="H105" s="845"/>
      <c r="I105" s="845"/>
      <c r="J105" s="845"/>
      <c r="K105" s="845"/>
      <c r="L105" s="852"/>
      <c r="M105" s="845"/>
      <c r="N105" s="845"/>
      <c r="O105" s="845"/>
    </row>
    <row r="106" spans="1:23" ht="18.75" x14ac:dyDescent="0.3">
      <c r="A106" s="758"/>
      <c r="B106" s="758"/>
      <c r="C106" s="550"/>
      <c r="D106" s="844"/>
      <c r="E106" s="845"/>
      <c r="F106" s="845"/>
      <c r="G106" s="239"/>
      <c r="H106" s="239"/>
      <c r="I106" s="239"/>
      <c r="J106" s="24" t="s">
        <v>396</v>
      </c>
      <c r="K106" s="574"/>
      <c r="L106" s="15">
        <f>SUM(L101+L104)</f>
        <v>0</v>
      </c>
      <c r="N106" s="15">
        <f>SUM(N101+N104)</f>
        <v>0</v>
      </c>
      <c r="O106" s="15">
        <f>SUM(O101+O104)</f>
        <v>0</v>
      </c>
    </row>
    <row r="107" spans="1:23" s="774" customFormat="1" x14ac:dyDescent="0.25">
      <c r="A107" s="758"/>
      <c r="B107" s="758"/>
      <c r="C107" s="550"/>
      <c r="D107" s="844"/>
      <c r="E107" s="845"/>
      <c r="F107" s="845"/>
      <c r="G107" s="845"/>
      <c r="H107" s="845"/>
      <c r="I107" s="845"/>
      <c r="J107" s="845"/>
      <c r="K107" s="845"/>
      <c r="L107" s="852"/>
      <c r="M107" s="845"/>
      <c r="N107" s="845"/>
      <c r="O107" s="845"/>
      <c r="P107" s="845"/>
      <c r="Q107" s="845"/>
      <c r="R107" s="845"/>
      <c r="S107" s="853"/>
      <c r="T107" s="853"/>
    </row>
    <row r="108" spans="1:23" ht="14.25" customHeight="1" x14ac:dyDescent="0.25">
      <c r="A108" s="758"/>
      <c r="B108" s="758"/>
      <c r="C108" s="550"/>
      <c r="D108" s="854" t="s">
        <v>313</v>
      </c>
      <c r="E108" s="245"/>
      <c r="F108" s="245"/>
      <c r="G108" s="245"/>
      <c r="H108" s="845"/>
      <c r="I108" s="845"/>
      <c r="J108" s="845"/>
      <c r="K108" s="845"/>
      <c r="L108" s="852"/>
      <c r="M108" s="845"/>
      <c r="N108" s="845"/>
      <c r="O108" s="845"/>
    </row>
    <row r="109" spans="1:23" ht="14.25" customHeight="1" x14ac:dyDescent="0.25">
      <c r="A109" s="758"/>
      <c r="B109" s="758"/>
      <c r="C109" s="550"/>
      <c r="D109" s="580" t="s">
        <v>359</v>
      </c>
      <c r="E109" s="581"/>
      <c r="F109" s="581"/>
      <c r="G109" s="581"/>
      <c r="H109" s="581"/>
      <c r="I109" s="581"/>
      <c r="J109" s="581"/>
      <c r="K109" s="582"/>
      <c r="L109" s="852"/>
      <c r="M109" s="845"/>
      <c r="N109" s="845"/>
      <c r="O109" s="845"/>
    </row>
    <row r="110" spans="1:23" x14ac:dyDescent="0.25">
      <c r="A110" s="758"/>
      <c r="B110" s="758"/>
      <c r="C110" s="550"/>
      <c r="D110" s="855" t="s">
        <v>235</v>
      </c>
      <c r="E110" s="856"/>
      <c r="F110" s="856"/>
      <c r="G110" s="856"/>
      <c r="H110" s="856"/>
      <c r="I110" s="856"/>
      <c r="J110" s="856"/>
      <c r="K110" s="857">
        <f>SUM(L30+L46+L57+L67+L79+L96+L100)</f>
        <v>0</v>
      </c>
      <c r="M110" s="748"/>
      <c r="R110" s="749"/>
      <c r="T110" s="750"/>
      <c r="W110" s="751"/>
    </row>
    <row r="111" spans="1:23" x14ac:dyDescent="0.25">
      <c r="D111" s="860" t="s">
        <v>309</v>
      </c>
      <c r="E111" s="861"/>
      <c r="F111" s="862"/>
      <c r="G111" s="861"/>
      <c r="H111" s="861"/>
      <c r="I111" s="861"/>
      <c r="J111" s="861"/>
      <c r="K111" s="863">
        <f>SUM(L28+L44+L55+L65+L77+L94)</f>
        <v>0</v>
      </c>
      <c r="M111" s="748"/>
      <c r="R111" s="749"/>
      <c r="T111" s="750"/>
      <c r="W111" s="751"/>
    </row>
    <row r="112" spans="1:23" x14ac:dyDescent="0.25">
      <c r="D112" s="864" t="s">
        <v>145</v>
      </c>
      <c r="E112" s="1281"/>
      <c r="F112" s="1281"/>
      <c r="G112" s="1281"/>
      <c r="H112" s="1281"/>
      <c r="I112" s="1281"/>
      <c r="J112" s="1282"/>
      <c r="K112" s="865">
        <f>L104</f>
        <v>0</v>
      </c>
    </row>
  </sheetData>
  <mergeCells count="89">
    <mergeCell ref="D103:J103"/>
    <mergeCell ref="D104:J104"/>
    <mergeCell ref="E112:J112"/>
    <mergeCell ref="K13:L13"/>
    <mergeCell ref="C93:C94"/>
    <mergeCell ref="D43:J43"/>
    <mergeCell ref="D57:J57"/>
    <mergeCell ref="D58:J58"/>
    <mergeCell ref="D59:J59"/>
    <mergeCell ref="D60:J60"/>
    <mergeCell ref="D44:J44"/>
    <mergeCell ref="D45:J45"/>
    <mergeCell ref="D46:J46"/>
    <mergeCell ref="D47:J47"/>
    <mergeCell ref="D48:J48"/>
    <mergeCell ref="D49:J49"/>
    <mergeCell ref="B82:B94"/>
    <mergeCell ref="D98:J98"/>
    <mergeCell ref="D95:J95"/>
    <mergeCell ref="D96:J96"/>
    <mergeCell ref="D97:J97"/>
    <mergeCell ref="C83:C92"/>
    <mergeCell ref="D83:J83"/>
    <mergeCell ref="D84:J84"/>
    <mergeCell ref="D85:J85"/>
    <mergeCell ref="D86:J86"/>
    <mergeCell ref="D87:J87"/>
    <mergeCell ref="D88:J88"/>
    <mergeCell ref="D89:J89"/>
    <mergeCell ref="D90:J90"/>
    <mergeCell ref="D92:J92"/>
    <mergeCell ref="D50:J50"/>
    <mergeCell ref="D51:J51"/>
    <mergeCell ref="D52:J52"/>
    <mergeCell ref="D53:J53"/>
    <mergeCell ref="D54:J54"/>
    <mergeCell ref="D36:J36"/>
    <mergeCell ref="D39:J39"/>
    <mergeCell ref="D40:J40"/>
    <mergeCell ref="D41:J41"/>
    <mergeCell ref="D42:J42"/>
    <mergeCell ref="D37:J37"/>
    <mergeCell ref="D30:J30"/>
    <mergeCell ref="D31:J31"/>
    <mergeCell ref="D32:J32"/>
    <mergeCell ref="D34:J34"/>
    <mergeCell ref="D35:J35"/>
    <mergeCell ref="D21:J21"/>
    <mergeCell ref="D22:J22"/>
    <mergeCell ref="D27:J27"/>
    <mergeCell ref="D28:J28"/>
    <mergeCell ref="D29:J29"/>
    <mergeCell ref="N2:O2"/>
    <mergeCell ref="N3:O3"/>
    <mergeCell ref="N4:O4"/>
    <mergeCell ref="N5:O5"/>
    <mergeCell ref="E11:F11"/>
    <mergeCell ref="D13:J13"/>
    <mergeCell ref="D14:J14"/>
    <mergeCell ref="D16:J16"/>
    <mergeCell ref="D71:J71"/>
    <mergeCell ref="D72:J72"/>
    <mergeCell ref="D63:J63"/>
    <mergeCell ref="D65:J65"/>
    <mergeCell ref="D66:J66"/>
    <mergeCell ref="D67:J67"/>
    <mergeCell ref="D68:J68"/>
    <mergeCell ref="D69:J69"/>
    <mergeCell ref="D70:J70"/>
    <mergeCell ref="D17:J17"/>
    <mergeCell ref="D18:J18"/>
    <mergeCell ref="D19:J19"/>
    <mergeCell ref="D20:J20"/>
    <mergeCell ref="D55:J55"/>
    <mergeCell ref="D56:J56"/>
    <mergeCell ref="D62:J62"/>
    <mergeCell ref="D93:J93"/>
    <mergeCell ref="D94:J94"/>
    <mergeCell ref="D61:J61"/>
    <mergeCell ref="D74:J74"/>
    <mergeCell ref="D75:J75"/>
    <mergeCell ref="D76:J76"/>
    <mergeCell ref="D77:J77"/>
    <mergeCell ref="D73:J73"/>
    <mergeCell ref="D78:J78"/>
    <mergeCell ref="D79:J79"/>
    <mergeCell ref="D80:J80"/>
    <mergeCell ref="D81:J81"/>
    <mergeCell ref="D82:J8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topLeftCell="A13" zoomScaleNormal="100" zoomScalePageLayoutView="55" workbookViewId="0">
      <selection activeCell="D68" sqref="D68:F68"/>
    </sheetView>
  </sheetViews>
  <sheetFormatPr defaultRowHeight="15" outlineLevelRow="1" x14ac:dyDescent="0.25"/>
  <cols>
    <col min="1" max="1" width="2.28515625" style="421" customWidth="1"/>
    <col min="2" max="2" width="10.7109375" style="421" customWidth="1"/>
    <col min="3" max="3" width="10.42578125" style="422" customWidth="1"/>
    <col min="4" max="4" width="30.140625" style="222" customWidth="1"/>
    <col min="5" max="5" width="21.85546875" style="979" customWidth="1"/>
    <col min="6" max="6" width="9.7109375" style="979" customWidth="1"/>
    <col min="7" max="7" width="9.7109375" style="222" customWidth="1"/>
    <col min="8" max="8" width="14.85546875" style="220" customWidth="1"/>
    <col min="9" max="9" width="9.85546875" style="220" customWidth="1"/>
    <col min="10" max="10" width="6.28515625" style="220" customWidth="1"/>
    <col min="11" max="11" width="18" style="220" customWidth="1"/>
    <col min="12" max="12" width="24.28515625" style="220" customWidth="1"/>
    <col min="13" max="16384" width="9.140625" style="220"/>
  </cols>
  <sheetData>
    <row r="1" spans="1:13" x14ac:dyDescent="0.25">
      <c r="D1" s="897"/>
      <c r="E1" s="898"/>
      <c r="F1" s="898"/>
      <c r="G1" s="895"/>
      <c r="H1" s="421"/>
      <c r="I1" s="421"/>
      <c r="J1" s="421"/>
      <c r="K1" s="421"/>
    </row>
    <row r="2" spans="1:13" x14ac:dyDescent="0.25">
      <c r="D2" s="1295" t="s">
        <v>22</v>
      </c>
      <c r="E2" s="1296"/>
      <c r="F2" s="260"/>
      <c r="G2" s="895"/>
      <c r="H2" s="421"/>
      <c r="I2" s="421"/>
      <c r="J2" s="421"/>
      <c r="K2" s="421"/>
    </row>
    <row r="3" spans="1:13" x14ac:dyDescent="0.25">
      <c r="D3" s="58" t="s">
        <v>44</v>
      </c>
      <c r="E3" s="152" t="str">
        <f>'Project Details'!C3</f>
        <v>Sample Capital Project</v>
      </c>
      <c r="F3" s="899"/>
      <c r="G3" s="900"/>
      <c r="H3" s="421"/>
      <c r="I3" s="421"/>
      <c r="J3" s="421"/>
      <c r="K3" s="421"/>
    </row>
    <row r="4" spans="1:13" x14ac:dyDescent="0.25">
      <c r="D4" s="61" t="s">
        <v>107</v>
      </c>
      <c r="E4" s="152" t="str">
        <f>'Project Details'!C4</f>
        <v>YY-123</v>
      </c>
      <c r="F4" s="899"/>
      <c r="G4" s="901"/>
      <c r="H4" s="421"/>
      <c r="I4" s="421"/>
      <c r="J4" s="421"/>
      <c r="K4" s="421"/>
    </row>
    <row r="5" spans="1:13" x14ac:dyDescent="0.25">
      <c r="D5" s="61" t="s">
        <v>315</v>
      </c>
      <c r="E5" s="152">
        <f>'Project Details'!C5</f>
        <v>12450</v>
      </c>
      <c r="F5" s="899"/>
      <c r="G5" s="901"/>
      <c r="H5" s="421"/>
      <c r="I5" s="421"/>
      <c r="J5" s="421"/>
      <c r="K5" s="421"/>
    </row>
    <row r="6" spans="1:13" x14ac:dyDescent="0.25">
      <c r="D6" s="61" t="s">
        <v>112</v>
      </c>
      <c r="E6" s="152" t="str">
        <f>'Project Details'!C6</f>
        <v>Update Champion Name</v>
      </c>
      <c r="F6" s="899"/>
      <c r="G6" s="901"/>
      <c r="H6" s="421"/>
      <c r="I6" s="421"/>
      <c r="J6" s="421"/>
      <c r="K6" s="421"/>
    </row>
    <row r="7" spans="1:13" x14ac:dyDescent="0.25">
      <c r="D7" s="61" t="s">
        <v>45</v>
      </c>
      <c r="E7" s="152" t="str">
        <f>'Project Details'!C7</f>
        <v>Update Sponsor Name</v>
      </c>
      <c r="F7" s="899"/>
      <c r="G7" s="902"/>
      <c r="H7" s="421"/>
      <c r="I7" s="421"/>
      <c r="J7" s="421"/>
      <c r="K7" s="421"/>
    </row>
    <row r="8" spans="1:13" x14ac:dyDescent="0.25">
      <c r="D8" s="61" t="s">
        <v>46</v>
      </c>
      <c r="E8" s="152" t="str">
        <f>'Project Details'!C8</f>
        <v>Update PM Name</v>
      </c>
      <c r="F8" s="899"/>
      <c r="G8" s="895"/>
      <c r="H8" s="421"/>
      <c r="I8" s="421"/>
      <c r="J8" s="421"/>
      <c r="K8" s="421"/>
    </row>
    <row r="9" spans="1:13" x14ac:dyDescent="0.25">
      <c r="D9" s="61" t="s">
        <v>67</v>
      </c>
      <c r="E9" s="152" t="str">
        <f>'Project Details'!C9</f>
        <v>V0 1</v>
      </c>
      <c r="F9" s="899"/>
      <c r="G9" s="895"/>
      <c r="H9" s="421"/>
      <c r="I9" s="421"/>
      <c r="J9" s="421"/>
      <c r="K9" s="421"/>
    </row>
    <row r="10" spans="1:13" x14ac:dyDescent="0.25">
      <c r="D10" s="61" t="s">
        <v>68</v>
      </c>
      <c r="E10" s="154" t="str">
        <f>'Project Details'!C10</f>
        <v>DD/MM/YYYY</v>
      </c>
      <c r="F10" s="903"/>
      <c r="G10" s="895"/>
      <c r="H10" s="421"/>
      <c r="I10" s="421"/>
      <c r="J10" s="421"/>
      <c r="K10" s="421"/>
    </row>
    <row r="11" spans="1:13" x14ac:dyDescent="0.25">
      <c r="D11" s="901"/>
      <c r="E11" s="904"/>
      <c r="F11" s="904"/>
      <c r="G11" s="895"/>
      <c r="H11" s="421"/>
      <c r="I11" s="421"/>
      <c r="J11" s="421"/>
      <c r="K11" s="421"/>
    </row>
    <row r="12" spans="1:13" ht="15.75" thickBot="1" x14ac:dyDescent="0.3">
      <c r="D12" s="895"/>
      <c r="E12" s="898"/>
      <c r="F12" s="898"/>
      <c r="G12" s="895"/>
      <c r="H12" s="421"/>
      <c r="I12" s="421"/>
      <c r="J12" s="421"/>
      <c r="K12" s="421"/>
    </row>
    <row r="13" spans="1:13" s="277" customFormat="1" ht="39" thickBot="1" x14ac:dyDescent="0.3">
      <c r="A13" s="54"/>
      <c r="B13" s="54"/>
      <c r="C13" s="273"/>
      <c r="D13" s="1297" t="s">
        <v>386</v>
      </c>
      <c r="E13" s="1298"/>
      <c r="F13" s="1299"/>
      <c r="G13" s="905"/>
      <c r="H13" s="1293" t="s">
        <v>426</v>
      </c>
      <c r="I13" s="1294"/>
      <c r="J13" s="1054"/>
      <c r="K13" s="676" t="s">
        <v>427</v>
      </c>
      <c r="L13" s="677" t="s">
        <v>404</v>
      </c>
    </row>
    <row r="14" spans="1:13" s="423" customFormat="1" ht="32.25" hidden="1" customHeight="1" outlineLevel="1" x14ac:dyDescent="0.25">
      <c r="A14" s="72"/>
      <c r="B14" s="906"/>
      <c r="C14" s="396" t="s">
        <v>293</v>
      </c>
      <c r="D14" s="396" t="s">
        <v>294</v>
      </c>
      <c r="E14" s="396" t="s">
        <v>310</v>
      </c>
      <c r="F14" s="233" t="s">
        <v>59</v>
      </c>
      <c r="G14" s="234" t="s">
        <v>58</v>
      </c>
      <c r="H14" s="233" t="s">
        <v>48</v>
      </c>
      <c r="I14" s="907"/>
      <c r="J14" s="422"/>
      <c r="K14" s="233" t="s">
        <v>48</v>
      </c>
      <c r="L14" s="233" t="s">
        <v>48</v>
      </c>
    </row>
    <row r="15" spans="1:13" s="423" customFormat="1" ht="21" hidden="1" customHeight="1" outlineLevel="1" x14ac:dyDescent="0.25">
      <c r="A15" s="72"/>
      <c r="B15" s="906"/>
      <c r="C15" s="867" t="s">
        <v>295</v>
      </c>
      <c r="D15" s="396"/>
      <c r="E15" s="396"/>
      <c r="F15" s="233"/>
      <c r="G15" s="868"/>
      <c r="H15" s="233"/>
      <c r="I15" s="908">
        <v>0</v>
      </c>
      <c r="J15" s="422"/>
      <c r="K15" s="908">
        <v>0</v>
      </c>
      <c r="L15" s="908">
        <v>0</v>
      </c>
      <c r="M15" s="909"/>
    </row>
    <row r="16" spans="1:13" hidden="1" outlineLevel="1" x14ac:dyDescent="0.25">
      <c r="B16" s="910"/>
      <c r="C16" s="423"/>
      <c r="D16" s="911" t="s">
        <v>232</v>
      </c>
      <c r="E16" s="911"/>
      <c r="F16" s="912">
        <v>0</v>
      </c>
      <c r="G16" s="913">
        <v>0</v>
      </c>
      <c r="H16" s="914">
        <f t="shared" ref="H16:H23" si="0">F16*G16</f>
        <v>0</v>
      </c>
      <c r="I16" s="647"/>
      <c r="J16" s="421"/>
      <c r="K16" s="915">
        <v>0</v>
      </c>
      <c r="L16" s="915">
        <v>0</v>
      </c>
      <c r="M16" s="423"/>
    </row>
    <row r="17" spans="1:17" ht="12.75" hidden="1" customHeight="1" outlineLevel="1" x14ac:dyDescent="0.25">
      <c r="B17" s="910"/>
      <c r="C17" s="867"/>
      <c r="D17" s="911" t="s">
        <v>327</v>
      </c>
      <c r="E17" s="911"/>
      <c r="F17" s="912">
        <v>0</v>
      </c>
      <c r="G17" s="913">
        <v>0</v>
      </c>
      <c r="H17" s="914">
        <f t="shared" si="0"/>
        <v>0</v>
      </c>
      <c r="I17" s="647"/>
      <c r="J17" s="421"/>
      <c r="K17" s="915">
        <v>0</v>
      </c>
      <c r="L17" s="915">
        <v>0</v>
      </c>
      <c r="M17" s="423"/>
    </row>
    <row r="18" spans="1:17" ht="12.75" hidden="1" customHeight="1" outlineLevel="1" x14ac:dyDescent="0.25">
      <c r="B18" s="910"/>
      <c r="C18" s="867"/>
      <c r="D18" s="911"/>
      <c r="E18" s="911"/>
      <c r="F18" s="912">
        <v>0</v>
      </c>
      <c r="G18" s="913">
        <v>0</v>
      </c>
      <c r="H18" s="914">
        <f t="shared" si="0"/>
        <v>0</v>
      </c>
      <c r="I18" s="647"/>
      <c r="J18" s="421"/>
      <c r="K18" s="915">
        <v>0</v>
      </c>
      <c r="L18" s="915">
        <v>0</v>
      </c>
      <c r="M18" s="423"/>
    </row>
    <row r="19" spans="1:17" ht="12.75" hidden="1" customHeight="1" outlineLevel="1" x14ac:dyDescent="0.25">
      <c r="B19" s="910"/>
      <c r="C19" s="867"/>
      <c r="D19" s="911"/>
      <c r="E19" s="911"/>
      <c r="F19" s="912">
        <v>0</v>
      </c>
      <c r="G19" s="913">
        <v>0</v>
      </c>
      <c r="H19" s="914">
        <f t="shared" si="0"/>
        <v>0</v>
      </c>
      <c r="I19" s="647"/>
      <c r="J19" s="421"/>
      <c r="K19" s="915">
        <v>0</v>
      </c>
      <c r="L19" s="915">
        <v>0</v>
      </c>
      <c r="M19" s="423"/>
    </row>
    <row r="20" spans="1:17" ht="12.75" hidden="1" customHeight="1" outlineLevel="1" x14ac:dyDescent="0.25">
      <c r="B20" s="910"/>
      <c r="C20" s="867"/>
      <c r="D20" s="911"/>
      <c r="E20" s="911"/>
      <c r="F20" s="912">
        <v>0</v>
      </c>
      <c r="G20" s="913">
        <v>0</v>
      </c>
      <c r="H20" s="914">
        <f t="shared" si="0"/>
        <v>0</v>
      </c>
      <c r="I20" s="916"/>
      <c r="J20" s="647"/>
      <c r="K20" s="915">
        <v>0</v>
      </c>
      <c r="L20" s="915">
        <v>0</v>
      </c>
      <c r="M20" s="423"/>
    </row>
    <row r="21" spans="1:17" ht="12.75" hidden="1" customHeight="1" outlineLevel="1" x14ac:dyDescent="0.25">
      <c r="B21" s="910"/>
      <c r="C21" s="867"/>
      <c r="D21" s="911"/>
      <c r="E21" s="911"/>
      <c r="F21" s="912">
        <v>0</v>
      </c>
      <c r="G21" s="913">
        <v>0</v>
      </c>
      <c r="H21" s="914">
        <f t="shared" si="0"/>
        <v>0</v>
      </c>
      <c r="I21" s="917"/>
      <c r="J21" s="647"/>
      <c r="K21" s="915">
        <v>0</v>
      </c>
      <c r="L21" s="915">
        <v>0</v>
      </c>
      <c r="M21" s="423"/>
    </row>
    <row r="22" spans="1:17" ht="12.75" hidden="1" customHeight="1" outlineLevel="1" x14ac:dyDescent="0.25">
      <c r="B22" s="910"/>
      <c r="C22" s="867"/>
      <c r="D22" s="911"/>
      <c r="E22" s="911"/>
      <c r="F22" s="912">
        <v>0</v>
      </c>
      <c r="G22" s="913">
        <v>0</v>
      </c>
      <c r="H22" s="914">
        <f t="shared" si="0"/>
        <v>0</v>
      </c>
      <c r="I22" s="917"/>
      <c r="J22" s="647"/>
      <c r="K22" s="915">
        <v>0</v>
      </c>
      <c r="L22" s="915">
        <v>0</v>
      </c>
      <c r="M22" s="423"/>
    </row>
    <row r="23" spans="1:17" hidden="1" outlineLevel="1" x14ac:dyDescent="0.25">
      <c r="B23" s="910"/>
      <c r="C23" s="867"/>
      <c r="D23" s="911"/>
      <c r="E23" s="911"/>
      <c r="F23" s="912">
        <v>0</v>
      </c>
      <c r="G23" s="913">
        <v>0</v>
      </c>
      <c r="H23" s="914">
        <f t="shared" si="0"/>
        <v>0</v>
      </c>
      <c r="I23" s="917"/>
      <c r="J23" s="647"/>
      <c r="K23" s="915">
        <v>0</v>
      </c>
      <c r="L23" s="915">
        <v>0</v>
      </c>
      <c r="M23" s="423"/>
    </row>
    <row r="24" spans="1:17" hidden="1" outlineLevel="1" x14ac:dyDescent="0.25">
      <c r="B24" s="910"/>
      <c r="C24" s="867"/>
      <c r="D24" s="911"/>
      <c r="E24" s="911"/>
      <c r="F24" s="912">
        <v>0</v>
      </c>
      <c r="G24" s="913">
        <v>0</v>
      </c>
      <c r="H24" s="914">
        <f>F24*G24</f>
        <v>0</v>
      </c>
      <c r="I24" s="916"/>
      <c r="J24" s="647"/>
      <c r="K24" s="915">
        <v>0</v>
      </c>
      <c r="L24" s="915">
        <v>0</v>
      </c>
      <c r="M24" s="423"/>
    </row>
    <row r="25" spans="1:17" hidden="1" outlineLevel="1" x14ac:dyDescent="0.25">
      <c r="B25" s="910"/>
      <c r="C25" s="867"/>
      <c r="D25" s="911"/>
      <c r="E25" s="911"/>
      <c r="F25" s="912">
        <v>0</v>
      </c>
      <c r="G25" s="913">
        <v>0</v>
      </c>
      <c r="H25" s="914">
        <f>F25*G25</f>
        <v>0</v>
      </c>
      <c r="I25" s="916"/>
      <c r="J25" s="647"/>
      <c r="K25" s="915">
        <v>0</v>
      </c>
      <c r="L25" s="915">
        <v>0</v>
      </c>
      <c r="M25" s="423"/>
    </row>
    <row r="26" spans="1:17" hidden="1" outlineLevel="1" x14ac:dyDescent="0.25">
      <c r="B26" s="910"/>
      <c r="C26" s="867"/>
      <c r="D26" s="911"/>
      <c r="E26" s="911"/>
      <c r="F26" s="912">
        <v>0</v>
      </c>
      <c r="G26" s="913">
        <v>0</v>
      </c>
      <c r="H26" s="914">
        <f>F26*G26</f>
        <v>0</v>
      </c>
      <c r="I26" s="917"/>
      <c r="J26" s="647"/>
      <c r="K26" s="915">
        <v>0</v>
      </c>
      <c r="L26" s="915">
        <v>0</v>
      </c>
      <c r="M26" s="423"/>
    </row>
    <row r="27" spans="1:17" hidden="1" outlineLevel="1" x14ac:dyDescent="0.25">
      <c r="B27" s="910"/>
      <c r="C27" s="867"/>
      <c r="D27" s="911"/>
      <c r="E27" s="911"/>
      <c r="F27" s="912">
        <v>0</v>
      </c>
      <c r="G27" s="913">
        <v>0</v>
      </c>
      <c r="H27" s="914">
        <f>F27*G27</f>
        <v>0</v>
      </c>
      <c r="I27" s="917"/>
      <c r="J27" s="647"/>
      <c r="K27" s="915">
        <v>0</v>
      </c>
      <c r="L27" s="915">
        <v>0</v>
      </c>
      <c r="M27" s="423"/>
    </row>
    <row r="28" spans="1:17" hidden="1" outlineLevel="1" x14ac:dyDescent="0.25">
      <c r="B28" s="910"/>
      <c r="C28" s="869"/>
      <c r="D28" s="911"/>
      <c r="E28" s="911"/>
      <c r="F28" s="912">
        <v>0</v>
      </c>
      <c r="G28" s="913">
        <v>0</v>
      </c>
      <c r="H28" s="914">
        <f>F28*G28</f>
        <v>0</v>
      </c>
      <c r="I28" s="917"/>
      <c r="J28" s="647"/>
      <c r="K28" s="915">
        <v>0</v>
      </c>
      <c r="L28" s="915">
        <v>0</v>
      </c>
      <c r="M28" s="423"/>
    </row>
    <row r="29" spans="1:17" hidden="1" outlineLevel="1" x14ac:dyDescent="0.25">
      <c r="D29" s="918"/>
      <c r="E29" s="919"/>
      <c r="F29" s="920"/>
      <c r="G29" s="12" t="s">
        <v>1</v>
      </c>
      <c r="H29" s="921"/>
      <c r="I29" s="914">
        <f>SUM(H16:H28)+I15</f>
        <v>0</v>
      </c>
      <c r="J29" s="647"/>
      <c r="K29" s="612">
        <f>SUM(K15:K28)</f>
        <v>0</v>
      </c>
      <c r="L29" s="612">
        <f>SUM(L15:L28)</f>
        <v>0</v>
      </c>
      <c r="M29" s="423"/>
    </row>
    <row r="30" spans="1:17" ht="15.75" hidden="1" outlineLevel="1" thickBot="1" x14ac:dyDescent="0.3">
      <c r="D30" s="922"/>
      <c r="E30" s="923"/>
      <c r="F30" s="924"/>
      <c r="G30" s="11" t="s">
        <v>226</v>
      </c>
      <c r="H30" s="925">
        <v>0.23</v>
      </c>
      <c r="I30" s="483">
        <f>I29*H30</f>
        <v>0</v>
      </c>
      <c r="J30" s="647"/>
      <c r="K30" s="615">
        <f>K29*H30</f>
        <v>0</v>
      </c>
      <c r="L30" s="615">
        <f>L29*H30</f>
        <v>0</v>
      </c>
      <c r="M30" s="423"/>
    </row>
    <row r="31" spans="1:17" collapsed="1" x14ac:dyDescent="0.25">
      <c r="B31" s="881" t="s">
        <v>303</v>
      </c>
      <c r="C31" s="870" t="s">
        <v>295</v>
      </c>
      <c r="D31" s="926"/>
      <c r="E31" s="927"/>
      <c r="F31" s="928"/>
      <c r="G31" s="22" t="s">
        <v>1</v>
      </c>
      <c r="H31" s="929"/>
      <c r="I31" s="930">
        <f>SUM(I29:I30)</f>
        <v>0</v>
      </c>
      <c r="J31" s="647"/>
      <c r="K31" s="931">
        <f>SUM(K29:K30)</f>
        <v>0</v>
      </c>
      <c r="L31" s="621">
        <f>SUM(L29:L30)</f>
        <v>0</v>
      </c>
      <c r="M31" s="423"/>
    </row>
    <row r="32" spans="1:17" x14ac:dyDescent="0.25">
      <c r="A32" s="277"/>
      <c r="B32" s="932"/>
      <c r="C32" s="871"/>
      <c r="D32" s="625"/>
      <c r="E32" s="933"/>
      <c r="F32" s="330"/>
      <c r="G32" s="658" t="s">
        <v>220</v>
      </c>
      <c r="H32" s="934">
        <v>0.1</v>
      </c>
      <c r="I32" s="935">
        <f>SUM(I29,I30)*H32</f>
        <v>0</v>
      </c>
      <c r="J32" s="936"/>
      <c r="K32" s="937">
        <f>K31*H32</f>
        <v>0</v>
      </c>
      <c r="L32" s="938">
        <f>L31*H32</f>
        <v>0</v>
      </c>
      <c r="M32" s="423"/>
      <c r="Q32" s="277"/>
    </row>
    <row r="33" spans="1:17" s="423" customFormat="1" ht="15.75" thickBot="1" x14ac:dyDescent="0.3">
      <c r="A33" s="872"/>
      <c r="B33" s="873"/>
      <c r="C33" s="874"/>
      <c r="D33" s="875"/>
      <c r="E33" s="939"/>
      <c r="F33" s="940"/>
      <c r="G33" s="941" t="s">
        <v>278</v>
      </c>
      <c r="H33" s="942"/>
      <c r="I33" s="943">
        <f>SUM(I31:I32)</f>
        <v>0</v>
      </c>
      <c r="J33" s="872"/>
      <c r="K33" s="944">
        <f>SUM(K31:K32)</f>
        <v>0</v>
      </c>
      <c r="L33" s="632">
        <f>SUM(L31:L32)</f>
        <v>0</v>
      </c>
    </row>
    <row r="34" spans="1:17" s="423" customFormat="1" ht="15.75" thickBot="1" x14ac:dyDescent="0.3">
      <c r="A34" s="872"/>
      <c r="B34" s="872"/>
      <c r="C34" s="872"/>
      <c r="D34" s="872"/>
      <c r="E34" s="898"/>
      <c r="F34" s="945"/>
      <c r="H34" s="946"/>
      <c r="I34" s="947"/>
      <c r="J34" s="872"/>
      <c r="K34" s="422"/>
    </row>
    <row r="35" spans="1:17" s="879" customFormat="1" ht="30" hidden="1" outlineLevel="1" x14ac:dyDescent="0.25">
      <c r="A35" s="876"/>
      <c r="B35" s="906"/>
      <c r="C35" s="396"/>
      <c r="D35" s="396" t="s">
        <v>294</v>
      </c>
      <c r="E35" s="396" t="s">
        <v>310</v>
      </c>
      <c r="F35" s="877" t="s">
        <v>59</v>
      </c>
      <c r="G35" s="878" t="s">
        <v>58</v>
      </c>
      <c r="H35" s="877" t="s">
        <v>48</v>
      </c>
      <c r="I35" s="270"/>
    </row>
    <row r="36" spans="1:17" s="879" customFormat="1" hidden="1" outlineLevel="1" x14ac:dyDescent="0.25">
      <c r="A36" s="876"/>
      <c r="B36" s="906"/>
      <c r="C36" s="880" t="s">
        <v>199</v>
      </c>
      <c r="D36" s="881"/>
      <c r="E36" s="396"/>
      <c r="F36" s="877"/>
      <c r="G36" s="878"/>
      <c r="H36" s="877"/>
      <c r="I36" s="948">
        <v>0</v>
      </c>
      <c r="K36" s="636">
        <v>0</v>
      </c>
      <c r="L36" s="636">
        <v>0</v>
      </c>
    </row>
    <row r="37" spans="1:17" hidden="1" outlineLevel="1" x14ac:dyDescent="0.25">
      <c r="B37" s="625"/>
      <c r="C37" s="561"/>
      <c r="D37" s="918" t="s">
        <v>264</v>
      </c>
      <c r="E37" s="911"/>
      <c r="F37" s="949">
        <v>0</v>
      </c>
      <c r="G37" s="950">
        <v>0</v>
      </c>
      <c r="H37" s="611">
        <f t="shared" ref="H37:H41" si="1">F37*G37</f>
        <v>0</v>
      </c>
      <c r="I37" s="951"/>
      <c r="K37" s="915">
        <v>0</v>
      </c>
      <c r="L37" s="915">
        <v>0</v>
      </c>
      <c r="M37" s="423"/>
    </row>
    <row r="38" spans="1:17" hidden="1" outlineLevel="1" x14ac:dyDescent="0.25">
      <c r="B38" s="625"/>
      <c r="C38" s="867"/>
      <c r="D38" s="918" t="s">
        <v>265</v>
      </c>
      <c r="E38" s="911"/>
      <c r="F38" s="949">
        <v>0</v>
      </c>
      <c r="G38" s="950">
        <v>0</v>
      </c>
      <c r="H38" s="611">
        <f t="shared" si="1"/>
        <v>0</v>
      </c>
      <c r="I38" s="951"/>
      <c r="K38" s="915">
        <v>0</v>
      </c>
      <c r="L38" s="915">
        <v>0</v>
      </c>
      <c r="M38" s="423"/>
    </row>
    <row r="39" spans="1:17" hidden="1" outlineLevel="1" x14ac:dyDescent="0.25">
      <c r="B39" s="625"/>
      <c r="C39" s="867"/>
      <c r="D39" s="918" t="s">
        <v>266</v>
      </c>
      <c r="E39" s="911"/>
      <c r="F39" s="949">
        <v>0</v>
      </c>
      <c r="G39" s="950">
        <v>0</v>
      </c>
      <c r="H39" s="611">
        <f t="shared" si="1"/>
        <v>0</v>
      </c>
      <c r="I39" s="951"/>
      <c r="K39" s="915">
        <v>0</v>
      </c>
      <c r="L39" s="915">
        <v>0</v>
      </c>
      <c r="M39" s="423"/>
    </row>
    <row r="40" spans="1:17" hidden="1" outlineLevel="1" x14ac:dyDescent="0.25">
      <c r="B40" s="625"/>
      <c r="C40" s="867"/>
      <c r="D40" s="918" t="s">
        <v>267</v>
      </c>
      <c r="E40" s="911"/>
      <c r="F40" s="949">
        <v>0</v>
      </c>
      <c r="G40" s="950">
        <v>0</v>
      </c>
      <c r="H40" s="611">
        <f t="shared" si="1"/>
        <v>0</v>
      </c>
      <c r="I40" s="951"/>
      <c r="K40" s="915">
        <v>0</v>
      </c>
      <c r="L40" s="915">
        <v>0</v>
      </c>
      <c r="M40" s="423"/>
    </row>
    <row r="41" spans="1:17" ht="30" hidden="1" outlineLevel="1" x14ac:dyDescent="0.25">
      <c r="B41" s="625"/>
      <c r="C41" s="869"/>
      <c r="D41" s="918" t="s">
        <v>327</v>
      </c>
      <c r="E41" s="911"/>
      <c r="F41" s="949">
        <v>0</v>
      </c>
      <c r="G41" s="950">
        <v>0</v>
      </c>
      <c r="H41" s="611">
        <f t="shared" si="1"/>
        <v>0</v>
      </c>
      <c r="I41" s="951"/>
      <c r="K41" s="915">
        <v>0</v>
      </c>
      <c r="L41" s="915">
        <v>0</v>
      </c>
      <c r="M41" s="423"/>
    </row>
    <row r="42" spans="1:17" hidden="1" outlineLevel="1" x14ac:dyDescent="0.25">
      <c r="B42" s="274"/>
      <c r="C42" s="232"/>
      <c r="D42" s="882"/>
      <c r="E42" s="883"/>
      <c r="F42" s="884"/>
      <c r="G42" s="10" t="s">
        <v>1</v>
      </c>
      <c r="I42" s="611">
        <f>SUM(H37:H41)+I36</f>
        <v>0</v>
      </c>
      <c r="K42" s="612">
        <f>SUM(K36:K41)</f>
        <v>0</v>
      </c>
      <c r="L42" s="612">
        <f>SUM(L36:L41)</f>
        <v>0</v>
      </c>
      <c r="M42" s="423"/>
    </row>
    <row r="43" spans="1:17" ht="15.75" hidden="1" outlineLevel="1" thickBot="1" x14ac:dyDescent="0.3">
      <c r="B43" s="952"/>
      <c r="C43" s="885"/>
      <c r="D43" s="953"/>
      <c r="E43" s="954"/>
      <c r="F43" s="277"/>
      <c r="G43" s="32" t="s">
        <v>226</v>
      </c>
      <c r="H43" s="955">
        <v>0.23</v>
      </c>
      <c r="I43" s="956">
        <f>I42*H43</f>
        <v>0</v>
      </c>
      <c r="K43" s="956">
        <f>K42*H43</f>
        <v>0</v>
      </c>
      <c r="L43" s="956">
        <f>L42*H43</f>
        <v>0</v>
      </c>
      <c r="M43" s="423"/>
    </row>
    <row r="44" spans="1:17" collapsed="1" x14ac:dyDescent="0.25">
      <c r="B44" s="957" t="s">
        <v>303</v>
      </c>
      <c r="C44" s="886" t="s">
        <v>199</v>
      </c>
      <c r="D44" s="958"/>
      <c r="E44" s="959"/>
      <c r="F44" s="960"/>
      <c r="G44" s="33" t="s">
        <v>1</v>
      </c>
      <c r="H44" s="961"/>
      <c r="I44" s="962">
        <f>SUM(I42:I43)</f>
        <v>0</v>
      </c>
      <c r="K44" s="931">
        <f>SUM(K41:K42)</f>
        <v>0</v>
      </c>
      <c r="L44" s="621">
        <f>SUM(L41:L42)</f>
        <v>0</v>
      </c>
      <c r="M44" s="423"/>
    </row>
    <row r="45" spans="1:17" x14ac:dyDescent="0.25">
      <c r="A45" s="277"/>
      <c r="B45" s="963"/>
      <c r="C45" s="871"/>
      <c r="D45" s="625"/>
      <c r="E45" s="933"/>
      <c r="F45" s="330"/>
      <c r="G45" s="658" t="s">
        <v>220</v>
      </c>
      <c r="H45" s="934">
        <v>0.1</v>
      </c>
      <c r="I45" s="935">
        <f>SUM(I42,I43)*H45</f>
        <v>0</v>
      </c>
      <c r="J45" s="936"/>
      <c r="K45" s="937">
        <f>K44*H45</f>
        <v>0</v>
      </c>
      <c r="L45" s="938">
        <f>L44*H45</f>
        <v>0</v>
      </c>
      <c r="M45" s="423"/>
      <c r="Q45" s="277"/>
    </row>
    <row r="46" spans="1:17" s="423" customFormat="1" ht="15.75" thickBot="1" x14ac:dyDescent="0.3">
      <c r="A46" s="872"/>
      <c r="B46" s="290"/>
      <c r="C46" s="887"/>
      <c r="D46" s="888"/>
      <c r="E46" s="964"/>
      <c r="F46" s="940"/>
      <c r="G46" s="941" t="s">
        <v>278</v>
      </c>
      <c r="H46" s="965"/>
      <c r="I46" s="943">
        <f>SUM(I44:I45)</f>
        <v>0</v>
      </c>
      <c r="J46" s="889"/>
      <c r="K46" s="944">
        <f>SUM(K44:K45)</f>
        <v>0</v>
      </c>
      <c r="L46" s="632">
        <f>SUM(L44:L45)</f>
        <v>0</v>
      </c>
    </row>
    <row r="47" spans="1:17" x14ac:dyDescent="0.25">
      <c r="B47" s="966"/>
      <c r="C47" s="890"/>
      <c r="D47" s="251"/>
      <c r="E47" s="967"/>
      <c r="F47" s="967"/>
      <c r="G47" s="251"/>
      <c r="H47" s="277"/>
      <c r="I47" s="277"/>
      <c r="J47" s="277"/>
      <c r="M47" s="423"/>
    </row>
    <row r="48" spans="1:17" ht="15.75" thickBot="1" x14ac:dyDescent="0.3">
      <c r="B48" s="966"/>
      <c r="C48" s="890"/>
      <c r="D48" s="251"/>
      <c r="E48" s="967"/>
      <c r="F48" s="967"/>
      <c r="G48" s="251"/>
      <c r="H48" s="277"/>
      <c r="I48" s="277"/>
      <c r="J48" s="277"/>
      <c r="K48" s="423"/>
      <c r="L48" s="423"/>
      <c r="M48" s="423"/>
    </row>
    <row r="49" spans="1:17" ht="30" hidden="1" outlineLevel="1" x14ac:dyDescent="0.25">
      <c r="B49" s="274"/>
      <c r="C49" s="405" t="s">
        <v>347</v>
      </c>
      <c r="D49" s="396" t="s">
        <v>294</v>
      </c>
      <c r="E49" s="396" t="s">
        <v>310</v>
      </c>
      <c r="F49" s="399" t="s">
        <v>59</v>
      </c>
      <c r="G49" s="891" t="s">
        <v>58</v>
      </c>
      <c r="H49" s="399" t="s">
        <v>48</v>
      </c>
      <c r="I49" s="968"/>
      <c r="J49" s="892"/>
      <c r="K49" s="423"/>
      <c r="L49" s="423"/>
      <c r="M49" s="423"/>
    </row>
    <row r="50" spans="1:17" hidden="1" outlineLevel="1" x14ac:dyDescent="0.25">
      <c r="B50" s="274"/>
      <c r="D50" s="881"/>
      <c r="E50" s="396"/>
      <c r="F50" s="399"/>
      <c r="G50" s="891"/>
      <c r="H50" s="399"/>
      <c r="I50" s="969">
        <v>0</v>
      </c>
      <c r="J50" s="892"/>
      <c r="K50" s="915">
        <v>0</v>
      </c>
      <c r="L50" s="915">
        <v>0</v>
      </c>
      <c r="M50" s="423"/>
    </row>
    <row r="51" spans="1:17" hidden="1" outlineLevel="1" x14ac:dyDescent="0.25">
      <c r="B51" s="910"/>
      <c r="C51" s="893" t="s">
        <v>346</v>
      </c>
      <c r="D51" s="918" t="s">
        <v>273</v>
      </c>
      <c r="E51" s="911"/>
      <c r="F51" s="949">
        <v>0</v>
      </c>
      <c r="G51" s="950">
        <v>0</v>
      </c>
      <c r="H51" s="611">
        <v>0</v>
      </c>
      <c r="I51" s="951"/>
      <c r="K51" s="915">
        <v>0</v>
      </c>
      <c r="L51" s="915">
        <v>0</v>
      </c>
      <c r="M51" s="423"/>
    </row>
    <row r="52" spans="1:17" hidden="1" outlineLevel="1" x14ac:dyDescent="0.25">
      <c r="B52" s="910"/>
      <c r="C52" s="867"/>
      <c r="D52" s="918" t="s">
        <v>274</v>
      </c>
      <c r="E52" s="911"/>
      <c r="F52" s="949">
        <v>0</v>
      </c>
      <c r="G52" s="950">
        <v>1</v>
      </c>
      <c r="H52" s="611">
        <f t="shared" ref="H52:H55" si="2">F52*G52</f>
        <v>0</v>
      </c>
      <c r="I52" s="951"/>
      <c r="K52" s="915">
        <v>0</v>
      </c>
      <c r="L52" s="915">
        <v>0</v>
      </c>
      <c r="M52" s="423"/>
    </row>
    <row r="53" spans="1:17" hidden="1" outlineLevel="1" x14ac:dyDescent="0.25">
      <c r="B53" s="910"/>
      <c r="C53" s="867"/>
      <c r="D53" s="918" t="s">
        <v>275</v>
      </c>
      <c r="E53" s="911"/>
      <c r="F53" s="949">
        <v>0</v>
      </c>
      <c r="G53" s="950">
        <v>0</v>
      </c>
      <c r="H53" s="611">
        <f t="shared" si="2"/>
        <v>0</v>
      </c>
      <c r="I53" s="951"/>
      <c r="K53" s="915">
        <v>0</v>
      </c>
      <c r="L53" s="915">
        <v>0</v>
      </c>
      <c r="M53" s="423"/>
    </row>
    <row r="54" spans="1:17" hidden="1" outlineLevel="1" x14ac:dyDescent="0.25">
      <c r="B54" s="910"/>
      <c r="C54" s="867"/>
      <c r="D54" s="918" t="s">
        <v>276</v>
      </c>
      <c r="E54" s="911"/>
      <c r="F54" s="949">
        <v>0</v>
      </c>
      <c r="G54" s="950">
        <v>0</v>
      </c>
      <c r="H54" s="611">
        <f t="shared" si="2"/>
        <v>0</v>
      </c>
      <c r="I54" s="951"/>
      <c r="K54" s="915">
        <v>0</v>
      </c>
      <c r="L54" s="915">
        <v>0</v>
      </c>
      <c r="M54" s="423"/>
    </row>
    <row r="55" spans="1:17" ht="30" hidden="1" outlineLevel="1" x14ac:dyDescent="0.25">
      <c r="B55" s="910"/>
      <c r="C55" s="869"/>
      <c r="D55" s="918" t="s">
        <v>327</v>
      </c>
      <c r="E55" s="911"/>
      <c r="F55" s="949">
        <v>0</v>
      </c>
      <c r="G55" s="950">
        <v>0</v>
      </c>
      <c r="H55" s="611">
        <f t="shared" si="2"/>
        <v>0</v>
      </c>
      <c r="I55" s="951"/>
      <c r="K55" s="915">
        <v>0</v>
      </c>
      <c r="L55" s="915">
        <v>0</v>
      </c>
      <c r="M55" s="423"/>
    </row>
    <row r="56" spans="1:17" hidden="1" outlineLevel="1" x14ac:dyDescent="0.25">
      <c r="D56" s="421"/>
      <c r="E56" s="138"/>
      <c r="F56" s="884"/>
      <c r="G56" s="10" t="s">
        <v>1</v>
      </c>
      <c r="H56" s="479"/>
      <c r="I56" s="611">
        <f>SUM(H51:H55)+I50</f>
        <v>0</v>
      </c>
      <c r="K56" s="612">
        <f>SUM(K51:K55)</f>
        <v>0</v>
      </c>
      <c r="L56" s="612">
        <f>SUM(L51:L55)</f>
        <v>0</v>
      </c>
      <c r="M56" s="423"/>
    </row>
    <row r="57" spans="1:17" ht="15.75" hidden="1" outlineLevel="1" thickBot="1" x14ac:dyDescent="0.3">
      <c r="D57" s="970"/>
      <c r="E57" s="971"/>
      <c r="F57" s="648"/>
      <c r="G57" s="11" t="s">
        <v>226</v>
      </c>
      <c r="H57" s="972">
        <v>0.23</v>
      </c>
      <c r="I57" s="956">
        <f>I56*H57</f>
        <v>0</v>
      </c>
      <c r="K57" s="612">
        <f>K56*H57</f>
        <v>0</v>
      </c>
      <c r="L57" s="612">
        <f>L56*H57</f>
        <v>0</v>
      </c>
      <c r="M57" s="423"/>
    </row>
    <row r="58" spans="1:17" collapsed="1" x14ac:dyDescent="0.25">
      <c r="B58" s="405" t="s">
        <v>303</v>
      </c>
      <c r="C58" s="1287" t="s">
        <v>304</v>
      </c>
      <c r="D58" s="958"/>
      <c r="E58" s="973"/>
      <c r="F58" s="928"/>
      <c r="G58" s="33" t="s">
        <v>1</v>
      </c>
      <c r="H58" s="448"/>
      <c r="I58" s="974">
        <f>SUM(I56:I57)</f>
        <v>0</v>
      </c>
      <c r="K58" s="612">
        <f>SUM(K56:K57)</f>
        <v>0</v>
      </c>
      <c r="L58" s="612">
        <f>SUM(L56:L57)</f>
        <v>0</v>
      </c>
      <c r="M58" s="423"/>
    </row>
    <row r="59" spans="1:17" ht="15" customHeight="1" x14ac:dyDescent="0.25">
      <c r="A59" s="277"/>
      <c r="B59" s="963"/>
      <c r="C59" s="1288"/>
      <c r="D59" s="625"/>
      <c r="E59" s="933"/>
      <c r="F59" s="330"/>
      <c r="G59" s="658" t="s">
        <v>220</v>
      </c>
      <c r="H59" s="934">
        <v>0.1</v>
      </c>
      <c r="I59" s="935">
        <f>I58*H59</f>
        <v>0</v>
      </c>
      <c r="J59" s="936"/>
      <c r="K59" s="975">
        <f>K58*H59</f>
        <v>0</v>
      </c>
      <c r="L59" s="668">
        <f>L58*H59</f>
        <v>0</v>
      </c>
      <c r="M59" s="423"/>
      <c r="Q59" s="277"/>
    </row>
    <row r="60" spans="1:17" s="423" customFormat="1" ht="15.75" customHeight="1" thickBot="1" x14ac:dyDescent="0.3">
      <c r="A60" s="872"/>
      <c r="B60" s="976"/>
      <c r="C60" s="1289"/>
      <c r="D60" s="875"/>
      <c r="E60" s="939"/>
      <c r="F60" s="940"/>
      <c r="G60" s="941" t="s">
        <v>278</v>
      </c>
      <c r="H60" s="942"/>
      <c r="I60" s="943">
        <f>SUM(I58:I59)</f>
        <v>0</v>
      </c>
      <c r="J60" s="872"/>
      <c r="K60" s="612">
        <f>SUM(K58:K59)</f>
        <v>0</v>
      </c>
      <c r="L60" s="612">
        <f>SUM(L58:L59)</f>
        <v>0</v>
      </c>
    </row>
    <row r="61" spans="1:17" x14ac:dyDescent="0.25">
      <c r="C61" s="382"/>
      <c r="D61" s="251"/>
      <c r="E61" s="967"/>
      <c r="F61" s="967"/>
      <c r="G61" s="251"/>
    </row>
    <row r="62" spans="1:17" x14ac:dyDescent="0.25">
      <c r="C62" s="382"/>
      <c r="D62" s="251"/>
      <c r="E62" s="967"/>
      <c r="F62" s="977"/>
      <c r="G62" s="658" t="s">
        <v>220</v>
      </c>
      <c r="H62" s="934">
        <v>0.1</v>
      </c>
      <c r="I62" s="379">
        <f>SUM(I60+I46+I33)*H62</f>
        <v>0</v>
      </c>
      <c r="K62" s="379">
        <f>SUM(K60+K46+K33)*H62</f>
        <v>0</v>
      </c>
      <c r="L62" s="379">
        <f>SUM(L60+L46+L33)*H62</f>
        <v>0</v>
      </c>
      <c r="M62" s="909" t="s">
        <v>305</v>
      </c>
    </row>
    <row r="63" spans="1:17" x14ac:dyDescent="0.25">
      <c r="C63" s="382"/>
      <c r="D63" s="251"/>
      <c r="E63" s="967"/>
      <c r="F63" s="978"/>
      <c r="G63" s="894" t="s">
        <v>109</v>
      </c>
      <c r="I63" s="503">
        <f>I62+I60+I46+I33</f>
        <v>0</v>
      </c>
      <c r="K63" s="503">
        <f>K62+K60+K46+K33</f>
        <v>0</v>
      </c>
      <c r="L63" s="503">
        <f>L62+L60+L46+L33</f>
        <v>0</v>
      </c>
    </row>
    <row r="64" spans="1:17" x14ac:dyDescent="0.25">
      <c r="C64" s="382"/>
      <c r="D64" s="251"/>
      <c r="E64" s="967"/>
      <c r="F64" s="967"/>
      <c r="G64" s="251"/>
      <c r="I64" s="359"/>
    </row>
    <row r="65" spans="2:12" x14ac:dyDescent="0.25">
      <c r="C65" s="382"/>
      <c r="D65" s="251"/>
      <c r="E65" s="967"/>
      <c r="F65" s="967"/>
      <c r="G65" s="251"/>
      <c r="I65" s="359"/>
      <c r="K65" s="249"/>
      <c r="L65" s="895"/>
    </row>
    <row r="66" spans="2:12" x14ac:dyDescent="0.25">
      <c r="B66" s="220"/>
      <c r="C66" s="423"/>
      <c r="D66" s="382" t="s">
        <v>313</v>
      </c>
      <c r="E66" s="245"/>
      <c r="F66" s="245"/>
      <c r="G66" s="245"/>
      <c r="H66" s="245"/>
      <c r="I66" s="245"/>
      <c r="J66" s="248"/>
    </row>
    <row r="67" spans="2:12" x14ac:dyDescent="0.25">
      <c r="B67" s="220"/>
      <c r="C67" s="423"/>
      <c r="D67" s="1290" t="s">
        <v>359</v>
      </c>
      <c r="E67" s="1291"/>
      <c r="F67" s="1292"/>
      <c r="G67" s="896"/>
      <c r="H67" s="245"/>
      <c r="I67" s="245"/>
      <c r="J67" s="248"/>
    </row>
    <row r="68" spans="2:12" x14ac:dyDescent="0.25">
      <c r="B68" s="220"/>
      <c r="C68" s="423"/>
      <c r="D68" s="1151" t="s">
        <v>235</v>
      </c>
      <c r="E68" s="1152"/>
      <c r="F68" s="1153"/>
      <c r="G68" s="668">
        <f>SUM(I32+I45+I59+I62)</f>
        <v>0</v>
      </c>
    </row>
    <row r="69" spans="2:12" x14ac:dyDescent="0.25">
      <c r="B69" s="220"/>
      <c r="C69" s="423"/>
      <c r="D69" s="1154" t="s">
        <v>309</v>
      </c>
      <c r="E69" s="1155"/>
      <c r="F69" s="1156"/>
      <c r="G69" s="668">
        <f>SUM(I30+I43+I57)</f>
        <v>0</v>
      </c>
    </row>
    <row r="70" spans="2:12" x14ac:dyDescent="0.25">
      <c r="D70" s="1154" t="s">
        <v>145</v>
      </c>
      <c r="E70" s="1155"/>
      <c r="F70" s="1156"/>
      <c r="G70" s="668">
        <f>SUM(I31+I44+I58)</f>
        <v>0</v>
      </c>
    </row>
  </sheetData>
  <sheetProtection formatCells="0" formatColumns="0" formatRows="0" insertColumns="0" insertRows="0" insertHyperlinks="0" deleteColumns="0" deleteRows="0" sort="0" autoFilter="0" pivotTables="0"/>
  <mergeCells count="8">
    <mergeCell ref="C58:C60"/>
    <mergeCell ref="D67:F67"/>
    <mergeCell ref="H13:I13"/>
    <mergeCell ref="D70:F70"/>
    <mergeCell ref="D2:E2"/>
    <mergeCell ref="D13:F13"/>
    <mergeCell ref="D68:F68"/>
    <mergeCell ref="D69:F69"/>
  </mergeCells>
  <phoneticPr fontId="3"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40"/>
  <sheetViews>
    <sheetView topLeftCell="A90" zoomScaleNormal="100" zoomScalePageLayoutView="55" workbookViewId="0">
      <selection activeCell="C133" sqref="C133:F133"/>
    </sheetView>
  </sheetViews>
  <sheetFormatPr defaultRowHeight="15" outlineLevelRow="1" x14ac:dyDescent="0.25"/>
  <cols>
    <col min="1" max="1" width="3.28515625" style="55" customWidth="1"/>
    <col min="2" max="2" width="4.140625" style="55" customWidth="1"/>
    <col min="3" max="3" width="30.5703125" style="57" customWidth="1"/>
    <col min="4" max="4" width="12" style="57" bestFit="1" customWidth="1"/>
    <col min="5" max="5" width="14" style="57" customWidth="1"/>
    <col min="6" max="6" width="12.7109375" style="57" customWidth="1"/>
    <col min="7" max="7" width="6.28515625" style="57" customWidth="1"/>
    <col min="8" max="8" width="11.85546875" style="57" customWidth="1"/>
    <col min="9" max="16" width="6.28515625" style="57" customWidth="1"/>
    <col min="17" max="17" width="9.28515625" style="57" customWidth="1"/>
    <col min="18" max="18" width="3" style="57" bestFit="1" customWidth="1"/>
    <col min="19" max="19" width="7.5703125" style="421" bestFit="1" customWidth="1"/>
    <col min="20" max="20" width="7.5703125" style="57" bestFit="1" customWidth="1"/>
    <col min="21" max="21" width="10.5703125" style="420" customWidth="1"/>
    <col min="22" max="22" width="9.28515625" style="984" customWidth="1"/>
    <col min="23" max="16384" width="9.140625" style="57"/>
  </cols>
  <sheetData>
    <row r="1" spans="1:24" x14ac:dyDescent="0.25">
      <c r="C1" s="55"/>
      <c r="D1" s="55"/>
      <c r="E1" s="55"/>
      <c r="F1" s="55"/>
      <c r="G1" s="55"/>
      <c r="H1" s="55"/>
      <c r="I1" s="55"/>
      <c r="J1" s="55"/>
      <c r="K1" s="55"/>
      <c r="L1" s="55"/>
      <c r="M1" s="55"/>
      <c r="N1" s="55"/>
      <c r="O1" s="55"/>
      <c r="P1" s="55"/>
      <c r="Q1" s="55"/>
      <c r="R1" s="55"/>
      <c r="T1" s="56"/>
      <c r="U1" s="51"/>
      <c r="V1" s="982"/>
      <c r="W1" s="55"/>
      <c r="X1" s="55"/>
    </row>
    <row r="2" spans="1:24" x14ac:dyDescent="0.25">
      <c r="C2" s="55"/>
      <c r="D2" s="55"/>
      <c r="E2" s="259" t="s">
        <v>23</v>
      </c>
      <c r="F2" s="988"/>
      <c r="G2" s="989"/>
      <c r="H2" s="989"/>
      <c r="I2" s="55"/>
      <c r="J2" s="55"/>
      <c r="K2" s="55"/>
      <c r="L2" s="55"/>
      <c r="M2" s="55"/>
      <c r="N2" s="55"/>
      <c r="O2" s="55"/>
      <c r="P2" s="55"/>
      <c r="Q2" s="55"/>
      <c r="R2" s="55"/>
      <c r="T2" s="56"/>
      <c r="U2" s="51"/>
      <c r="V2" s="982"/>
      <c r="W2" s="55"/>
      <c r="X2" s="55"/>
    </row>
    <row r="3" spans="1:24" x14ac:dyDescent="0.25">
      <c r="C3" s="55"/>
      <c r="D3" s="55"/>
      <c r="E3" s="55"/>
      <c r="F3" s="55"/>
      <c r="G3" s="55"/>
      <c r="H3" s="55"/>
      <c r="I3" s="55"/>
      <c r="J3" s="55"/>
      <c r="K3" s="55"/>
      <c r="L3" s="55"/>
      <c r="M3" s="55"/>
      <c r="N3" s="55"/>
      <c r="O3" s="55"/>
      <c r="P3" s="55"/>
      <c r="Q3" s="55"/>
      <c r="R3" s="55"/>
      <c r="T3" s="56"/>
      <c r="U3" s="51"/>
      <c r="V3" s="982"/>
      <c r="W3" s="55"/>
      <c r="X3" s="55"/>
    </row>
    <row r="4" spans="1:24" x14ac:dyDescent="0.25">
      <c r="C4" s="58" t="s">
        <v>44</v>
      </c>
      <c r="D4" s="58"/>
      <c r="E4" s="152" t="str">
        <f>'Project Details'!C3</f>
        <v>Sample Capital Project</v>
      </c>
      <c r="F4" s="990"/>
      <c r="G4" s="990"/>
      <c r="H4" s="55"/>
      <c r="I4" s="55"/>
      <c r="J4" s="55"/>
      <c r="K4" s="55"/>
      <c r="L4" s="55"/>
      <c r="M4" s="55"/>
      <c r="N4" s="55"/>
      <c r="O4" s="55"/>
      <c r="P4" s="55"/>
      <c r="Q4" s="55"/>
      <c r="R4" s="55"/>
      <c r="T4" s="56"/>
      <c r="U4" s="51"/>
      <c r="V4" s="982"/>
      <c r="W4" s="55"/>
      <c r="X4" s="55"/>
    </row>
    <row r="5" spans="1:24" x14ac:dyDescent="0.25">
      <c r="C5" s="61" t="s">
        <v>107</v>
      </c>
      <c r="D5" s="61"/>
      <c r="E5" s="152" t="str">
        <f>'Project Details'!C4</f>
        <v>YY-123</v>
      </c>
      <c r="F5" s="990"/>
      <c r="G5" s="990"/>
      <c r="H5" s="55"/>
      <c r="I5" s="55"/>
      <c r="J5" s="55"/>
      <c r="K5" s="55"/>
      <c r="L5" s="55"/>
      <c r="M5" s="55"/>
      <c r="N5" s="55"/>
      <c r="O5" s="55"/>
      <c r="P5" s="55"/>
      <c r="R5" s="55"/>
      <c r="T5" s="56"/>
      <c r="U5" s="51"/>
      <c r="V5" s="982"/>
      <c r="W5" s="55"/>
      <c r="X5" s="55"/>
    </row>
    <row r="6" spans="1:24" x14ac:dyDescent="0.25">
      <c r="C6" s="61" t="s">
        <v>315</v>
      </c>
      <c r="D6" s="61"/>
      <c r="E6" s="152">
        <f>'Project Details'!C5</f>
        <v>12450</v>
      </c>
      <c r="F6" s="990"/>
      <c r="G6" s="990"/>
      <c r="H6" s="55"/>
      <c r="I6" s="991"/>
      <c r="J6" s="55"/>
      <c r="K6" s="55"/>
      <c r="L6" s="55"/>
      <c r="M6" s="55"/>
      <c r="N6" s="55"/>
      <c r="O6" s="55"/>
      <c r="P6" s="55"/>
      <c r="Q6" s="55"/>
      <c r="R6" s="55"/>
      <c r="T6" s="56"/>
      <c r="U6" s="51"/>
      <c r="V6" s="982"/>
      <c r="W6" s="55"/>
      <c r="X6" s="55"/>
    </row>
    <row r="7" spans="1:24" x14ac:dyDescent="0.25">
      <c r="C7" s="61" t="s">
        <v>112</v>
      </c>
      <c r="D7" s="61"/>
      <c r="E7" s="152" t="str">
        <f>'Project Details'!C6</f>
        <v>Update Champion Name</v>
      </c>
      <c r="F7" s="990"/>
      <c r="G7" s="990"/>
      <c r="H7" s="55"/>
      <c r="I7" s="55"/>
      <c r="J7" s="55"/>
      <c r="K7" s="55"/>
      <c r="L7" s="55"/>
      <c r="M7" s="55"/>
      <c r="N7" s="55"/>
      <c r="O7" s="55"/>
      <c r="P7" s="55"/>
      <c r="Q7" s="55"/>
      <c r="R7" s="55"/>
      <c r="T7" s="56"/>
      <c r="U7" s="51"/>
      <c r="V7" s="982"/>
      <c r="W7" s="55"/>
      <c r="X7" s="55"/>
    </row>
    <row r="8" spans="1:24" x14ac:dyDescent="0.25">
      <c r="C8" s="61" t="s">
        <v>45</v>
      </c>
      <c r="D8" s="61"/>
      <c r="E8" s="152" t="str">
        <f>'Project Details'!C7</f>
        <v>Update Sponsor Name</v>
      </c>
      <c r="F8" s="990"/>
      <c r="G8" s="990"/>
      <c r="H8" s="55"/>
      <c r="I8" s="55"/>
      <c r="J8" s="55"/>
      <c r="K8" s="55"/>
      <c r="L8" s="55"/>
      <c r="M8" s="55"/>
      <c r="N8" s="55"/>
      <c r="O8" s="55"/>
      <c r="P8" s="55"/>
      <c r="Q8" s="55"/>
      <c r="R8" s="55"/>
      <c r="T8" s="56"/>
      <c r="U8" s="51"/>
      <c r="V8" s="982"/>
      <c r="W8" s="55"/>
      <c r="X8" s="55"/>
    </row>
    <row r="9" spans="1:24" x14ac:dyDescent="0.25">
      <c r="C9" s="61" t="s">
        <v>46</v>
      </c>
      <c r="D9" s="61"/>
      <c r="E9" s="152" t="str">
        <f>'Project Details'!C8</f>
        <v>Update PM Name</v>
      </c>
      <c r="F9" s="990"/>
      <c r="G9" s="990"/>
      <c r="H9" s="55"/>
      <c r="I9" s="55"/>
      <c r="J9" s="55"/>
      <c r="K9" s="54"/>
      <c r="L9" s="54"/>
      <c r="M9" s="54"/>
      <c r="N9" s="54"/>
      <c r="O9" s="54"/>
      <c r="P9" s="54"/>
      <c r="Q9" s="54"/>
      <c r="R9" s="54"/>
      <c r="S9" s="277"/>
      <c r="T9" s="56"/>
      <c r="U9" s="248"/>
      <c r="V9" s="992"/>
      <c r="W9" s="54"/>
      <c r="X9" s="54"/>
    </row>
    <row r="10" spans="1:24" x14ac:dyDescent="0.25">
      <c r="C10" s="61" t="s">
        <v>67</v>
      </c>
      <c r="D10" s="61"/>
      <c r="E10" s="152" t="str">
        <f>'Project Details'!C9</f>
        <v>V0 1</v>
      </c>
      <c r="F10" s="990"/>
      <c r="G10" s="990"/>
      <c r="H10" s="55"/>
      <c r="I10" s="55"/>
      <c r="J10" s="55"/>
      <c r="K10" s="54"/>
      <c r="L10" s="54"/>
      <c r="M10" s="54"/>
      <c r="N10" s="54"/>
      <c r="O10" s="54"/>
      <c r="P10" s="54"/>
      <c r="Q10" s="54"/>
      <c r="R10" s="54"/>
      <c r="S10" s="277"/>
      <c r="T10" s="56"/>
      <c r="U10" s="248"/>
      <c r="V10" s="992"/>
      <c r="W10" s="54"/>
      <c r="X10" s="54"/>
    </row>
    <row r="11" spans="1:24" ht="15" customHeight="1" x14ac:dyDescent="0.25">
      <c r="C11" s="61" t="s">
        <v>68</v>
      </c>
      <c r="D11" s="61"/>
      <c r="E11" s="993" t="str">
        <f>'Project Details'!C10</f>
        <v>DD/MM/YYYY</v>
      </c>
      <c r="F11" s="990"/>
      <c r="G11" s="990"/>
      <c r="H11" s="55"/>
      <c r="I11" s="55"/>
      <c r="J11" s="55"/>
      <c r="K11" s="54"/>
      <c r="L11" s="54"/>
      <c r="M11" s="54"/>
      <c r="N11" s="54"/>
      <c r="O11" s="54"/>
      <c r="P11" s="54"/>
      <c r="Q11" s="54"/>
      <c r="R11" s="54"/>
      <c r="S11" s="57"/>
      <c r="U11" s="57"/>
      <c r="V11" s="57"/>
    </row>
    <row r="12" spans="1:24" s="220" customFormat="1" ht="12.75" hidden="1" customHeight="1" x14ac:dyDescent="0.25">
      <c r="A12" s="421"/>
      <c r="B12" s="421"/>
      <c r="C12" s="994"/>
      <c r="D12" s="995"/>
      <c r="E12" s="996"/>
      <c r="F12" s="904"/>
      <c r="G12" s="895"/>
      <c r="H12" s="421"/>
      <c r="I12" s="421"/>
      <c r="J12" s="421"/>
      <c r="K12" s="277"/>
      <c r="L12" s="277"/>
      <c r="M12" s="277"/>
      <c r="N12" s="277"/>
      <c r="O12" s="277"/>
      <c r="P12" s="277"/>
      <c r="Q12" s="277"/>
      <c r="R12" s="277"/>
    </row>
    <row r="13" spans="1:24" s="220" customFormat="1" ht="12.75" hidden="1" customHeight="1" x14ac:dyDescent="0.25">
      <c r="A13" s="421"/>
      <c r="B13" s="421"/>
      <c r="C13" s="997"/>
      <c r="D13" s="998"/>
      <c r="E13" s="999"/>
      <c r="F13" s="904"/>
      <c r="G13" s="895"/>
      <c r="H13" s="421"/>
      <c r="I13" s="421"/>
      <c r="J13" s="421"/>
      <c r="K13" s="277"/>
      <c r="L13" s="277"/>
      <c r="M13" s="277"/>
      <c r="N13" s="277"/>
      <c r="O13" s="277"/>
      <c r="P13" s="277"/>
      <c r="Q13" s="277"/>
      <c r="R13" s="277"/>
    </row>
    <row r="14" spans="1:24" s="220" customFormat="1" ht="12.75" hidden="1" customHeight="1" x14ac:dyDescent="0.25">
      <c r="A14" s="421"/>
      <c r="B14" s="421"/>
      <c r="C14" s="1409"/>
      <c r="D14" s="1410"/>
      <c r="E14" s="1411"/>
      <c r="F14" s="904"/>
      <c r="G14" s="895"/>
      <c r="H14" s="421"/>
      <c r="I14" s="421"/>
      <c r="J14" s="421"/>
      <c r="K14" s="277"/>
      <c r="L14" s="277"/>
      <c r="M14" s="277"/>
      <c r="N14" s="277"/>
      <c r="O14" s="277"/>
      <c r="P14" s="277"/>
      <c r="Q14" s="277"/>
      <c r="R14" s="277"/>
    </row>
    <row r="15" spans="1:24" ht="12.75" hidden="1" customHeight="1" x14ac:dyDescent="0.25">
      <c r="C15" s="51"/>
      <c r="D15" s="51"/>
      <c r="E15" s="1000"/>
      <c r="F15" s="55"/>
      <c r="G15" s="55"/>
      <c r="H15" s="55"/>
      <c r="I15" s="55"/>
      <c r="J15" s="55"/>
      <c r="K15" s="54"/>
      <c r="L15" s="54"/>
      <c r="M15" s="54"/>
      <c r="N15" s="54"/>
      <c r="O15" s="54"/>
      <c r="P15" s="54"/>
      <c r="Q15" s="54"/>
      <c r="R15" s="54"/>
      <c r="S15" s="57"/>
      <c r="U15" s="57"/>
      <c r="V15" s="57"/>
    </row>
    <row r="16" spans="1:24" x14ac:dyDescent="0.25">
      <c r="C16" s="1393" t="s">
        <v>4</v>
      </c>
      <c r="D16" s="1393"/>
      <c r="E16" s="1393"/>
      <c r="F16" s="1393"/>
      <c r="G16" s="1393"/>
      <c r="H16" s="1393"/>
      <c r="I16" s="1393"/>
      <c r="J16" s="1393"/>
      <c r="K16" s="54"/>
      <c r="L16" s="54"/>
      <c r="M16" s="54"/>
      <c r="N16" s="54"/>
      <c r="O16" s="54"/>
      <c r="P16" s="54"/>
      <c r="Q16" s="54"/>
      <c r="R16" s="54"/>
      <c r="S16" s="57"/>
      <c r="U16" s="57"/>
      <c r="V16" s="57"/>
    </row>
    <row r="17" spans="1:25" s="219" customFormat="1" ht="14.25" customHeight="1" x14ac:dyDescent="0.25">
      <c r="A17" s="393"/>
      <c r="B17" s="393"/>
      <c r="C17" s="907"/>
      <c r="D17" s="907"/>
      <c r="E17" s="1001"/>
      <c r="F17" s="1001"/>
      <c r="G17" s="980"/>
      <c r="H17" s="980"/>
      <c r="I17" s="980"/>
      <c r="J17" s="980"/>
      <c r="K17" s="980"/>
      <c r="L17" s="980"/>
      <c r="M17" s="980"/>
      <c r="N17" s="980"/>
      <c r="O17" s="980"/>
      <c r="P17" s="980"/>
      <c r="Q17" s="980"/>
      <c r="R17" s="393"/>
    </row>
    <row r="18" spans="1:25" s="237" customFormat="1" ht="38.25" customHeight="1" x14ac:dyDescent="0.25">
      <c r="A18" s="393"/>
      <c r="B18" s="393"/>
      <c r="C18" s="1394" t="s">
        <v>50</v>
      </c>
      <c r="D18" s="1394"/>
      <c r="E18" s="1394"/>
      <c r="F18" s="1394"/>
      <c r="G18" s="980"/>
      <c r="H18" s="980"/>
      <c r="I18" s="980"/>
      <c r="J18" s="980"/>
      <c r="K18" s="980"/>
      <c r="L18" s="980"/>
      <c r="M18" s="980"/>
      <c r="N18" s="980"/>
      <c r="O18" s="980"/>
      <c r="P18" s="980"/>
      <c r="Q18" s="980"/>
      <c r="R18" s="393"/>
      <c r="S18" s="219"/>
      <c r="T18" s="219"/>
      <c r="U18" s="219"/>
      <c r="V18" s="219"/>
      <c r="W18" s="219"/>
      <c r="X18" s="219"/>
      <c r="Y18" s="219"/>
    </row>
    <row r="19" spans="1:25" s="434" customFormat="1" ht="12.75" customHeight="1" x14ac:dyDescent="0.25">
      <c r="A19" s="393"/>
      <c r="B19" s="393"/>
      <c r="C19" s="1002"/>
      <c r="D19" s="1002"/>
      <c r="E19" s="1003"/>
      <c r="F19" s="1003"/>
      <c r="G19" s="980"/>
      <c r="H19" s="980"/>
      <c r="I19" s="980"/>
      <c r="J19" s="980"/>
      <c r="K19" s="980"/>
      <c r="L19" s="980"/>
      <c r="M19" s="980"/>
      <c r="N19" s="980"/>
      <c r="O19" s="980"/>
      <c r="P19" s="980"/>
      <c r="Q19" s="980"/>
      <c r="R19" s="393"/>
      <c r="S19" s="219"/>
      <c r="T19" s="219"/>
      <c r="U19" s="219"/>
      <c r="V19" s="219"/>
      <c r="W19" s="219"/>
      <c r="X19" s="219"/>
      <c r="Y19" s="219"/>
    </row>
    <row r="20" spans="1:25" s="219" customFormat="1" ht="60" customHeight="1" x14ac:dyDescent="0.25">
      <c r="A20" s="393"/>
      <c r="B20" s="393"/>
      <c r="C20" s="1395" t="s">
        <v>4</v>
      </c>
      <c r="D20" s="1396"/>
      <c r="E20" s="552"/>
      <c r="F20" s="891" t="s">
        <v>383</v>
      </c>
      <c r="G20" s="980"/>
      <c r="H20" s="980"/>
      <c r="I20" s="980"/>
      <c r="J20" s="980"/>
      <c r="K20" s="980"/>
      <c r="L20" s="980"/>
      <c r="M20" s="980"/>
      <c r="N20" s="980"/>
      <c r="O20" s="980"/>
      <c r="P20" s="980"/>
      <c r="Q20" s="980"/>
    </row>
    <row r="21" spans="1:25" s="219" customFormat="1" x14ac:dyDescent="0.25">
      <c r="A21" s="393"/>
      <c r="B21" s="393"/>
      <c r="C21" s="1302" t="s">
        <v>37</v>
      </c>
      <c r="D21" s="1303"/>
      <c r="E21" s="1004" t="s">
        <v>333</v>
      </c>
      <c r="F21" s="233" t="s">
        <v>48</v>
      </c>
      <c r="G21" s="980"/>
      <c r="H21" s="980"/>
      <c r="I21" s="980"/>
      <c r="J21" s="980"/>
      <c r="K21" s="980"/>
      <c r="L21" s="980"/>
      <c r="M21" s="980"/>
      <c r="N21" s="980"/>
      <c r="O21" s="980"/>
      <c r="P21" s="980"/>
      <c r="Q21" s="980"/>
    </row>
    <row r="22" spans="1:25" s="219" customFormat="1" ht="12.75" hidden="1" customHeight="1" outlineLevel="1" x14ac:dyDescent="0.25">
      <c r="A22" s="393"/>
      <c r="B22" s="393"/>
      <c r="C22" s="1300" t="str">
        <f>'Daily Rates'!B11</f>
        <v>Professor</v>
      </c>
      <c r="D22" s="1301"/>
      <c r="E22" s="950">
        <v>0</v>
      </c>
      <c r="F22" s="440">
        <f>'Daily Rates'!C11*E22</f>
        <v>0</v>
      </c>
      <c r="G22" s="980"/>
      <c r="H22" s="980"/>
      <c r="I22" s="980"/>
      <c r="J22" s="980"/>
      <c r="K22" s="980"/>
      <c r="L22" s="980"/>
      <c r="M22" s="980"/>
      <c r="N22" s="980"/>
      <c r="O22" s="980"/>
      <c r="P22" s="980"/>
      <c r="Q22" s="980"/>
    </row>
    <row r="23" spans="1:25" ht="12.75" hidden="1" customHeight="1" outlineLevel="1" x14ac:dyDescent="0.25">
      <c r="A23" s="393"/>
      <c r="B23" s="393"/>
      <c r="C23" s="1300" t="str">
        <f>'Daily Rates'!B12</f>
        <v>Associate Professor</v>
      </c>
      <c r="D23" s="1301"/>
      <c r="E23" s="950">
        <v>0</v>
      </c>
      <c r="F23" s="440">
        <f>'Daily Rates'!C12*E23</f>
        <v>0</v>
      </c>
      <c r="G23" s="980"/>
      <c r="H23" s="980"/>
      <c r="I23" s="980"/>
      <c r="J23" s="980"/>
      <c r="K23" s="980"/>
      <c r="L23" s="980"/>
      <c r="M23" s="980"/>
      <c r="N23" s="980"/>
      <c r="O23" s="980"/>
      <c r="P23" s="980"/>
      <c r="Q23" s="980"/>
      <c r="R23" s="219"/>
      <c r="S23" s="219"/>
      <c r="T23" s="219"/>
      <c r="U23" s="219"/>
      <c r="V23" s="219"/>
      <c r="W23" s="219"/>
      <c r="X23" s="219"/>
      <c r="Y23" s="219"/>
    </row>
    <row r="24" spans="1:25" s="1005" customFormat="1" ht="12.75" hidden="1" customHeight="1" outlineLevel="1" x14ac:dyDescent="0.25">
      <c r="A24" s="393"/>
      <c r="B24" s="393"/>
      <c r="C24" s="1300" t="str">
        <f>'Daily Rates'!B13</f>
        <v>Snr Lecturer</v>
      </c>
      <c r="D24" s="1301"/>
      <c r="E24" s="950">
        <v>0</v>
      </c>
      <c r="F24" s="440">
        <f>'Daily Rates'!C13*E24</f>
        <v>0</v>
      </c>
      <c r="G24" s="980"/>
      <c r="H24" s="980"/>
      <c r="I24" s="980"/>
      <c r="J24" s="980"/>
      <c r="K24" s="980"/>
      <c r="L24" s="980"/>
      <c r="M24" s="980"/>
      <c r="N24" s="980"/>
      <c r="O24" s="980"/>
      <c r="P24" s="980"/>
      <c r="Q24" s="980"/>
      <c r="R24" s="219"/>
      <c r="S24" s="219"/>
      <c r="T24" s="219"/>
      <c r="U24" s="219"/>
      <c r="V24" s="219"/>
      <c r="W24" s="219"/>
      <c r="X24" s="219"/>
      <c r="Y24" s="219"/>
    </row>
    <row r="25" spans="1:25" s="434" customFormat="1" ht="12.75" hidden="1" customHeight="1" outlineLevel="1" x14ac:dyDescent="0.25">
      <c r="A25" s="393"/>
      <c r="B25" s="393"/>
      <c r="C25" s="1300" t="str">
        <f>'Daily Rates'!B14</f>
        <v>Lecturer</v>
      </c>
      <c r="D25" s="1301"/>
      <c r="E25" s="950">
        <v>0</v>
      </c>
      <c r="F25" s="440">
        <f>'Daily Rates'!C14*E25</f>
        <v>0</v>
      </c>
      <c r="G25" s="980"/>
      <c r="H25" s="980"/>
      <c r="I25" s="980"/>
      <c r="J25" s="980"/>
      <c r="K25" s="980"/>
      <c r="L25" s="980"/>
      <c r="M25" s="980"/>
      <c r="N25" s="980"/>
      <c r="O25" s="980"/>
      <c r="P25" s="980"/>
      <c r="Q25" s="980"/>
      <c r="R25" s="219"/>
      <c r="S25" s="219"/>
      <c r="T25" s="219"/>
      <c r="U25" s="219"/>
      <c r="V25" s="219"/>
      <c r="W25" s="219"/>
      <c r="X25" s="219"/>
      <c r="Y25" s="219"/>
    </row>
    <row r="26" spans="1:25" s="219" customFormat="1" ht="12.75" hidden="1" customHeight="1" outlineLevel="1" x14ac:dyDescent="0.25">
      <c r="A26" s="393"/>
      <c r="B26" s="393"/>
      <c r="C26" s="1300" t="str">
        <f>'Daily Rates'!B15</f>
        <v>Snr Admin 1</v>
      </c>
      <c r="D26" s="1301"/>
      <c r="E26" s="950">
        <v>0</v>
      </c>
      <c r="F26" s="440">
        <f>'Daily Rates'!C15*E26</f>
        <v>0</v>
      </c>
      <c r="G26" s="980"/>
      <c r="H26" s="980"/>
      <c r="I26" s="980"/>
      <c r="J26" s="980"/>
      <c r="K26" s="980"/>
      <c r="L26" s="980"/>
      <c r="M26" s="980"/>
      <c r="N26" s="980"/>
      <c r="O26" s="980"/>
      <c r="P26" s="980"/>
      <c r="Q26" s="980"/>
    </row>
    <row r="27" spans="1:25" ht="12.75" hidden="1" customHeight="1" outlineLevel="1" x14ac:dyDescent="0.25">
      <c r="A27" s="393"/>
      <c r="B27" s="393"/>
      <c r="C27" s="1300" t="str">
        <f>'Daily Rates'!B16</f>
        <v>Snr Admin 2</v>
      </c>
      <c r="D27" s="1301"/>
      <c r="E27" s="950">
        <v>0</v>
      </c>
      <c r="F27" s="440">
        <f>'Daily Rates'!C16*E27</f>
        <v>0</v>
      </c>
      <c r="G27" s="980"/>
      <c r="H27" s="980"/>
      <c r="I27" s="980"/>
      <c r="J27" s="980"/>
      <c r="K27" s="980"/>
      <c r="L27" s="980"/>
      <c r="M27" s="980"/>
      <c r="N27" s="980"/>
      <c r="O27" s="980"/>
      <c r="P27" s="980"/>
      <c r="Q27" s="980"/>
      <c r="R27" s="219"/>
      <c r="S27" s="219"/>
      <c r="T27" s="219"/>
      <c r="U27" s="219"/>
      <c r="V27" s="219"/>
      <c r="W27" s="219"/>
      <c r="X27" s="219"/>
      <c r="Y27" s="219"/>
    </row>
    <row r="28" spans="1:25" ht="12.75" hidden="1" customHeight="1" outlineLevel="1" x14ac:dyDescent="0.25">
      <c r="A28" s="393"/>
      <c r="B28" s="393"/>
      <c r="C28" s="1300" t="str">
        <f>'Daily Rates'!B17</f>
        <v>Snr Admin 3</v>
      </c>
      <c r="D28" s="1301"/>
      <c r="E28" s="950">
        <v>0</v>
      </c>
      <c r="F28" s="440">
        <f>'Daily Rates'!C17*E28</f>
        <v>0</v>
      </c>
      <c r="G28" s="980"/>
      <c r="H28" s="980"/>
      <c r="I28" s="980"/>
      <c r="J28" s="980"/>
      <c r="K28" s="980"/>
      <c r="L28" s="980"/>
      <c r="M28" s="980"/>
      <c r="N28" s="980"/>
      <c r="O28" s="980"/>
      <c r="P28" s="980"/>
      <c r="Q28" s="980"/>
      <c r="R28" s="219"/>
      <c r="S28" s="219"/>
      <c r="T28" s="219"/>
      <c r="U28" s="219"/>
      <c r="V28" s="219"/>
      <c r="W28" s="219"/>
      <c r="X28" s="219"/>
      <c r="Y28" s="219"/>
    </row>
    <row r="29" spans="1:25" ht="12.75" hidden="1" customHeight="1" outlineLevel="1" x14ac:dyDescent="0.25">
      <c r="A29" s="393"/>
      <c r="B29" s="393"/>
      <c r="C29" s="1300" t="str">
        <f>'Daily Rates'!B18</f>
        <v>Admin 1</v>
      </c>
      <c r="D29" s="1301"/>
      <c r="E29" s="950">
        <v>0</v>
      </c>
      <c r="F29" s="440">
        <f>'Daily Rates'!C18*E29</f>
        <v>0</v>
      </c>
      <c r="G29" s="980"/>
      <c r="H29" s="980"/>
      <c r="I29" s="980"/>
      <c r="J29" s="980"/>
      <c r="K29" s="980"/>
      <c r="L29" s="980"/>
      <c r="M29" s="980"/>
      <c r="N29" s="980"/>
      <c r="O29" s="980"/>
      <c r="P29" s="980"/>
      <c r="Q29" s="980"/>
      <c r="R29" s="219"/>
      <c r="S29" s="219"/>
      <c r="T29" s="219"/>
      <c r="U29" s="219"/>
      <c r="V29" s="219"/>
      <c r="W29" s="219"/>
      <c r="X29" s="219"/>
      <c r="Y29" s="219"/>
    </row>
    <row r="30" spans="1:25" ht="12.75" hidden="1" customHeight="1" outlineLevel="1" x14ac:dyDescent="0.25">
      <c r="A30" s="393"/>
      <c r="B30" s="393"/>
      <c r="C30" s="1300" t="str">
        <f>'Daily Rates'!B19</f>
        <v>Admin 2</v>
      </c>
      <c r="D30" s="1301"/>
      <c r="E30" s="950">
        <v>0</v>
      </c>
      <c r="F30" s="440">
        <f>'Daily Rates'!C19*E30</f>
        <v>0</v>
      </c>
      <c r="G30" s="980"/>
      <c r="H30" s="980"/>
      <c r="I30" s="980"/>
      <c r="J30" s="980"/>
      <c r="K30" s="980"/>
      <c r="L30" s="980"/>
      <c r="M30" s="980"/>
      <c r="N30" s="980"/>
      <c r="O30" s="980"/>
      <c r="P30" s="980"/>
      <c r="Q30" s="980"/>
      <c r="R30" s="219"/>
      <c r="S30" s="219"/>
      <c r="T30" s="219"/>
      <c r="U30" s="219"/>
      <c r="V30" s="219"/>
      <c r="W30" s="219"/>
      <c r="X30" s="219"/>
      <c r="Y30" s="219"/>
    </row>
    <row r="31" spans="1:25" ht="12.75" hidden="1" customHeight="1" outlineLevel="1" x14ac:dyDescent="0.25">
      <c r="A31" s="393"/>
      <c r="B31" s="393"/>
      <c r="C31" s="1300" t="str">
        <f>'Daily Rates'!B20</f>
        <v>Admin 3</v>
      </c>
      <c r="D31" s="1301"/>
      <c r="E31" s="950">
        <v>0</v>
      </c>
      <c r="F31" s="440">
        <f>'Daily Rates'!C20*E31</f>
        <v>0</v>
      </c>
      <c r="G31" s="980"/>
      <c r="H31" s="980"/>
      <c r="I31" s="980"/>
      <c r="J31" s="980"/>
      <c r="K31" s="980"/>
      <c r="L31" s="980"/>
      <c r="M31" s="980"/>
      <c r="N31" s="980"/>
      <c r="O31" s="980"/>
      <c r="P31" s="980"/>
      <c r="Q31" s="980"/>
      <c r="R31" s="219"/>
      <c r="S31" s="219"/>
      <c r="T31" s="219"/>
      <c r="U31" s="219"/>
      <c r="V31" s="219"/>
      <c r="W31" s="219"/>
      <c r="X31" s="219"/>
      <c r="Y31" s="219"/>
    </row>
    <row r="32" spans="1:25" ht="12.75" hidden="1" customHeight="1" outlineLevel="1" x14ac:dyDescent="0.25">
      <c r="A32" s="393"/>
      <c r="B32" s="393"/>
      <c r="C32" s="1300" t="str">
        <f>'Daily Rates'!B21</f>
        <v>Snr Exec Officer1/2</v>
      </c>
      <c r="D32" s="1301"/>
      <c r="E32" s="950">
        <v>0</v>
      </c>
      <c r="F32" s="440">
        <f>'Daily Rates'!C21*E32</f>
        <v>0</v>
      </c>
      <c r="G32" s="980"/>
      <c r="H32" s="980"/>
      <c r="I32" s="980"/>
      <c r="J32" s="980"/>
      <c r="K32" s="980"/>
      <c r="L32" s="980"/>
      <c r="M32" s="980"/>
      <c r="N32" s="980"/>
      <c r="O32" s="980"/>
      <c r="P32" s="980"/>
      <c r="Q32" s="980"/>
      <c r="R32" s="219"/>
      <c r="S32" s="219"/>
      <c r="T32" s="219"/>
      <c r="U32" s="219"/>
      <c r="V32" s="219"/>
      <c r="W32" s="219"/>
      <c r="X32" s="219"/>
      <c r="Y32" s="219"/>
    </row>
    <row r="33" spans="1:25" ht="12.75" hidden="1" customHeight="1" outlineLevel="1" x14ac:dyDescent="0.25">
      <c r="A33" s="393"/>
      <c r="B33" s="393"/>
      <c r="C33" s="1300" t="str">
        <f>'Daily Rates'!B22</f>
        <v>Executive Officer</v>
      </c>
      <c r="D33" s="1301"/>
      <c r="E33" s="950">
        <v>0</v>
      </c>
      <c r="F33" s="440">
        <f>'Daily Rates'!C22*E33</f>
        <v>0</v>
      </c>
      <c r="G33" s="980"/>
      <c r="H33" s="980"/>
      <c r="I33" s="980"/>
      <c r="J33" s="980"/>
      <c r="K33" s="980"/>
      <c r="L33" s="980"/>
      <c r="M33" s="980"/>
      <c r="N33" s="980"/>
      <c r="O33" s="980"/>
      <c r="P33" s="980"/>
      <c r="Q33" s="980"/>
      <c r="R33" s="219"/>
      <c r="S33" s="219"/>
      <c r="T33" s="219"/>
      <c r="U33" s="219"/>
      <c r="V33" s="219"/>
      <c r="W33" s="219"/>
      <c r="X33" s="219"/>
      <c r="Y33" s="219"/>
    </row>
    <row r="34" spans="1:25" ht="15.75" hidden="1" customHeight="1" outlineLevel="1" x14ac:dyDescent="0.25">
      <c r="A34" s="393"/>
      <c r="B34" s="393"/>
      <c r="C34" s="1300" t="str">
        <f>'Daily Rates'!B23</f>
        <v>Other 1</v>
      </c>
      <c r="D34" s="1301"/>
      <c r="E34" s="950">
        <v>0</v>
      </c>
      <c r="F34" s="440">
        <f>'Daily Rates'!C23*E34</f>
        <v>0</v>
      </c>
      <c r="G34" s="980"/>
      <c r="H34" s="980"/>
      <c r="I34" s="980"/>
      <c r="J34" s="980"/>
      <c r="K34" s="980"/>
      <c r="L34" s="980"/>
      <c r="M34" s="980"/>
      <c r="N34" s="980"/>
      <c r="O34" s="980"/>
      <c r="P34" s="980"/>
      <c r="Q34" s="980"/>
      <c r="R34" s="219"/>
      <c r="S34" s="219"/>
      <c r="T34" s="219"/>
      <c r="U34" s="219"/>
      <c r="V34" s="219"/>
      <c r="W34" s="219"/>
      <c r="X34" s="219"/>
      <c r="Y34" s="219"/>
    </row>
    <row r="35" spans="1:25" s="219" customFormat="1" ht="12.75" hidden="1" customHeight="1" outlineLevel="1" x14ac:dyDescent="0.25">
      <c r="A35" s="393"/>
      <c r="B35" s="393"/>
      <c r="C35" s="1300" t="str">
        <f>'Daily Rates'!B24</f>
        <v>Other 2</v>
      </c>
      <c r="D35" s="1301"/>
      <c r="E35" s="950">
        <v>0</v>
      </c>
      <c r="F35" s="440">
        <f>'Daily Rates'!C24*E35</f>
        <v>0</v>
      </c>
      <c r="G35" s="980"/>
      <c r="H35" s="980"/>
      <c r="I35" s="980"/>
      <c r="J35" s="980"/>
      <c r="K35" s="980"/>
      <c r="L35" s="980"/>
      <c r="M35" s="980"/>
      <c r="N35" s="980"/>
      <c r="O35" s="980"/>
      <c r="P35" s="980"/>
      <c r="Q35" s="980"/>
    </row>
    <row r="36" spans="1:25" ht="12.75" hidden="1" customHeight="1" outlineLevel="1" x14ac:dyDescent="0.25">
      <c r="A36" s="393"/>
      <c r="B36" s="393"/>
      <c r="C36" s="1300" t="str">
        <f>'Daily Rates'!B25</f>
        <v>Other 3</v>
      </c>
      <c r="D36" s="1301"/>
      <c r="E36" s="950">
        <v>0</v>
      </c>
      <c r="F36" s="440">
        <f>'Daily Rates'!C25*E36</f>
        <v>0</v>
      </c>
      <c r="G36" s="980"/>
      <c r="H36" s="980"/>
      <c r="I36" s="980"/>
      <c r="J36" s="980"/>
      <c r="K36" s="980"/>
      <c r="L36" s="980"/>
      <c r="M36" s="980"/>
      <c r="N36" s="980"/>
      <c r="O36" s="980"/>
      <c r="P36" s="980"/>
      <c r="Q36" s="980"/>
      <c r="R36" s="219"/>
      <c r="S36" s="219"/>
      <c r="T36" s="219"/>
      <c r="U36" s="219"/>
      <c r="V36" s="219"/>
      <c r="W36" s="219"/>
      <c r="X36" s="219"/>
      <c r="Y36" s="219"/>
    </row>
    <row r="37" spans="1:25" ht="12.75" customHeight="1" collapsed="1" x14ac:dyDescent="0.25">
      <c r="A37" s="393"/>
      <c r="B37" s="1006"/>
      <c r="C37" s="1007"/>
      <c r="D37" s="10" t="s">
        <v>1</v>
      </c>
      <c r="E37" s="479">
        <f>SUM(E22:E36)</f>
        <v>0</v>
      </c>
      <c r="F37" s="611">
        <f>SUM(F22:F36)</f>
        <v>0</v>
      </c>
      <c r="G37" s="980"/>
      <c r="H37" s="980"/>
      <c r="I37" s="980"/>
      <c r="J37" s="980"/>
      <c r="K37" s="980"/>
      <c r="L37" s="980"/>
      <c r="M37" s="980"/>
      <c r="N37" s="980"/>
      <c r="O37" s="980"/>
      <c r="P37" s="980"/>
      <c r="Q37" s="980"/>
      <c r="R37" s="219"/>
      <c r="S37" s="219"/>
      <c r="T37" s="219"/>
      <c r="U37" s="219"/>
      <c r="V37" s="219"/>
      <c r="W37" s="219"/>
      <c r="X37" s="219"/>
      <c r="Y37" s="219"/>
    </row>
    <row r="38" spans="1:25" ht="12.75" customHeight="1" x14ac:dyDescent="0.25">
      <c r="A38" s="393"/>
      <c r="B38" s="1006"/>
      <c r="C38" s="1008"/>
      <c r="D38" s="14" t="s">
        <v>235</v>
      </c>
      <c r="E38" s="456">
        <v>0.2</v>
      </c>
      <c r="F38" s="457">
        <f>F37*E38</f>
        <v>0</v>
      </c>
      <c r="G38" s="980"/>
      <c r="H38" s="980"/>
      <c r="I38" s="980"/>
      <c r="J38" s="980"/>
      <c r="K38" s="980"/>
      <c r="L38" s="980"/>
      <c r="M38" s="980"/>
      <c r="N38" s="980"/>
      <c r="O38" s="980"/>
      <c r="P38" s="980"/>
      <c r="Q38" s="980"/>
      <c r="R38" s="219"/>
      <c r="S38" s="219"/>
      <c r="T38" s="219"/>
      <c r="U38" s="219"/>
      <c r="V38" s="219"/>
      <c r="W38" s="219"/>
      <c r="X38" s="219"/>
      <c r="Y38" s="219"/>
    </row>
    <row r="39" spans="1:25" ht="12.75" customHeight="1" x14ac:dyDescent="0.25">
      <c r="A39" s="393"/>
      <c r="B39" s="1006"/>
      <c r="C39" s="1009"/>
      <c r="D39" s="1010"/>
      <c r="E39" s="412" t="s">
        <v>332</v>
      </c>
      <c r="F39" s="503">
        <f>SUM(F37:F38)</f>
        <v>0</v>
      </c>
      <c r="G39" s="980"/>
      <c r="H39" s="980"/>
      <c r="I39" s="980"/>
      <c r="J39" s="980"/>
      <c r="K39" s="980"/>
      <c r="L39" s="980"/>
      <c r="M39" s="980"/>
      <c r="N39" s="980"/>
      <c r="O39" s="980"/>
      <c r="P39" s="980"/>
      <c r="Q39" s="980"/>
      <c r="R39" s="219"/>
      <c r="S39" s="219"/>
      <c r="T39" s="219"/>
      <c r="U39" s="219"/>
      <c r="V39" s="219"/>
      <c r="W39" s="219"/>
      <c r="X39" s="219"/>
      <c r="Y39" s="219"/>
    </row>
    <row r="40" spans="1:25" s="219" customFormat="1" x14ac:dyDescent="0.25">
      <c r="A40" s="393"/>
      <c r="B40" s="393"/>
      <c r="C40" s="907"/>
      <c r="D40" s="907"/>
      <c r="E40" s="1397"/>
      <c r="F40" s="1397"/>
      <c r="G40" s="980"/>
      <c r="H40" s="980"/>
      <c r="I40" s="980"/>
      <c r="J40" s="980"/>
      <c r="K40" s="980"/>
      <c r="L40" s="980"/>
      <c r="M40" s="980"/>
      <c r="N40" s="980"/>
      <c r="O40" s="980"/>
      <c r="P40" s="980"/>
      <c r="Q40" s="980"/>
      <c r="R40" s="393"/>
    </row>
    <row r="41" spans="1:25" s="258" customFormat="1" x14ac:dyDescent="0.25">
      <c r="A41" s="393"/>
      <c r="B41" s="393"/>
      <c r="C41" s="907"/>
      <c r="D41" s="907"/>
      <c r="E41" s="1398"/>
      <c r="F41" s="1398"/>
      <c r="G41" s="980"/>
      <c r="H41" s="980"/>
      <c r="I41" s="980"/>
      <c r="J41" s="980"/>
      <c r="K41" s="980"/>
      <c r="L41" s="980"/>
      <c r="M41" s="980"/>
      <c r="N41" s="980"/>
      <c r="O41" s="980"/>
      <c r="P41" s="980"/>
      <c r="Q41" s="980"/>
      <c r="R41" s="393"/>
      <c r="S41" s="219"/>
      <c r="T41" s="219"/>
      <c r="U41" s="219"/>
      <c r="V41" s="219"/>
      <c r="W41" s="219"/>
      <c r="X41" s="219"/>
      <c r="Y41" s="219"/>
    </row>
    <row r="42" spans="1:25" s="258" customFormat="1" x14ac:dyDescent="0.25">
      <c r="A42" s="393"/>
      <c r="B42" s="393"/>
      <c r="C42" s="907"/>
      <c r="D42" s="907"/>
      <c r="E42" s="1398"/>
      <c r="F42" s="1398"/>
      <c r="G42" s="980"/>
      <c r="H42" s="980"/>
      <c r="I42" s="980"/>
      <c r="J42" s="980"/>
      <c r="K42" s="980"/>
      <c r="L42" s="980"/>
      <c r="M42" s="980"/>
      <c r="N42" s="980"/>
      <c r="O42" s="980"/>
      <c r="P42" s="980"/>
      <c r="Q42" s="980"/>
      <c r="R42" s="393"/>
      <c r="S42" s="219"/>
      <c r="T42" s="219"/>
      <c r="U42" s="219"/>
      <c r="V42" s="219"/>
      <c r="W42" s="219"/>
      <c r="X42" s="219"/>
      <c r="Y42" s="219"/>
    </row>
    <row r="43" spans="1:25" s="219" customFormat="1" x14ac:dyDescent="0.25">
      <c r="A43" s="55"/>
      <c r="B43" s="55"/>
      <c r="C43" s="72"/>
      <c r="D43" s="72"/>
      <c r="E43" s="254"/>
      <c r="F43" s="254"/>
      <c r="G43" s="254"/>
      <c r="H43" s="254"/>
      <c r="I43" s="254"/>
      <c r="J43" s="254"/>
      <c r="K43" s="254"/>
      <c r="L43" s="254"/>
      <c r="M43" s="254"/>
      <c r="N43" s="254"/>
      <c r="O43" s="254"/>
      <c r="P43" s="254"/>
      <c r="Q43" s="254"/>
      <c r="R43" s="55"/>
      <c r="S43" s="57"/>
      <c r="T43" s="57"/>
      <c r="U43" s="57"/>
      <c r="V43" s="57"/>
      <c r="W43" s="57"/>
      <c r="X43" s="57"/>
      <c r="Y43" s="57"/>
    </row>
    <row r="44" spans="1:25" s="268" customFormat="1" x14ac:dyDescent="0.25">
      <c r="A44" s="55"/>
      <c r="B44" s="55"/>
      <c r="C44" s="1011"/>
      <c r="D44" s="1011"/>
      <c r="E44" s="1012"/>
      <c r="F44" s="1012"/>
      <c r="G44" s="1012"/>
      <c r="H44" s="1012"/>
      <c r="I44" s="1012"/>
      <c r="J44" s="1012"/>
      <c r="K44" s="1012"/>
      <c r="L44" s="1012"/>
      <c r="M44" s="1012"/>
      <c r="N44" s="1012"/>
      <c r="O44" s="1012"/>
      <c r="P44" s="1012"/>
      <c r="Q44" s="1012"/>
      <c r="R44" s="1012"/>
      <c r="S44" s="1013"/>
      <c r="T44" s="1014"/>
      <c r="U44" s="1015"/>
      <c r="V44" s="1016"/>
      <c r="W44" s="55"/>
      <c r="X44" s="55"/>
      <c r="Y44" s="57"/>
    </row>
    <row r="45" spans="1:25" s="219" customFormat="1" x14ac:dyDescent="0.25">
      <c r="A45" s="55"/>
      <c r="B45" s="55"/>
      <c r="C45" s="1017" t="s">
        <v>38</v>
      </c>
      <c r="D45" s="396"/>
      <c r="E45" s="1018" t="s">
        <v>32</v>
      </c>
      <c r="F45" s="233" t="s">
        <v>35</v>
      </c>
      <c r="G45" s="1012"/>
      <c r="H45" s="1012"/>
      <c r="I45" s="1019"/>
      <c r="J45" s="1012"/>
      <c r="K45" s="1012"/>
      <c r="L45" s="1012"/>
      <c r="M45" s="1012"/>
      <c r="N45" s="1012"/>
      <c r="O45" s="1012"/>
      <c r="P45" s="1012"/>
      <c r="Q45" s="1012"/>
      <c r="R45" s="1012"/>
      <c r="S45" s="1013"/>
      <c r="T45" s="1014"/>
      <c r="U45" s="1015"/>
      <c r="V45" s="1016"/>
      <c r="W45" s="55"/>
      <c r="X45" s="55"/>
      <c r="Y45" s="57"/>
    </row>
    <row r="46" spans="1:25" hidden="1" outlineLevel="1" x14ac:dyDescent="0.25">
      <c r="C46" s="438" t="str">
        <f>'Daily Rates'!B34</f>
        <v>Steering Committee Chair</v>
      </c>
      <c r="D46" s="396"/>
      <c r="E46" s="950">
        <v>0</v>
      </c>
      <c r="F46" s="673">
        <f>'Daily Rates'!C34*E46</f>
        <v>0</v>
      </c>
      <c r="G46" s="1020"/>
      <c r="H46" s="1012"/>
      <c r="I46" s="1012"/>
      <c r="J46" s="1012"/>
      <c r="K46" s="1012"/>
      <c r="L46" s="1012"/>
      <c r="M46" s="1012"/>
      <c r="N46" s="1012"/>
      <c r="O46" s="1012"/>
      <c r="P46" s="1012"/>
      <c r="Q46" s="1012"/>
      <c r="R46" s="1012"/>
      <c r="S46" s="1013"/>
      <c r="T46" s="1014"/>
      <c r="U46" s="1015"/>
      <c r="V46" s="1016"/>
      <c r="W46" s="55"/>
      <c r="X46" s="55"/>
    </row>
    <row r="47" spans="1:25" hidden="1" outlineLevel="1" x14ac:dyDescent="0.25">
      <c r="C47" s="438" t="str">
        <f>'Daily Rates'!B35</f>
        <v>Programme Manager</v>
      </c>
      <c r="D47" s="396"/>
      <c r="E47" s="950">
        <v>0</v>
      </c>
      <c r="F47" s="673">
        <f>'Daily Rates'!C35*E47</f>
        <v>0</v>
      </c>
      <c r="G47" s="1020"/>
      <c r="H47" s="1012"/>
      <c r="I47" s="1012"/>
      <c r="J47" s="1012"/>
      <c r="K47" s="1012"/>
      <c r="L47" s="1012"/>
      <c r="M47" s="1012"/>
      <c r="N47" s="1012"/>
      <c r="O47" s="1012"/>
      <c r="P47" s="1012"/>
      <c r="Q47" s="1012"/>
      <c r="R47" s="1012"/>
      <c r="S47" s="1013"/>
      <c r="T47" s="1014"/>
      <c r="U47" s="1015"/>
      <c r="V47" s="1016"/>
      <c r="W47" s="55"/>
      <c r="X47" s="55"/>
    </row>
    <row r="48" spans="1:25" hidden="1" outlineLevel="1" x14ac:dyDescent="0.25">
      <c r="C48" s="438" t="str">
        <f>'Daily Rates'!B36</f>
        <v>Project Manager</v>
      </c>
      <c r="D48" s="396"/>
      <c r="E48" s="950">
        <v>0</v>
      </c>
      <c r="F48" s="673">
        <f>'Daily Rates'!C36*E48</f>
        <v>0</v>
      </c>
      <c r="G48" s="1020"/>
      <c r="H48" s="1012"/>
      <c r="I48" s="1012"/>
      <c r="J48" s="1012"/>
      <c r="K48" s="1012"/>
      <c r="L48" s="1012"/>
      <c r="M48" s="1012"/>
      <c r="N48" s="1012"/>
      <c r="O48" s="1012"/>
      <c r="P48" s="1012"/>
      <c r="Q48" s="1012"/>
      <c r="R48" s="1012"/>
      <c r="S48" s="1013"/>
      <c r="T48" s="1014"/>
      <c r="U48" s="1015"/>
      <c r="V48" s="1016"/>
      <c r="W48" s="55"/>
      <c r="X48" s="55"/>
    </row>
    <row r="49" spans="1:25" s="247" customFormat="1" hidden="1" outlineLevel="1" x14ac:dyDescent="0.25">
      <c r="A49" s="55"/>
      <c r="B49" s="55"/>
      <c r="C49" s="438" t="str">
        <f>'Daily Rates'!B37</f>
        <v>AN Other 1</v>
      </c>
      <c r="D49" s="396"/>
      <c r="E49" s="950">
        <v>0</v>
      </c>
      <c r="F49" s="673">
        <f>'Daily Rates'!C37*E49</f>
        <v>0</v>
      </c>
      <c r="G49" s="1020"/>
      <c r="H49" s="1012"/>
      <c r="I49" s="1012"/>
      <c r="J49" s="1012"/>
      <c r="K49" s="1012"/>
      <c r="L49" s="1012"/>
      <c r="M49" s="1012"/>
      <c r="N49" s="1012"/>
      <c r="O49" s="1012"/>
      <c r="P49" s="1012"/>
      <c r="Q49" s="1012"/>
      <c r="R49" s="1012"/>
      <c r="S49" s="1013"/>
      <c r="T49" s="1014"/>
      <c r="U49" s="1015"/>
      <c r="V49" s="1016"/>
      <c r="W49" s="55"/>
      <c r="X49" s="55"/>
      <c r="Y49" s="57"/>
    </row>
    <row r="50" spans="1:25" s="268" customFormat="1" hidden="1" outlineLevel="1" x14ac:dyDescent="0.25">
      <c r="A50" s="55"/>
      <c r="B50" s="55"/>
      <c r="C50" s="438" t="str">
        <f>'Daily Rates'!B38</f>
        <v>AN Other 2</v>
      </c>
      <c r="D50" s="396"/>
      <c r="E50" s="950">
        <v>0</v>
      </c>
      <c r="F50" s="673">
        <f>'Daily Rates'!C38*E50</f>
        <v>0</v>
      </c>
      <c r="G50" s="1020"/>
      <c r="H50" s="1012"/>
      <c r="I50" s="1012"/>
      <c r="J50" s="1012"/>
      <c r="K50" s="1012"/>
      <c r="L50" s="1012"/>
      <c r="M50" s="1012"/>
      <c r="N50" s="1012"/>
      <c r="O50" s="1012"/>
      <c r="P50" s="1012"/>
      <c r="Q50" s="1012"/>
      <c r="R50" s="1012"/>
      <c r="S50" s="1013"/>
      <c r="T50" s="1014"/>
      <c r="U50" s="1015"/>
      <c r="V50" s="1016"/>
      <c r="W50" s="55"/>
      <c r="X50" s="55"/>
      <c r="Y50" s="57"/>
    </row>
    <row r="51" spans="1:25" s="220" customFormat="1" hidden="1" outlineLevel="1" x14ac:dyDescent="0.25">
      <c r="A51" s="55"/>
      <c r="B51" s="55"/>
      <c r="C51" s="438" t="str">
        <f>'Daily Rates'!B39</f>
        <v>AN Other 3</v>
      </c>
      <c r="D51" s="396"/>
      <c r="E51" s="950">
        <v>0</v>
      </c>
      <c r="F51" s="673">
        <f>'Daily Rates'!C39*E51</f>
        <v>0</v>
      </c>
      <c r="G51" s="1020"/>
      <c r="H51" s="1012"/>
      <c r="I51" s="1012"/>
      <c r="J51" s="1012"/>
      <c r="K51" s="1012"/>
      <c r="L51" s="1012"/>
      <c r="M51" s="1012"/>
      <c r="N51" s="1012"/>
      <c r="O51" s="1012"/>
      <c r="P51" s="1012"/>
      <c r="Q51" s="1012"/>
      <c r="R51" s="1012"/>
      <c r="S51" s="1013"/>
      <c r="T51" s="1014"/>
      <c r="U51" s="1015"/>
      <c r="V51" s="1016"/>
      <c r="W51" s="55"/>
      <c r="X51" s="55"/>
      <c r="Y51" s="57"/>
    </row>
    <row r="52" spans="1:25" ht="12.75" hidden="1" customHeight="1" outlineLevel="1" x14ac:dyDescent="0.25">
      <c r="C52" s="438" t="str">
        <f>'Daily Rates'!B40</f>
        <v>AN Other 4</v>
      </c>
      <c r="D52" s="396"/>
      <c r="E52" s="950">
        <v>0</v>
      </c>
      <c r="F52" s="673">
        <f>'Daily Rates'!C40*E52</f>
        <v>0</v>
      </c>
      <c r="G52" s="1020"/>
      <c r="H52" s="1012"/>
      <c r="I52" s="1012"/>
      <c r="J52" s="1012"/>
      <c r="K52" s="1012"/>
      <c r="L52" s="1012"/>
      <c r="M52" s="1012"/>
      <c r="N52" s="1012"/>
      <c r="O52" s="1012"/>
      <c r="P52" s="1012"/>
      <c r="Q52" s="1012"/>
      <c r="R52" s="1012"/>
      <c r="S52" s="1013"/>
      <c r="T52" s="1014"/>
      <c r="U52" s="1015"/>
      <c r="V52" s="1016"/>
      <c r="W52" s="55"/>
      <c r="X52" s="55"/>
    </row>
    <row r="53" spans="1:25" ht="12.75" hidden="1" customHeight="1" outlineLevel="1" x14ac:dyDescent="0.25">
      <c r="C53" s="438" t="str">
        <f>'Daily Rates'!B41</f>
        <v>AN Other 5</v>
      </c>
      <c r="D53" s="396"/>
      <c r="E53" s="950">
        <v>0</v>
      </c>
      <c r="F53" s="673">
        <f>'Daily Rates'!C41*E53</f>
        <v>0</v>
      </c>
      <c r="G53" s="1020"/>
      <c r="H53" s="1012"/>
      <c r="I53" s="1012"/>
      <c r="J53" s="1012"/>
      <c r="K53" s="1012"/>
      <c r="L53" s="1012"/>
      <c r="M53" s="1012"/>
      <c r="N53" s="1012"/>
      <c r="O53" s="1012"/>
      <c r="P53" s="1012"/>
      <c r="Q53" s="1012"/>
      <c r="R53" s="1012"/>
      <c r="S53" s="1013"/>
      <c r="T53" s="1014"/>
      <c r="U53" s="1015"/>
      <c r="V53" s="1016"/>
      <c r="W53" s="55"/>
      <c r="X53" s="55"/>
    </row>
    <row r="54" spans="1:25" hidden="1" outlineLevel="1" x14ac:dyDescent="0.25">
      <c r="C54" s="438" t="str">
        <f>'Daily Rates'!B42</f>
        <v>AN Other 6</v>
      </c>
      <c r="D54" s="396"/>
      <c r="E54" s="950">
        <v>0</v>
      </c>
      <c r="F54" s="673">
        <f>'Daily Rates'!C42*E54</f>
        <v>0</v>
      </c>
      <c r="G54" s="1020"/>
      <c r="H54" s="1012"/>
      <c r="I54" s="1012"/>
      <c r="J54" s="1012"/>
      <c r="K54" s="1012"/>
      <c r="L54" s="1012"/>
      <c r="M54" s="1012"/>
      <c r="N54" s="1012"/>
      <c r="O54" s="1012"/>
      <c r="P54" s="1012"/>
      <c r="Q54" s="1012"/>
      <c r="R54" s="1012"/>
      <c r="S54" s="1013"/>
      <c r="T54" s="1014"/>
      <c r="U54" s="1015"/>
      <c r="V54" s="1016"/>
      <c r="W54" s="55"/>
      <c r="X54" s="55"/>
    </row>
    <row r="55" spans="1:25" ht="12.75" hidden="1" customHeight="1" outlineLevel="1" x14ac:dyDescent="0.25">
      <c r="C55" s="438" t="str">
        <f>'Daily Rates'!B43</f>
        <v>AN Other 7</v>
      </c>
      <c r="D55" s="396"/>
      <c r="E55" s="950">
        <v>0</v>
      </c>
      <c r="F55" s="673">
        <f>'Daily Rates'!C43*E55</f>
        <v>0</v>
      </c>
      <c r="G55" s="1020"/>
      <c r="H55" s="1012"/>
      <c r="I55" s="1012"/>
      <c r="J55" s="1012"/>
      <c r="K55" s="1012"/>
      <c r="L55" s="1012"/>
      <c r="M55" s="1012"/>
      <c r="N55" s="1012"/>
      <c r="O55" s="1012"/>
      <c r="P55" s="1012"/>
      <c r="Q55" s="1012"/>
      <c r="R55" s="1012"/>
      <c r="S55" s="1013"/>
      <c r="T55" s="1014"/>
      <c r="U55" s="1015"/>
      <c r="V55" s="1016"/>
      <c r="W55" s="55"/>
      <c r="X55" s="55"/>
    </row>
    <row r="56" spans="1:25" ht="12.75" hidden="1" customHeight="1" outlineLevel="1" x14ac:dyDescent="0.25">
      <c r="C56" s="438" t="str">
        <f>'Daily Rates'!B44</f>
        <v>AN Other 8</v>
      </c>
      <c r="D56" s="396"/>
      <c r="E56" s="950">
        <v>0</v>
      </c>
      <c r="F56" s="673">
        <f>'Daily Rates'!C44*E56</f>
        <v>0</v>
      </c>
      <c r="G56" s="1020"/>
      <c r="H56" s="1012"/>
      <c r="I56" s="1012"/>
      <c r="J56" s="1012"/>
      <c r="K56" s="1012"/>
      <c r="L56" s="1012"/>
      <c r="M56" s="1012"/>
      <c r="N56" s="1012"/>
      <c r="O56" s="1012"/>
      <c r="P56" s="1012"/>
      <c r="Q56" s="1012"/>
      <c r="R56" s="1012"/>
      <c r="S56" s="1013"/>
      <c r="T56" s="1014"/>
      <c r="U56" s="1015"/>
      <c r="V56" s="1016"/>
      <c r="W56" s="55"/>
      <c r="X56" s="55"/>
    </row>
    <row r="57" spans="1:25" hidden="1" outlineLevel="1" x14ac:dyDescent="0.25">
      <c r="C57" s="438" t="str">
        <f>'Daily Rates'!B45</f>
        <v>AN Other 9</v>
      </c>
      <c r="D57" s="396"/>
      <c r="E57" s="950">
        <v>0</v>
      </c>
      <c r="F57" s="673">
        <f>'Daily Rates'!C45*E57</f>
        <v>0</v>
      </c>
      <c r="G57" s="1020"/>
      <c r="H57" s="1012"/>
      <c r="I57" s="1012"/>
      <c r="J57" s="1012"/>
      <c r="K57" s="1012"/>
      <c r="L57" s="1012"/>
      <c r="M57" s="1012"/>
      <c r="N57" s="1012"/>
      <c r="O57" s="1012"/>
      <c r="P57" s="1012"/>
      <c r="Q57" s="1012"/>
      <c r="R57" s="1012"/>
      <c r="S57" s="1013"/>
      <c r="T57" s="1014"/>
      <c r="U57" s="1015"/>
      <c r="V57" s="1016"/>
      <c r="W57" s="55"/>
      <c r="X57" s="55"/>
    </row>
    <row r="58" spans="1:25" ht="12.75" hidden="1" customHeight="1" outlineLevel="1" x14ac:dyDescent="0.25">
      <c r="C58" s="55"/>
      <c r="D58" s="12" t="s">
        <v>1</v>
      </c>
      <c r="E58" s="479">
        <f>SUM(E46:E57)</f>
        <v>0</v>
      </c>
      <c r="F58" s="1021">
        <f>SUM(F46:F57)</f>
        <v>0</v>
      </c>
      <c r="G58" s="1020"/>
      <c r="H58" s="1012"/>
      <c r="I58" s="1012"/>
      <c r="J58" s="1012"/>
      <c r="K58" s="1012"/>
      <c r="L58" s="1012"/>
      <c r="M58" s="1012"/>
      <c r="N58" s="1012"/>
      <c r="O58" s="1012"/>
      <c r="P58" s="1012"/>
      <c r="Q58" s="1012"/>
      <c r="R58" s="1012"/>
      <c r="S58" s="1013"/>
      <c r="T58" s="1014"/>
      <c r="U58" s="1015"/>
      <c r="V58" s="1016"/>
      <c r="W58" s="55"/>
      <c r="X58" s="55"/>
    </row>
    <row r="59" spans="1:25" ht="12.75" hidden="1" customHeight="1" outlineLevel="1" x14ac:dyDescent="0.25">
      <c r="C59" s="55"/>
      <c r="D59" s="9" t="s">
        <v>226</v>
      </c>
      <c r="E59" s="1022">
        <v>0.23</v>
      </c>
      <c r="F59" s="1023">
        <f>F58*E59</f>
        <v>0</v>
      </c>
      <c r="G59" s="1020"/>
      <c r="H59" s="1012"/>
      <c r="I59" s="1012"/>
      <c r="J59" s="1012"/>
      <c r="K59" s="1012"/>
      <c r="L59" s="1012"/>
      <c r="M59" s="1012"/>
      <c r="N59" s="1012"/>
      <c r="O59" s="1012"/>
      <c r="P59" s="1012"/>
      <c r="Q59" s="1012"/>
      <c r="R59" s="1012"/>
      <c r="S59" s="1013"/>
      <c r="T59" s="1014"/>
      <c r="U59" s="1015"/>
      <c r="V59" s="1016"/>
      <c r="W59" s="55"/>
      <c r="X59" s="55"/>
    </row>
    <row r="60" spans="1:25" ht="12.75" customHeight="1" collapsed="1" x14ac:dyDescent="0.25">
      <c r="C60" s="1024"/>
      <c r="D60" s="10" t="s">
        <v>1</v>
      </c>
      <c r="E60" s="479"/>
      <c r="F60" s="611">
        <f>SUM(F58:F59)</f>
        <v>0</v>
      </c>
      <c r="G60" s="1020"/>
      <c r="H60" s="1012"/>
      <c r="I60" s="1012"/>
      <c r="J60" s="1012"/>
      <c r="K60" s="1012"/>
      <c r="L60" s="1012"/>
      <c r="M60" s="1012"/>
      <c r="N60" s="1012"/>
      <c r="O60" s="1012"/>
      <c r="P60" s="1012"/>
      <c r="Q60" s="1012"/>
      <c r="R60" s="1012"/>
      <c r="S60" s="1013"/>
      <c r="T60" s="1014"/>
      <c r="U60" s="1015"/>
      <c r="V60" s="1016"/>
      <c r="W60" s="55"/>
      <c r="X60" s="55"/>
    </row>
    <row r="61" spans="1:25" ht="12.75" customHeight="1" x14ac:dyDescent="0.25">
      <c r="C61" s="1025"/>
      <c r="D61" s="12" t="s">
        <v>235</v>
      </c>
      <c r="E61" s="456">
        <v>0.2</v>
      </c>
      <c r="F61" s="457">
        <f>F60*E61</f>
        <v>0</v>
      </c>
      <c r="G61" s="1020"/>
      <c r="H61" s="1012"/>
      <c r="I61" s="1012"/>
      <c r="J61" s="1012"/>
      <c r="K61" s="1012"/>
      <c r="L61" s="1012"/>
      <c r="M61" s="1012"/>
      <c r="N61" s="1012"/>
      <c r="O61" s="1012"/>
      <c r="P61" s="1012"/>
      <c r="Q61" s="1012"/>
      <c r="R61" s="1012"/>
      <c r="S61" s="1013"/>
      <c r="T61" s="1014"/>
      <c r="U61" s="1015"/>
      <c r="V61" s="1016"/>
      <c r="W61" s="55"/>
      <c r="X61" s="55"/>
    </row>
    <row r="62" spans="1:25" ht="12.75" customHeight="1" x14ac:dyDescent="0.25">
      <c r="C62" s="1026"/>
      <c r="D62" s="1010"/>
      <c r="E62" s="412" t="s">
        <v>335</v>
      </c>
      <c r="F62" s="503">
        <f>SUM(F60:F61)</f>
        <v>0</v>
      </c>
      <c r="G62" s="1020"/>
      <c r="H62" s="1012"/>
      <c r="I62" s="1012"/>
      <c r="J62" s="1012"/>
      <c r="K62" s="1012"/>
      <c r="L62" s="1012"/>
      <c r="M62" s="1012"/>
      <c r="N62" s="1012"/>
      <c r="O62" s="1012"/>
      <c r="P62" s="1012"/>
      <c r="Q62" s="1012"/>
      <c r="R62" s="1012"/>
      <c r="S62" s="1013"/>
      <c r="T62" s="1014"/>
      <c r="U62" s="1015"/>
      <c r="V62" s="1016"/>
      <c r="W62" s="55"/>
      <c r="X62" s="55"/>
    </row>
    <row r="63" spans="1:25" ht="12.75" customHeight="1" x14ac:dyDescent="0.25">
      <c r="C63" s="1011"/>
      <c r="D63" s="1011"/>
      <c r="E63" s="1012"/>
      <c r="F63" s="1012"/>
      <c r="G63" s="1012"/>
      <c r="H63" s="1012"/>
      <c r="I63" s="1012"/>
      <c r="J63" s="1012"/>
      <c r="K63" s="1012"/>
      <c r="L63" s="1012"/>
      <c r="M63" s="1012"/>
      <c r="N63" s="1012"/>
      <c r="O63" s="1012"/>
      <c r="P63" s="1012"/>
      <c r="Q63" s="1012"/>
      <c r="R63" s="1012"/>
      <c r="S63" s="1013"/>
      <c r="T63" s="1014"/>
      <c r="U63" s="1015"/>
      <c r="V63" s="1016"/>
      <c r="W63" s="55"/>
      <c r="X63" s="55"/>
    </row>
    <row r="64" spans="1:25" s="219" customFormat="1" x14ac:dyDescent="0.25">
      <c r="A64" s="55"/>
      <c r="B64" s="55"/>
      <c r="C64" s="1011"/>
      <c r="D64" s="1011"/>
      <c r="E64" s="1012"/>
      <c r="F64" s="1012"/>
      <c r="G64" s="1012"/>
      <c r="H64" s="1012"/>
      <c r="I64" s="1012"/>
      <c r="J64" s="1012"/>
      <c r="K64" s="1012"/>
      <c r="L64" s="1012"/>
      <c r="M64" s="1012"/>
      <c r="N64" s="1012"/>
      <c r="O64" s="1012"/>
      <c r="P64" s="1012"/>
      <c r="Q64" s="1012"/>
      <c r="R64" s="1012"/>
      <c r="S64" s="1013"/>
      <c r="T64" s="1014"/>
      <c r="U64" s="1015"/>
      <c r="V64" s="1016"/>
      <c r="W64" s="55"/>
      <c r="X64" s="55"/>
      <c r="Y64" s="57"/>
    </row>
    <row r="65" spans="1:25" ht="12.75" customHeight="1" x14ac:dyDescent="0.25">
      <c r="A65" s="258"/>
      <c r="B65" s="258"/>
      <c r="C65" s="1394" t="s">
        <v>367</v>
      </c>
      <c r="D65" s="1394"/>
      <c r="E65" s="1394"/>
      <c r="F65" s="1394"/>
      <c r="G65" s="1027"/>
      <c r="H65" s="1027"/>
      <c r="I65" s="1027"/>
      <c r="J65" s="1027"/>
      <c r="K65" s="1027"/>
      <c r="L65" s="1027"/>
      <c r="M65" s="1027"/>
      <c r="N65" s="1027"/>
      <c r="O65" s="1027"/>
      <c r="P65" s="1027"/>
      <c r="Q65" s="1027"/>
      <c r="R65" s="1027"/>
      <c r="S65" s="1027"/>
      <c r="T65" s="1027"/>
      <c r="U65" s="1027"/>
      <c r="V65" s="1027"/>
      <c r="W65" s="258"/>
      <c r="X65" s="258"/>
      <c r="Y65" s="258"/>
    </row>
    <row r="66" spans="1:25" ht="12.75" customHeight="1" x14ac:dyDescent="0.25">
      <c r="A66" s="258"/>
      <c r="B66" s="258"/>
      <c r="C66" s="1027"/>
      <c r="D66" s="1027"/>
      <c r="E66" s="1027"/>
      <c r="F66" s="1027"/>
      <c r="G66" s="1027"/>
      <c r="H66" s="1027"/>
      <c r="I66" s="1027"/>
      <c r="J66" s="1027"/>
      <c r="K66" s="1027"/>
      <c r="L66" s="1027"/>
      <c r="M66" s="1027"/>
      <c r="N66" s="1027"/>
      <c r="O66" s="1027"/>
      <c r="P66" s="1027"/>
      <c r="Q66" s="1027"/>
      <c r="R66" s="1027"/>
      <c r="S66" s="1027"/>
      <c r="T66" s="1027"/>
      <c r="U66" s="1027"/>
      <c r="V66" s="1027"/>
      <c r="W66" s="258"/>
      <c r="X66" s="258"/>
      <c r="Y66" s="258"/>
    </row>
    <row r="67" spans="1:25" s="228" customFormat="1" ht="26.25" hidden="1" customHeight="1" outlineLevel="1" x14ac:dyDescent="0.25">
      <c r="A67" s="231"/>
      <c r="B67" s="231"/>
      <c r="C67" s="1387" t="s">
        <v>55</v>
      </c>
      <c r="D67" s="1388"/>
      <c r="E67" s="1388"/>
      <c r="F67" s="1389"/>
      <c r="G67" s="1366" t="s">
        <v>39</v>
      </c>
      <c r="H67" s="1370"/>
      <c r="I67" s="1366" t="s">
        <v>40</v>
      </c>
      <c r="J67" s="1370"/>
      <c r="K67" s="1366" t="s">
        <v>41</v>
      </c>
      <c r="L67" s="1370"/>
      <c r="M67" s="1366" t="s">
        <v>42</v>
      </c>
      <c r="N67" s="1370"/>
      <c r="O67" s="1366" t="s">
        <v>43</v>
      </c>
      <c r="P67" s="1367"/>
      <c r="Q67" s="1390" t="s">
        <v>56</v>
      </c>
      <c r="R67" s="1391"/>
      <c r="S67" s="1027"/>
      <c r="T67" s="1027"/>
      <c r="U67" s="1027"/>
      <c r="V67" s="1027"/>
      <c r="W67" s="231"/>
      <c r="X67" s="231"/>
      <c r="Y67" s="231"/>
    </row>
    <row r="68" spans="1:25" ht="12.75" hidden="1" customHeight="1" outlineLevel="1" x14ac:dyDescent="0.25">
      <c r="A68" s="258"/>
      <c r="B68" s="258"/>
      <c r="C68" s="1352" t="str">
        <f>'Daily Rates'!B11</f>
        <v>Professor</v>
      </c>
      <c r="D68" s="1353"/>
      <c r="E68" s="1353"/>
      <c r="F68" s="1354"/>
      <c r="G68" s="1306">
        <f t="shared" ref="G68:G82" si="0">F22</f>
        <v>0</v>
      </c>
      <c r="H68" s="1307"/>
      <c r="I68" s="1306">
        <f t="shared" ref="I68:I82" si="1">G68</f>
        <v>0</v>
      </c>
      <c r="J68" s="1307"/>
      <c r="K68" s="1306">
        <f t="shared" ref="K68:K72" si="2">I68</f>
        <v>0</v>
      </c>
      <c r="L68" s="1307"/>
      <c r="M68" s="1306">
        <f t="shared" ref="M68:M72" si="3">K68</f>
        <v>0</v>
      </c>
      <c r="N68" s="1307"/>
      <c r="O68" s="1306">
        <f t="shared" ref="O68:O72" si="4">M68</f>
        <v>0</v>
      </c>
      <c r="P68" s="1307"/>
      <c r="Q68" s="1304">
        <f t="shared" ref="Q68:Q73" si="5">SUM(G68:P68)</f>
        <v>0</v>
      </c>
      <c r="R68" s="1305"/>
      <c r="S68" s="1027"/>
      <c r="T68" s="1027"/>
      <c r="U68" s="1027"/>
      <c r="V68" s="1027"/>
      <c r="W68" s="258"/>
      <c r="X68" s="258"/>
      <c r="Y68" s="258"/>
    </row>
    <row r="69" spans="1:25" ht="12.75" hidden="1" customHeight="1" outlineLevel="1" x14ac:dyDescent="0.25">
      <c r="A69" s="258"/>
      <c r="B69" s="258"/>
      <c r="C69" s="1352" t="str">
        <f>'Daily Rates'!B12</f>
        <v>Associate Professor</v>
      </c>
      <c r="D69" s="1353"/>
      <c r="E69" s="1353"/>
      <c r="F69" s="1354"/>
      <c r="G69" s="1306">
        <f t="shared" si="0"/>
        <v>0</v>
      </c>
      <c r="H69" s="1307"/>
      <c r="I69" s="1306">
        <f t="shared" si="1"/>
        <v>0</v>
      </c>
      <c r="J69" s="1307"/>
      <c r="K69" s="1306">
        <f t="shared" si="2"/>
        <v>0</v>
      </c>
      <c r="L69" s="1307"/>
      <c r="M69" s="1306">
        <f t="shared" si="3"/>
        <v>0</v>
      </c>
      <c r="N69" s="1373"/>
      <c r="O69" s="1306">
        <f t="shared" si="4"/>
        <v>0</v>
      </c>
      <c r="P69" s="1307"/>
      <c r="Q69" s="1304">
        <f t="shared" si="5"/>
        <v>0</v>
      </c>
      <c r="R69" s="1305"/>
      <c r="S69" s="1027"/>
      <c r="T69" s="1027"/>
      <c r="U69" s="1027"/>
      <c r="V69" s="1027"/>
      <c r="W69" s="258"/>
      <c r="X69" s="258"/>
      <c r="Y69" s="258"/>
    </row>
    <row r="70" spans="1:25" ht="12.75" hidden="1" customHeight="1" outlineLevel="1" x14ac:dyDescent="0.25">
      <c r="A70" s="258"/>
      <c r="B70" s="258"/>
      <c r="C70" s="1352" t="str">
        <f>'Daily Rates'!B13</f>
        <v>Snr Lecturer</v>
      </c>
      <c r="D70" s="1353"/>
      <c r="E70" s="1353"/>
      <c r="F70" s="1354"/>
      <c r="G70" s="1306">
        <f t="shared" si="0"/>
        <v>0</v>
      </c>
      <c r="H70" s="1307"/>
      <c r="I70" s="1306">
        <f t="shared" si="1"/>
        <v>0</v>
      </c>
      <c r="J70" s="1307"/>
      <c r="K70" s="1306">
        <f t="shared" si="2"/>
        <v>0</v>
      </c>
      <c r="L70" s="1307"/>
      <c r="M70" s="1306">
        <f t="shared" si="3"/>
        <v>0</v>
      </c>
      <c r="N70" s="1373"/>
      <c r="O70" s="1306">
        <f t="shared" si="4"/>
        <v>0</v>
      </c>
      <c r="P70" s="1307"/>
      <c r="Q70" s="1304">
        <f t="shared" si="5"/>
        <v>0</v>
      </c>
      <c r="R70" s="1305"/>
      <c r="S70" s="1027"/>
      <c r="T70" s="1027"/>
      <c r="U70" s="1027"/>
      <c r="V70" s="1027"/>
      <c r="W70" s="258"/>
      <c r="X70" s="258"/>
      <c r="Y70" s="258"/>
    </row>
    <row r="71" spans="1:25" ht="12.75" hidden="1" customHeight="1" outlineLevel="1" x14ac:dyDescent="0.25">
      <c r="A71" s="258"/>
      <c r="B71" s="258"/>
      <c r="C71" s="1352" t="str">
        <f>'Daily Rates'!B14</f>
        <v>Lecturer</v>
      </c>
      <c r="D71" s="1353"/>
      <c r="E71" s="1353"/>
      <c r="F71" s="1354"/>
      <c r="G71" s="1306">
        <f t="shared" si="0"/>
        <v>0</v>
      </c>
      <c r="H71" s="1307"/>
      <c r="I71" s="1306">
        <f t="shared" si="1"/>
        <v>0</v>
      </c>
      <c r="J71" s="1307"/>
      <c r="K71" s="1306">
        <f t="shared" si="2"/>
        <v>0</v>
      </c>
      <c r="L71" s="1307"/>
      <c r="M71" s="1306">
        <f t="shared" si="3"/>
        <v>0</v>
      </c>
      <c r="N71" s="1373"/>
      <c r="O71" s="1306">
        <f t="shared" si="4"/>
        <v>0</v>
      </c>
      <c r="P71" s="1307"/>
      <c r="Q71" s="1304">
        <f t="shared" si="5"/>
        <v>0</v>
      </c>
      <c r="R71" s="1305"/>
      <c r="S71" s="1027"/>
      <c r="T71" s="1027"/>
      <c r="U71" s="1027"/>
      <c r="V71" s="1027"/>
      <c r="W71" s="258"/>
      <c r="X71" s="258"/>
      <c r="Y71" s="258"/>
    </row>
    <row r="72" spans="1:25" ht="12.75" hidden="1" customHeight="1" outlineLevel="1" x14ac:dyDescent="0.25">
      <c r="A72" s="258"/>
      <c r="B72" s="258"/>
      <c r="C72" s="1352" t="str">
        <f>'Daily Rates'!B15</f>
        <v>Snr Admin 1</v>
      </c>
      <c r="D72" s="1353"/>
      <c r="E72" s="1353"/>
      <c r="F72" s="1354"/>
      <c r="G72" s="1306">
        <f t="shared" si="0"/>
        <v>0</v>
      </c>
      <c r="H72" s="1307"/>
      <c r="I72" s="1306">
        <f t="shared" si="1"/>
        <v>0</v>
      </c>
      <c r="J72" s="1307"/>
      <c r="K72" s="1306">
        <f t="shared" si="2"/>
        <v>0</v>
      </c>
      <c r="L72" s="1307"/>
      <c r="M72" s="1306">
        <f t="shared" si="3"/>
        <v>0</v>
      </c>
      <c r="N72" s="1373"/>
      <c r="O72" s="1306">
        <f t="shared" si="4"/>
        <v>0</v>
      </c>
      <c r="P72" s="1307"/>
      <c r="Q72" s="1304">
        <f t="shared" si="5"/>
        <v>0</v>
      </c>
      <c r="R72" s="1305"/>
      <c r="S72" s="1027"/>
      <c r="T72" s="1027"/>
      <c r="U72" s="1027"/>
      <c r="V72" s="1027"/>
      <c r="W72" s="258"/>
      <c r="X72" s="258"/>
      <c r="Y72" s="258"/>
    </row>
    <row r="73" spans="1:25" ht="12.75" hidden="1" customHeight="1" outlineLevel="1" x14ac:dyDescent="0.25">
      <c r="A73" s="258"/>
      <c r="B73" s="258"/>
      <c r="C73" s="1352" t="str">
        <f>'Daily Rates'!B16</f>
        <v>Snr Admin 2</v>
      </c>
      <c r="D73" s="1353"/>
      <c r="E73" s="1353"/>
      <c r="F73" s="1354"/>
      <c r="G73" s="1306">
        <f t="shared" si="0"/>
        <v>0</v>
      </c>
      <c r="H73" s="1307"/>
      <c r="I73" s="1306">
        <f t="shared" si="1"/>
        <v>0</v>
      </c>
      <c r="J73" s="1307"/>
      <c r="K73" s="1306">
        <f t="shared" ref="K73" si="6">I73</f>
        <v>0</v>
      </c>
      <c r="L73" s="1307"/>
      <c r="M73" s="1306">
        <f t="shared" ref="M73" si="7">K73</f>
        <v>0</v>
      </c>
      <c r="N73" s="1307"/>
      <c r="O73" s="1306">
        <f t="shared" ref="O73" si="8">M73</f>
        <v>0</v>
      </c>
      <c r="P73" s="1307"/>
      <c r="Q73" s="1304">
        <f t="shared" si="5"/>
        <v>0</v>
      </c>
      <c r="R73" s="1305"/>
      <c r="S73" s="1027"/>
      <c r="T73" s="1027"/>
      <c r="U73" s="1027"/>
      <c r="V73" s="1027"/>
      <c r="W73" s="258"/>
      <c r="X73" s="258"/>
      <c r="Y73" s="258"/>
    </row>
    <row r="74" spans="1:25" ht="12.75" hidden="1" customHeight="1" outlineLevel="1" x14ac:dyDescent="0.25">
      <c r="A74" s="258"/>
      <c r="B74" s="258"/>
      <c r="C74" s="1352" t="str">
        <f>'Daily Rates'!B17</f>
        <v>Snr Admin 3</v>
      </c>
      <c r="D74" s="1353"/>
      <c r="E74" s="1353"/>
      <c r="F74" s="1354"/>
      <c r="G74" s="1306">
        <f t="shared" si="0"/>
        <v>0</v>
      </c>
      <c r="H74" s="1307"/>
      <c r="I74" s="1306">
        <f t="shared" si="1"/>
        <v>0</v>
      </c>
      <c r="J74" s="1307"/>
      <c r="K74" s="1306">
        <f t="shared" ref="K74" si="9">I74</f>
        <v>0</v>
      </c>
      <c r="L74" s="1307"/>
      <c r="M74" s="1306">
        <f t="shared" ref="M74" si="10">K74</f>
        <v>0</v>
      </c>
      <c r="N74" s="1307"/>
      <c r="O74" s="1306">
        <f t="shared" ref="O74" si="11">M74</f>
        <v>0</v>
      </c>
      <c r="P74" s="1307"/>
      <c r="Q74" s="1304">
        <f t="shared" ref="Q74:Q81" si="12">SUM(G74:P74)</f>
        <v>0</v>
      </c>
      <c r="R74" s="1305"/>
      <c r="S74" s="1027"/>
      <c r="T74" s="1027"/>
      <c r="U74" s="1027"/>
      <c r="V74" s="1027"/>
      <c r="W74" s="258"/>
      <c r="X74" s="258"/>
      <c r="Y74" s="258"/>
    </row>
    <row r="75" spans="1:25" ht="12.75" hidden="1" customHeight="1" outlineLevel="1" x14ac:dyDescent="0.25">
      <c r="A75" s="258"/>
      <c r="B75" s="258"/>
      <c r="C75" s="1352" t="str">
        <f>'Daily Rates'!B18</f>
        <v>Admin 1</v>
      </c>
      <c r="D75" s="1353"/>
      <c r="E75" s="1353"/>
      <c r="F75" s="1354"/>
      <c r="G75" s="1306">
        <f t="shared" si="0"/>
        <v>0</v>
      </c>
      <c r="H75" s="1307"/>
      <c r="I75" s="1306">
        <f t="shared" si="1"/>
        <v>0</v>
      </c>
      <c r="J75" s="1307"/>
      <c r="K75" s="1306">
        <f t="shared" ref="K75" si="13">I75</f>
        <v>0</v>
      </c>
      <c r="L75" s="1307"/>
      <c r="M75" s="1306">
        <f t="shared" ref="M75" si="14">K75</f>
        <v>0</v>
      </c>
      <c r="N75" s="1307"/>
      <c r="O75" s="1306">
        <f t="shared" ref="O75" si="15">M75</f>
        <v>0</v>
      </c>
      <c r="P75" s="1307"/>
      <c r="Q75" s="1304">
        <f t="shared" si="12"/>
        <v>0</v>
      </c>
      <c r="R75" s="1305"/>
      <c r="S75" s="1027"/>
      <c r="T75" s="1027"/>
      <c r="U75" s="1027"/>
      <c r="V75" s="1027"/>
      <c r="W75" s="258"/>
      <c r="X75" s="258"/>
      <c r="Y75" s="258"/>
    </row>
    <row r="76" spans="1:25" ht="12.75" hidden="1" customHeight="1" outlineLevel="1" x14ac:dyDescent="0.25">
      <c r="A76" s="258"/>
      <c r="B76" s="258"/>
      <c r="C76" s="1352" t="str">
        <f>'Daily Rates'!B19</f>
        <v>Admin 2</v>
      </c>
      <c r="D76" s="1353"/>
      <c r="E76" s="1353"/>
      <c r="F76" s="1354"/>
      <c r="G76" s="1306">
        <f t="shared" si="0"/>
        <v>0</v>
      </c>
      <c r="H76" s="1307"/>
      <c r="I76" s="1306">
        <f t="shared" si="1"/>
        <v>0</v>
      </c>
      <c r="J76" s="1307"/>
      <c r="K76" s="1306">
        <f t="shared" ref="K76" si="16">I76</f>
        <v>0</v>
      </c>
      <c r="L76" s="1307"/>
      <c r="M76" s="1306">
        <f t="shared" ref="M76" si="17">K76</f>
        <v>0</v>
      </c>
      <c r="N76" s="1307"/>
      <c r="O76" s="1306">
        <f t="shared" ref="O76" si="18">M76</f>
        <v>0</v>
      </c>
      <c r="P76" s="1307"/>
      <c r="Q76" s="1304">
        <f t="shared" si="12"/>
        <v>0</v>
      </c>
      <c r="R76" s="1305"/>
      <c r="S76" s="1027"/>
      <c r="T76" s="1027"/>
      <c r="U76" s="1027"/>
      <c r="V76" s="1027"/>
      <c r="W76" s="258"/>
      <c r="X76" s="258"/>
      <c r="Y76" s="258"/>
    </row>
    <row r="77" spans="1:25" ht="12.75" hidden="1" customHeight="1" outlineLevel="1" x14ac:dyDescent="0.25">
      <c r="A77" s="258"/>
      <c r="B77" s="258"/>
      <c r="C77" s="1352" t="str">
        <f>'Daily Rates'!B20</f>
        <v>Admin 3</v>
      </c>
      <c r="D77" s="1353"/>
      <c r="E77" s="1353"/>
      <c r="F77" s="1354"/>
      <c r="G77" s="1306">
        <f t="shared" si="0"/>
        <v>0</v>
      </c>
      <c r="H77" s="1307"/>
      <c r="I77" s="1306">
        <f t="shared" si="1"/>
        <v>0</v>
      </c>
      <c r="J77" s="1307"/>
      <c r="K77" s="1306">
        <f t="shared" ref="K77" si="19">I77</f>
        <v>0</v>
      </c>
      <c r="L77" s="1307"/>
      <c r="M77" s="1306">
        <f t="shared" ref="M77" si="20">K77</f>
        <v>0</v>
      </c>
      <c r="N77" s="1307"/>
      <c r="O77" s="1306">
        <f t="shared" ref="O77" si="21">M77</f>
        <v>0</v>
      </c>
      <c r="P77" s="1307"/>
      <c r="Q77" s="1304">
        <f t="shared" si="12"/>
        <v>0</v>
      </c>
      <c r="R77" s="1305"/>
      <c r="S77" s="1027"/>
      <c r="T77" s="1027"/>
      <c r="U77" s="1027"/>
      <c r="V77" s="1027"/>
      <c r="W77" s="258"/>
      <c r="X77" s="258"/>
      <c r="Y77" s="258"/>
    </row>
    <row r="78" spans="1:25" ht="12.75" hidden="1" customHeight="1" outlineLevel="1" x14ac:dyDescent="0.25">
      <c r="A78" s="258"/>
      <c r="B78" s="258"/>
      <c r="C78" s="1352" t="str">
        <f>'Daily Rates'!B21</f>
        <v>Snr Exec Officer1/2</v>
      </c>
      <c r="D78" s="1353"/>
      <c r="E78" s="1353"/>
      <c r="F78" s="1354"/>
      <c r="G78" s="1306">
        <f t="shared" si="0"/>
        <v>0</v>
      </c>
      <c r="H78" s="1307"/>
      <c r="I78" s="1306">
        <f t="shared" si="1"/>
        <v>0</v>
      </c>
      <c r="J78" s="1307"/>
      <c r="K78" s="1306">
        <f t="shared" ref="K78" si="22">I78</f>
        <v>0</v>
      </c>
      <c r="L78" s="1307"/>
      <c r="M78" s="1306">
        <f t="shared" ref="M78" si="23">K78</f>
        <v>0</v>
      </c>
      <c r="N78" s="1307"/>
      <c r="O78" s="1306">
        <f t="shared" ref="O78" si="24">M78</f>
        <v>0</v>
      </c>
      <c r="P78" s="1307"/>
      <c r="Q78" s="1304">
        <f t="shared" si="12"/>
        <v>0</v>
      </c>
      <c r="R78" s="1305"/>
      <c r="S78" s="1027"/>
      <c r="T78" s="1027"/>
      <c r="U78" s="1027"/>
      <c r="V78" s="1027"/>
      <c r="W78" s="258"/>
      <c r="X78" s="258"/>
      <c r="Y78" s="258"/>
    </row>
    <row r="79" spans="1:25" ht="12.75" hidden="1" customHeight="1" outlineLevel="1" x14ac:dyDescent="0.25">
      <c r="A79" s="258"/>
      <c r="B79" s="258"/>
      <c r="C79" s="1352" t="str">
        <f>'Daily Rates'!B22</f>
        <v>Executive Officer</v>
      </c>
      <c r="D79" s="1353"/>
      <c r="E79" s="1353"/>
      <c r="F79" s="1354"/>
      <c r="G79" s="1306">
        <f t="shared" si="0"/>
        <v>0</v>
      </c>
      <c r="H79" s="1307"/>
      <c r="I79" s="1306">
        <f t="shared" si="1"/>
        <v>0</v>
      </c>
      <c r="J79" s="1307"/>
      <c r="K79" s="1306">
        <f t="shared" ref="K79" si="25">I79</f>
        <v>0</v>
      </c>
      <c r="L79" s="1307"/>
      <c r="M79" s="1306">
        <f t="shared" ref="M79" si="26">K79</f>
        <v>0</v>
      </c>
      <c r="N79" s="1307"/>
      <c r="O79" s="1306">
        <f t="shared" ref="O79" si="27">M79</f>
        <v>0</v>
      </c>
      <c r="P79" s="1307"/>
      <c r="Q79" s="1304">
        <f t="shared" si="12"/>
        <v>0</v>
      </c>
      <c r="R79" s="1305"/>
      <c r="S79" s="1027"/>
      <c r="T79" s="1027"/>
      <c r="U79" s="1027"/>
      <c r="V79" s="1027"/>
      <c r="W79" s="258"/>
      <c r="X79" s="258"/>
      <c r="Y79" s="258"/>
    </row>
    <row r="80" spans="1:25" ht="12.75" hidden="1" customHeight="1" outlineLevel="1" x14ac:dyDescent="0.25">
      <c r="A80" s="258"/>
      <c r="B80" s="258"/>
      <c r="C80" s="1352" t="str">
        <f>'Daily Rates'!B23</f>
        <v>Other 1</v>
      </c>
      <c r="D80" s="1353"/>
      <c r="E80" s="1353"/>
      <c r="F80" s="1354"/>
      <c r="G80" s="1306">
        <f t="shared" si="0"/>
        <v>0</v>
      </c>
      <c r="H80" s="1307"/>
      <c r="I80" s="1306">
        <f t="shared" si="1"/>
        <v>0</v>
      </c>
      <c r="J80" s="1307"/>
      <c r="K80" s="1306">
        <f t="shared" ref="K80" si="28">I80</f>
        <v>0</v>
      </c>
      <c r="L80" s="1307"/>
      <c r="M80" s="1306">
        <f t="shared" ref="M80" si="29">K80</f>
        <v>0</v>
      </c>
      <c r="N80" s="1307"/>
      <c r="O80" s="1306">
        <f t="shared" ref="O80" si="30">M80</f>
        <v>0</v>
      </c>
      <c r="P80" s="1307"/>
      <c r="Q80" s="1304">
        <f t="shared" si="12"/>
        <v>0</v>
      </c>
      <c r="R80" s="1305"/>
      <c r="S80" s="1027"/>
      <c r="T80" s="1027"/>
      <c r="U80" s="1027"/>
      <c r="V80" s="1027"/>
      <c r="W80" s="258"/>
      <c r="X80" s="258"/>
      <c r="Y80" s="258"/>
    </row>
    <row r="81" spans="1:25" ht="12.75" hidden="1" customHeight="1" outlineLevel="1" x14ac:dyDescent="0.25">
      <c r="A81" s="258"/>
      <c r="B81" s="258"/>
      <c r="C81" s="1352" t="str">
        <f>'Daily Rates'!B24</f>
        <v>Other 2</v>
      </c>
      <c r="D81" s="1353"/>
      <c r="E81" s="1353"/>
      <c r="F81" s="1354"/>
      <c r="G81" s="1306">
        <f t="shared" si="0"/>
        <v>0</v>
      </c>
      <c r="H81" s="1307"/>
      <c r="I81" s="1306">
        <f t="shared" si="1"/>
        <v>0</v>
      </c>
      <c r="J81" s="1307"/>
      <c r="K81" s="1306">
        <f t="shared" ref="K81" si="31">I81</f>
        <v>0</v>
      </c>
      <c r="L81" s="1307"/>
      <c r="M81" s="1306">
        <f t="shared" ref="M81" si="32">K81</f>
        <v>0</v>
      </c>
      <c r="N81" s="1307"/>
      <c r="O81" s="1306">
        <f t="shared" ref="O81" si="33">M81</f>
        <v>0</v>
      </c>
      <c r="P81" s="1307"/>
      <c r="Q81" s="1304">
        <f t="shared" si="12"/>
        <v>0</v>
      </c>
      <c r="R81" s="1305"/>
      <c r="S81" s="1027"/>
      <c r="T81" s="1027"/>
      <c r="U81" s="1027"/>
      <c r="V81" s="1027"/>
      <c r="W81" s="258"/>
      <c r="X81" s="258"/>
      <c r="Y81" s="258"/>
    </row>
    <row r="82" spans="1:25" ht="12" hidden="1" customHeight="1" outlineLevel="1" x14ac:dyDescent="0.25">
      <c r="A82" s="258"/>
      <c r="B82" s="258"/>
      <c r="C82" s="1352" t="str">
        <f>'Daily Rates'!B25</f>
        <v>Other 3</v>
      </c>
      <c r="D82" s="1353"/>
      <c r="E82" s="1353"/>
      <c r="F82" s="1354"/>
      <c r="G82" s="1306">
        <f t="shared" si="0"/>
        <v>0</v>
      </c>
      <c r="H82" s="1307"/>
      <c r="I82" s="1306">
        <f t="shared" si="1"/>
        <v>0</v>
      </c>
      <c r="J82" s="1307"/>
      <c r="K82" s="1306">
        <f t="shared" ref="K82" si="34">I82</f>
        <v>0</v>
      </c>
      <c r="L82" s="1307"/>
      <c r="M82" s="1306">
        <f t="shared" ref="M82" si="35">K82</f>
        <v>0</v>
      </c>
      <c r="N82" s="1307"/>
      <c r="O82" s="1306">
        <f t="shared" ref="O82" si="36">M82</f>
        <v>0</v>
      </c>
      <c r="P82" s="1307"/>
      <c r="Q82" s="1304">
        <f>SUM(G82:P82)</f>
        <v>0</v>
      </c>
      <c r="R82" s="1305"/>
      <c r="S82" s="1027"/>
      <c r="T82" s="1027"/>
      <c r="U82" s="1027"/>
      <c r="V82" s="1027"/>
      <c r="W82" s="258"/>
      <c r="X82" s="258"/>
      <c r="Y82" s="258"/>
    </row>
    <row r="83" spans="1:25" ht="12.75" hidden="1" customHeight="1" outlineLevel="1" x14ac:dyDescent="0.25">
      <c r="A83" s="258"/>
      <c r="B83" s="258"/>
      <c r="C83" s="1028"/>
      <c r="D83" s="1029"/>
      <c r="E83" s="1029"/>
      <c r="F83" s="1030"/>
      <c r="G83" s="1031"/>
      <c r="H83" s="1032"/>
      <c r="I83" s="1032"/>
      <c r="J83" s="1033"/>
      <c r="K83" s="1034"/>
      <c r="L83" s="1035"/>
      <c r="M83" s="1034"/>
      <c r="N83" s="1035"/>
      <c r="O83" s="1034"/>
      <c r="P83" s="1035"/>
      <c r="Q83" s="1036"/>
      <c r="R83" s="1037"/>
      <c r="S83" s="1027"/>
      <c r="T83" s="1027"/>
      <c r="U83" s="1027"/>
      <c r="V83" s="1027"/>
      <c r="W83" s="258"/>
      <c r="X83" s="258"/>
      <c r="Y83" s="258"/>
    </row>
    <row r="84" spans="1:25" ht="12.75" customHeight="1" collapsed="1" x14ac:dyDescent="0.25">
      <c r="A84" s="258"/>
      <c r="B84" s="258"/>
      <c r="C84" s="1038"/>
      <c r="D84" s="1039"/>
      <c r="E84" s="1385" t="s">
        <v>1</v>
      </c>
      <c r="F84" s="1386"/>
      <c r="G84" s="1099">
        <f>SUM(G68:H83)</f>
        <v>0</v>
      </c>
      <c r="H84" s="1076"/>
      <c r="I84" s="1099">
        <f>SUM(I68:J83)</f>
        <v>0</v>
      </c>
      <c r="J84" s="1076"/>
      <c r="K84" s="1099">
        <f>SUM(K68:L83)</f>
        <v>0</v>
      </c>
      <c r="L84" s="1076"/>
      <c r="M84" s="1099">
        <f>SUM(M68:N83)</f>
        <v>0</v>
      </c>
      <c r="N84" s="1076"/>
      <c r="O84" s="1099">
        <f>SUM(O68:P83)</f>
        <v>0</v>
      </c>
      <c r="P84" s="1076"/>
      <c r="Q84" s="1304">
        <f>SUM(G84:P84)</f>
        <v>0</v>
      </c>
      <c r="R84" s="1305"/>
      <c r="S84" s="1027"/>
      <c r="T84" s="1027"/>
      <c r="U84" s="1027"/>
      <c r="V84" s="1027"/>
      <c r="W84" s="258"/>
      <c r="X84" s="258"/>
      <c r="Y84" s="258"/>
    </row>
    <row r="85" spans="1:25" ht="12.75" customHeight="1" x14ac:dyDescent="0.25">
      <c r="A85" s="258"/>
      <c r="B85" s="258"/>
      <c r="C85" s="1383"/>
      <c r="D85" s="1384"/>
      <c r="E85" s="28" t="s">
        <v>235</v>
      </c>
      <c r="F85" s="1040">
        <v>0.1</v>
      </c>
      <c r="G85" s="1402">
        <f>G84*F85</f>
        <v>0</v>
      </c>
      <c r="H85" s="1403"/>
      <c r="I85" s="1402">
        <f>I84*F85</f>
        <v>0</v>
      </c>
      <c r="J85" s="1403"/>
      <c r="K85" s="1402">
        <f>K84*F85</f>
        <v>0</v>
      </c>
      <c r="L85" s="1403"/>
      <c r="M85" s="1402">
        <f>M84*F85</f>
        <v>0</v>
      </c>
      <c r="N85" s="1403"/>
      <c r="O85" s="1402">
        <f>O84*F85</f>
        <v>0</v>
      </c>
      <c r="P85" s="1403"/>
      <c r="Q85" s="1304">
        <f>SUM(G85:P85)</f>
        <v>0</v>
      </c>
      <c r="R85" s="1305"/>
      <c r="S85" s="1027"/>
      <c r="T85" s="1027"/>
      <c r="U85" s="1027"/>
      <c r="V85" s="1027"/>
      <c r="W85" s="258"/>
      <c r="X85" s="258"/>
      <c r="Y85" s="258"/>
    </row>
    <row r="86" spans="1:25" ht="12.75" customHeight="1" x14ac:dyDescent="0.25">
      <c r="A86" s="258"/>
      <c r="B86" s="258"/>
      <c r="C86" s="1041"/>
      <c r="D86" s="1042"/>
      <c r="E86" s="1043"/>
      <c r="F86" s="410" t="s">
        <v>332</v>
      </c>
      <c r="G86" s="1377">
        <f>SUM(G84:H85)</f>
        <v>0</v>
      </c>
      <c r="H86" s="1378"/>
      <c r="I86" s="1377">
        <f>SUM(I84:J85)</f>
        <v>0</v>
      </c>
      <c r="J86" s="1378"/>
      <c r="K86" s="1377">
        <f>SUM(K84:L85)</f>
        <v>0</v>
      </c>
      <c r="L86" s="1378"/>
      <c r="M86" s="1417">
        <f>SUM(M84:N85)</f>
        <v>0</v>
      </c>
      <c r="N86" s="1418"/>
      <c r="O86" s="1377">
        <f>SUM(O84:P85)</f>
        <v>0</v>
      </c>
      <c r="P86" s="1378"/>
      <c r="Q86" s="1304">
        <f>SUM(G86:P86)</f>
        <v>0</v>
      </c>
      <c r="R86" s="1305"/>
      <c r="S86" s="1027"/>
      <c r="T86" s="1027"/>
      <c r="U86" s="1027"/>
      <c r="V86" s="1027"/>
      <c r="W86" s="258"/>
      <c r="X86" s="258"/>
      <c r="Y86" s="258"/>
    </row>
    <row r="87" spans="1:25" ht="12.75" customHeight="1" x14ac:dyDescent="0.25">
      <c r="A87" s="258"/>
      <c r="B87" s="258"/>
      <c r="C87" s="1027"/>
      <c r="D87" s="1027"/>
      <c r="E87" s="1027"/>
      <c r="F87" s="1027"/>
      <c r="G87" s="1027"/>
      <c r="H87" s="1027"/>
      <c r="I87" s="1027"/>
      <c r="J87" s="1027"/>
      <c r="K87" s="1027"/>
      <c r="L87" s="1027"/>
      <c r="M87" s="1027"/>
      <c r="N87" s="1027"/>
      <c r="O87" s="1027"/>
      <c r="P87" s="1027"/>
      <c r="Q87" s="1027"/>
      <c r="R87" s="1027"/>
      <c r="S87" s="1027"/>
      <c r="T87" s="1027"/>
      <c r="U87" s="1027"/>
      <c r="V87" s="1027"/>
      <c r="W87" s="258"/>
      <c r="X87" s="258"/>
      <c r="Y87" s="258"/>
    </row>
    <row r="88" spans="1:25" ht="12.75" customHeight="1" x14ac:dyDescent="0.25">
      <c r="A88" s="258"/>
      <c r="B88" s="258"/>
      <c r="C88" s="1027"/>
      <c r="D88" s="1027"/>
      <c r="E88" s="1027"/>
      <c r="F88" s="1027"/>
      <c r="G88" s="1027"/>
      <c r="H88" s="1027"/>
      <c r="I88" s="1027"/>
      <c r="J88" s="1027"/>
      <c r="K88" s="1027"/>
      <c r="L88" s="1027"/>
      <c r="M88" s="1027"/>
      <c r="N88" s="1027"/>
      <c r="O88" s="1027"/>
      <c r="P88" s="1027"/>
      <c r="Q88" s="1027"/>
      <c r="R88" s="1027"/>
      <c r="S88" s="1027"/>
      <c r="T88" s="1027"/>
      <c r="U88" s="1027"/>
      <c r="V88" s="1027"/>
      <c r="W88" s="258"/>
      <c r="X88" s="258"/>
      <c r="Y88" s="258"/>
    </row>
    <row r="89" spans="1:25" ht="12.75" customHeight="1" x14ac:dyDescent="0.25">
      <c r="A89" s="258"/>
      <c r="B89" s="258"/>
      <c r="C89" s="1394" t="s">
        <v>368</v>
      </c>
      <c r="D89" s="1394"/>
      <c r="E89" s="1394"/>
      <c r="F89" s="1394"/>
      <c r="G89" s="1027"/>
      <c r="H89" s="1027"/>
      <c r="I89" s="1027"/>
      <c r="J89" s="1027"/>
      <c r="K89" s="1027"/>
      <c r="L89" s="1027"/>
      <c r="M89" s="1027"/>
      <c r="N89" s="1027"/>
      <c r="O89" s="1027"/>
      <c r="P89" s="1027"/>
      <c r="Q89" s="1027"/>
      <c r="R89" s="1027"/>
      <c r="S89" s="1027"/>
      <c r="T89" s="1027"/>
      <c r="U89" s="1027"/>
      <c r="V89" s="1027"/>
      <c r="W89" s="258"/>
      <c r="X89" s="258"/>
      <c r="Y89" s="258"/>
    </row>
    <row r="90" spans="1:25" ht="12.75" customHeight="1" x14ac:dyDescent="0.25">
      <c r="A90" s="258"/>
      <c r="B90" s="258"/>
      <c r="C90" s="1027"/>
      <c r="D90" s="1027"/>
      <c r="E90" s="1027"/>
      <c r="F90" s="1027"/>
      <c r="G90" s="1027"/>
      <c r="H90" s="1027"/>
      <c r="I90" s="1027"/>
      <c r="J90" s="1027"/>
      <c r="K90" s="1027"/>
      <c r="L90" s="1027"/>
      <c r="M90" s="1027"/>
      <c r="N90" s="1027"/>
      <c r="O90" s="1027"/>
      <c r="P90" s="1027"/>
      <c r="Q90" s="1027"/>
      <c r="R90" s="1027"/>
      <c r="S90" s="1027"/>
      <c r="T90" s="1027"/>
      <c r="U90" s="1027"/>
      <c r="V90" s="1027"/>
      <c r="W90" s="258"/>
      <c r="X90" s="258"/>
      <c r="Y90" s="258"/>
    </row>
    <row r="91" spans="1:25" s="228" customFormat="1" ht="26.25" hidden="1" customHeight="1" outlineLevel="1" x14ac:dyDescent="0.25">
      <c r="A91" s="231"/>
      <c r="B91" s="231"/>
      <c r="C91" s="1387" t="s">
        <v>55</v>
      </c>
      <c r="D91" s="1388"/>
      <c r="E91" s="1388"/>
      <c r="F91" s="1389"/>
      <c r="G91" s="1366" t="s">
        <v>39</v>
      </c>
      <c r="H91" s="1370"/>
      <c r="I91" s="1366" t="s">
        <v>40</v>
      </c>
      <c r="J91" s="1370"/>
      <c r="K91" s="1366" t="s">
        <v>41</v>
      </c>
      <c r="L91" s="1370"/>
      <c r="M91" s="1366" t="s">
        <v>42</v>
      </c>
      <c r="N91" s="1370"/>
      <c r="O91" s="1366" t="s">
        <v>43</v>
      </c>
      <c r="P91" s="1367"/>
      <c r="Q91" s="1390" t="s">
        <v>56</v>
      </c>
      <c r="R91" s="1391"/>
      <c r="S91" s="1027"/>
      <c r="T91" s="1027"/>
      <c r="U91" s="1027"/>
      <c r="V91" s="1027"/>
      <c r="W91" s="231"/>
      <c r="X91" s="231"/>
      <c r="Y91" s="231"/>
    </row>
    <row r="92" spans="1:25" ht="12.75" hidden="1" customHeight="1" outlineLevel="1" x14ac:dyDescent="0.25">
      <c r="A92" s="258"/>
      <c r="B92" s="258"/>
      <c r="C92" s="1352" t="str">
        <f>'Daily Rates'!B34</f>
        <v>Steering Committee Chair</v>
      </c>
      <c r="D92" s="1353"/>
      <c r="E92" s="1353"/>
      <c r="F92" s="1354"/>
      <c r="G92" s="1306">
        <f>F46</f>
        <v>0</v>
      </c>
      <c r="H92" s="1307"/>
      <c r="I92" s="1306">
        <f t="shared" ref="I92:I103" si="37">G92</f>
        <v>0</v>
      </c>
      <c r="J92" s="1307"/>
      <c r="K92" s="1306">
        <f t="shared" ref="K92:K103" si="38">I92</f>
        <v>0</v>
      </c>
      <c r="L92" s="1307"/>
      <c r="M92" s="1306">
        <f t="shared" ref="M92:M103" si="39">K92</f>
        <v>0</v>
      </c>
      <c r="N92" s="1307"/>
      <c r="O92" s="1306">
        <f t="shared" ref="O92:O103" si="40">M92</f>
        <v>0</v>
      </c>
      <c r="P92" s="1307"/>
      <c r="Q92" s="1304">
        <f t="shared" ref="Q92:Q103" si="41">SUM(G92:P92)</f>
        <v>0</v>
      </c>
      <c r="R92" s="1305"/>
      <c r="S92" s="1027"/>
      <c r="T92" s="1027"/>
      <c r="U92" s="1027"/>
      <c r="V92" s="1027"/>
      <c r="W92" s="258"/>
      <c r="X92" s="258"/>
      <c r="Y92" s="258"/>
    </row>
    <row r="93" spans="1:25" ht="12.75" hidden="1" customHeight="1" outlineLevel="1" x14ac:dyDescent="0.25">
      <c r="A93" s="258"/>
      <c r="B93" s="258"/>
      <c r="C93" s="1352" t="str">
        <f>'Daily Rates'!B35</f>
        <v>Programme Manager</v>
      </c>
      <c r="D93" s="1353"/>
      <c r="E93" s="1353"/>
      <c r="F93" s="1354"/>
      <c r="G93" s="1306">
        <f t="shared" ref="G93:G103" si="42">F47</f>
        <v>0</v>
      </c>
      <c r="H93" s="1307"/>
      <c r="I93" s="1306">
        <f t="shared" si="37"/>
        <v>0</v>
      </c>
      <c r="J93" s="1307"/>
      <c r="K93" s="1306">
        <f t="shared" si="38"/>
        <v>0</v>
      </c>
      <c r="L93" s="1307"/>
      <c r="M93" s="1306">
        <f t="shared" si="39"/>
        <v>0</v>
      </c>
      <c r="N93" s="1373"/>
      <c r="O93" s="1306">
        <f t="shared" si="40"/>
        <v>0</v>
      </c>
      <c r="P93" s="1307"/>
      <c r="Q93" s="1304">
        <f t="shared" si="41"/>
        <v>0</v>
      </c>
      <c r="R93" s="1305"/>
      <c r="S93" s="1027"/>
      <c r="T93" s="1027"/>
      <c r="U93" s="1027"/>
      <c r="V93" s="1027"/>
      <c r="W93" s="258"/>
      <c r="X93" s="258"/>
      <c r="Y93" s="258"/>
    </row>
    <row r="94" spans="1:25" ht="12.75" hidden="1" customHeight="1" outlineLevel="1" x14ac:dyDescent="0.25">
      <c r="A94" s="258"/>
      <c r="B94" s="258"/>
      <c r="C94" s="1352" t="str">
        <f>'Daily Rates'!B36</f>
        <v>Project Manager</v>
      </c>
      <c r="D94" s="1353"/>
      <c r="E94" s="1353"/>
      <c r="F94" s="1354"/>
      <c r="G94" s="1306">
        <f t="shared" si="42"/>
        <v>0</v>
      </c>
      <c r="H94" s="1307"/>
      <c r="I94" s="1306">
        <f t="shared" si="37"/>
        <v>0</v>
      </c>
      <c r="J94" s="1307"/>
      <c r="K94" s="1306">
        <f t="shared" si="38"/>
        <v>0</v>
      </c>
      <c r="L94" s="1307"/>
      <c r="M94" s="1306">
        <f t="shared" si="39"/>
        <v>0</v>
      </c>
      <c r="N94" s="1373"/>
      <c r="O94" s="1306">
        <f t="shared" si="40"/>
        <v>0</v>
      </c>
      <c r="P94" s="1307"/>
      <c r="Q94" s="1304">
        <f t="shared" si="41"/>
        <v>0</v>
      </c>
      <c r="R94" s="1305"/>
      <c r="S94" s="1027"/>
      <c r="T94" s="1027"/>
      <c r="U94" s="1027"/>
      <c r="V94" s="1027"/>
      <c r="W94" s="258"/>
      <c r="X94" s="258"/>
      <c r="Y94" s="258"/>
    </row>
    <row r="95" spans="1:25" ht="12.75" hidden="1" customHeight="1" outlineLevel="1" x14ac:dyDescent="0.25">
      <c r="A95" s="258"/>
      <c r="B95" s="258"/>
      <c r="C95" s="1352" t="str">
        <f>'Daily Rates'!B37</f>
        <v>AN Other 1</v>
      </c>
      <c r="D95" s="1353"/>
      <c r="E95" s="1353"/>
      <c r="F95" s="1354"/>
      <c r="G95" s="1306">
        <f t="shared" si="42"/>
        <v>0</v>
      </c>
      <c r="H95" s="1307"/>
      <c r="I95" s="1306">
        <f t="shared" si="37"/>
        <v>0</v>
      </c>
      <c r="J95" s="1307"/>
      <c r="K95" s="1306">
        <f t="shared" si="38"/>
        <v>0</v>
      </c>
      <c r="L95" s="1307"/>
      <c r="M95" s="1306">
        <f t="shared" si="39"/>
        <v>0</v>
      </c>
      <c r="N95" s="1373"/>
      <c r="O95" s="1306">
        <f t="shared" si="40"/>
        <v>0</v>
      </c>
      <c r="P95" s="1307"/>
      <c r="Q95" s="1304">
        <f t="shared" si="41"/>
        <v>0</v>
      </c>
      <c r="R95" s="1305"/>
      <c r="S95" s="1027"/>
      <c r="T95" s="1027"/>
      <c r="U95" s="1027"/>
      <c r="V95" s="1027"/>
      <c r="W95" s="258"/>
      <c r="X95" s="258"/>
      <c r="Y95" s="258"/>
    </row>
    <row r="96" spans="1:25" ht="12.75" hidden="1" customHeight="1" outlineLevel="1" x14ac:dyDescent="0.25">
      <c r="A96" s="258"/>
      <c r="B96" s="258"/>
      <c r="C96" s="1352" t="str">
        <f>'Daily Rates'!B38</f>
        <v>AN Other 2</v>
      </c>
      <c r="D96" s="1353"/>
      <c r="E96" s="1353"/>
      <c r="F96" s="1354"/>
      <c r="G96" s="1306">
        <f t="shared" si="42"/>
        <v>0</v>
      </c>
      <c r="H96" s="1307"/>
      <c r="I96" s="1306">
        <f t="shared" si="37"/>
        <v>0</v>
      </c>
      <c r="J96" s="1307"/>
      <c r="K96" s="1306">
        <f t="shared" si="38"/>
        <v>0</v>
      </c>
      <c r="L96" s="1307"/>
      <c r="M96" s="1306">
        <f t="shared" si="39"/>
        <v>0</v>
      </c>
      <c r="N96" s="1373"/>
      <c r="O96" s="1306">
        <f t="shared" si="40"/>
        <v>0</v>
      </c>
      <c r="P96" s="1307"/>
      <c r="Q96" s="1304">
        <f t="shared" si="41"/>
        <v>0</v>
      </c>
      <c r="R96" s="1305"/>
      <c r="S96" s="1027"/>
      <c r="T96" s="1027"/>
      <c r="U96" s="1027"/>
      <c r="V96" s="1027"/>
      <c r="W96" s="258"/>
      <c r="X96" s="258"/>
      <c r="Y96" s="258"/>
    </row>
    <row r="97" spans="1:25" ht="12.75" hidden="1" customHeight="1" outlineLevel="1" x14ac:dyDescent="0.25">
      <c r="A97" s="258"/>
      <c r="B97" s="258"/>
      <c r="C97" s="1352" t="str">
        <f>'Daily Rates'!B39</f>
        <v>AN Other 3</v>
      </c>
      <c r="D97" s="1353"/>
      <c r="E97" s="1353"/>
      <c r="F97" s="1354"/>
      <c r="G97" s="1306">
        <f t="shared" si="42"/>
        <v>0</v>
      </c>
      <c r="H97" s="1307"/>
      <c r="I97" s="1306">
        <f t="shared" si="37"/>
        <v>0</v>
      </c>
      <c r="J97" s="1307"/>
      <c r="K97" s="1376">
        <f t="shared" si="38"/>
        <v>0</v>
      </c>
      <c r="L97" s="1373"/>
      <c r="M97" s="1376">
        <f t="shared" si="39"/>
        <v>0</v>
      </c>
      <c r="N97" s="1373"/>
      <c r="O97" s="1376">
        <f t="shared" si="40"/>
        <v>0</v>
      </c>
      <c r="P97" s="1373"/>
      <c r="Q97" s="1304">
        <f t="shared" si="41"/>
        <v>0</v>
      </c>
      <c r="R97" s="1305"/>
      <c r="S97" s="1027"/>
      <c r="T97" s="1027"/>
      <c r="U97" s="1027"/>
      <c r="V97" s="1027"/>
      <c r="W97" s="258"/>
      <c r="X97" s="258"/>
      <c r="Y97" s="258"/>
    </row>
    <row r="98" spans="1:25" ht="12.75" hidden="1" customHeight="1" outlineLevel="1" x14ac:dyDescent="0.25">
      <c r="A98" s="258"/>
      <c r="B98" s="258"/>
      <c r="C98" s="1352" t="str">
        <f>'Daily Rates'!B40</f>
        <v>AN Other 4</v>
      </c>
      <c r="D98" s="1353"/>
      <c r="E98" s="1353"/>
      <c r="F98" s="1354"/>
      <c r="G98" s="1306">
        <f t="shared" si="42"/>
        <v>0</v>
      </c>
      <c r="H98" s="1307"/>
      <c r="I98" s="1306">
        <f t="shared" si="37"/>
        <v>0</v>
      </c>
      <c r="J98" s="1307"/>
      <c r="K98" s="1376">
        <f t="shared" si="38"/>
        <v>0</v>
      </c>
      <c r="L98" s="1373"/>
      <c r="M98" s="1376">
        <f t="shared" si="39"/>
        <v>0</v>
      </c>
      <c r="N98" s="1373"/>
      <c r="O98" s="1376">
        <f t="shared" si="40"/>
        <v>0</v>
      </c>
      <c r="P98" s="1373"/>
      <c r="Q98" s="1304">
        <f t="shared" si="41"/>
        <v>0</v>
      </c>
      <c r="R98" s="1305"/>
      <c r="S98" s="1027"/>
      <c r="T98" s="1027"/>
      <c r="U98" s="1027"/>
      <c r="V98" s="1027"/>
      <c r="W98" s="258"/>
      <c r="X98" s="258"/>
      <c r="Y98" s="258"/>
    </row>
    <row r="99" spans="1:25" ht="12.75" hidden="1" customHeight="1" outlineLevel="1" x14ac:dyDescent="0.25">
      <c r="A99" s="258"/>
      <c r="B99" s="258"/>
      <c r="C99" s="1352" t="str">
        <f>'Daily Rates'!B41</f>
        <v>AN Other 5</v>
      </c>
      <c r="D99" s="1353"/>
      <c r="E99" s="1353"/>
      <c r="F99" s="1354"/>
      <c r="G99" s="1306">
        <f t="shared" si="42"/>
        <v>0</v>
      </c>
      <c r="H99" s="1307"/>
      <c r="I99" s="1306">
        <f t="shared" si="37"/>
        <v>0</v>
      </c>
      <c r="J99" s="1307"/>
      <c r="K99" s="1376">
        <f t="shared" si="38"/>
        <v>0</v>
      </c>
      <c r="L99" s="1373"/>
      <c r="M99" s="1376">
        <f t="shared" si="39"/>
        <v>0</v>
      </c>
      <c r="N99" s="1373"/>
      <c r="O99" s="1376">
        <f t="shared" si="40"/>
        <v>0</v>
      </c>
      <c r="P99" s="1373"/>
      <c r="Q99" s="1304">
        <f t="shared" si="41"/>
        <v>0</v>
      </c>
      <c r="R99" s="1305"/>
      <c r="S99" s="1027"/>
      <c r="T99" s="1027"/>
      <c r="U99" s="1027"/>
      <c r="V99" s="1027"/>
      <c r="W99" s="258"/>
      <c r="X99" s="258"/>
      <c r="Y99" s="258"/>
    </row>
    <row r="100" spans="1:25" ht="12.75" hidden="1" customHeight="1" outlineLevel="1" x14ac:dyDescent="0.25">
      <c r="A100" s="258"/>
      <c r="B100" s="258"/>
      <c r="C100" s="1352" t="str">
        <f>'Daily Rates'!B42</f>
        <v>AN Other 6</v>
      </c>
      <c r="D100" s="1353"/>
      <c r="E100" s="1353"/>
      <c r="F100" s="1354"/>
      <c r="G100" s="1306">
        <f t="shared" si="42"/>
        <v>0</v>
      </c>
      <c r="H100" s="1307"/>
      <c r="I100" s="1306">
        <f t="shared" si="37"/>
        <v>0</v>
      </c>
      <c r="J100" s="1307"/>
      <c r="K100" s="1376">
        <f t="shared" si="38"/>
        <v>0</v>
      </c>
      <c r="L100" s="1373"/>
      <c r="M100" s="1376">
        <f t="shared" si="39"/>
        <v>0</v>
      </c>
      <c r="N100" s="1373"/>
      <c r="O100" s="1376">
        <f t="shared" si="40"/>
        <v>0</v>
      </c>
      <c r="P100" s="1373"/>
      <c r="Q100" s="1304">
        <f t="shared" si="41"/>
        <v>0</v>
      </c>
      <c r="R100" s="1305"/>
      <c r="S100" s="1027"/>
      <c r="T100" s="1027"/>
      <c r="U100" s="1027"/>
      <c r="V100" s="1027"/>
      <c r="W100" s="258"/>
      <c r="X100" s="258"/>
      <c r="Y100" s="258"/>
    </row>
    <row r="101" spans="1:25" ht="12.75" hidden="1" customHeight="1" outlineLevel="1" x14ac:dyDescent="0.25">
      <c r="A101" s="258"/>
      <c r="B101" s="258"/>
      <c r="C101" s="1352" t="str">
        <f>'Daily Rates'!B43</f>
        <v>AN Other 7</v>
      </c>
      <c r="D101" s="1353"/>
      <c r="E101" s="1353"/>
      <c r="F101" s="1354"/>
      <c r="G101" s="1306">
        <f t="shared" si="42"/>
        <v>0</v>
      </c>
      <c r="H101" s="1307"/>
      <c r="I101" s="1306">
        <f t="shared" si="37"/>
        <v>0</v>
      </c>
      <c r="J101" s="1307"/>
      <c r="K101" s="1376">
        <f t="shared" si="38"/>
        <v>0</v>
      </c>
      <c r="L101" s="1373"/>
      <c r="M101" s="1376">
        <f t="shared" si="39"/>
        <v>0</v>
      </c>
      <c r="N101" s="1373"/>
      <c r="O101" s="1376">
        <f t="shared" si="40"/>
        <v>0</v>
      </c>
      <c r="P101" s="1373"/>
      <c r="Q101" s="1304">
        <f t="shared" si="41"/>
        <v>0</v>
      </c>
      <c r="R101" s="1305"/>
      <c r="S101" s="1027"/>
      <c r="T101" s="1027"/>
      <c r="U101" s="1027"/>
      <c r="V101" s="1027"/>
      <c r="W101" s="258"/>
      <c r="X101" s="258"/>
      <c r="Y101" s="258"/>
    </row>
    <row r="102" spans="1:25" ht="12.75" hidden="1" customHeight="1" outlineLevel="1" x14ac:dyDescent="0.25">
      <c r="A102" s="258"/>
      <c r="B102" s="258"/>
      <c r="C102" s="1352" t="str">
        <f>'Daily Rates'!B44</f>
        <v>AN Other 8</v>
      </c>
      <c r="D102" s="1353"/>
      <c r="E102" s="1353"/>
      <c r="F102" s="1354"/>
      <c r="G102" s="1306">
        <f t="shared" si="42"/>
        <v>0</v>
      </c>
      <c r="H102" s="1307"/>
      <c r="I102" s="1306">
        <f t="shared" si="37"/>
        <v>0</v>
      </c>
      <c r="J102" s="1307"/>
      <c r="K102" s="1376">
        <f t="shared" si="38"/>
        <v>0</v>
      </c>
      <c r="L102" s="1373"/>
      <c r="M102" s="1376">
        <f t="shared" si="39"/>
        <v>0</v>
      </c>
      <c r="N102" s="1373"/>
      <c r="O102" s="1376">
        <f t="shared" si="40"/>
        <v>0</v>
      </c>
      <c r="P102" s="1373"/>
      <c r="Q102" s="1304">
        <f t="shared" si="41"/>
        <v>0</v>
      </c>
      <c r="R102" s="1305"/>
      <c r="S102" s="1027"/>
      <c r="T102" s="1027"/>
      <c r="U102" s="1027"/>
      <c r="V102" s="1027"/>
      <c r="W102" s="258"/>
      <c r="X102" s="258"/>
      <c r="Y102" s="258"/>
    </row>
    <row r="103" spans="1:25" ht="12.75" hidden="1" customHeight="1" outlineLevel="1" x14ac:dyDescent="0.25">
      <c r="A103" s="258"/>
      <c r="B103" s="258"/>
      <c r="C103" s="1352" t="str">
        <f>'Daily Rates'!B45</f>
        <v>AN Other 9</v>
      </c>
      <c r="D103" s="1353"/>
      <c r="E103" s="1353"/>
      <c r="F103" s="1354"/>
      <c r="G103" s="1306">
        <f t="shared" si="42"/>
        <v>0</v>
      </c>
      <c r="H103" s="1307"/>
      <c r="I103" s="1306">
        <f t="shared" si="37"/>
        <v>0</v>
      </c>
      <c r="J103" s="1307"/>
      <c r="K103" s="1376">
        <f t="shared" si="38"/>
        <v>0</v>
      </c>
      <c r="L103" s="1373"/>
      <c r="M103" s="1376">
        <f t="shared" si="39"/>
        <v>0</v>
      </c>
      <c r="N103" s="1373"/>
      <c r="O103" s="1376">
        <f t="shared" si="40"/>
        <v>0</v>
      </c>
      <c r="P103" s="1373"/>
      <c r="Q103" s="1304">
        <f t="shared" si="41"/>
        <v>0</v>
      </c>
      <c r="R103" s="1305"/>
      <c r="S103" s="1027"/>
      <c r="T103" s="1027"/>
      <c r="U103" s="1027"/>
      <c r="V103" s="1027"/>
      <c r="W103" s="258"/>
      <c r="X103" s="258"/>
      <c r="Y103" s="258"/>
    </row>
    <row r="104" spans="1:25" ht="12.75" customHeight="1" collapsed="1" x14ac:dyDescent="0.25">
      <c r="A104" s="258"/>
      <c r="B104" s="258"/>
      <c r="C104" s="1441" t="s">
        <v>339</v>
      </c>
      <c r="D104" s="1442"/>
      <c r="E104" s="1442"/>
      <c r="F104" s="1443"/>
      <c r="G104" s="1036"/>
      <c r="H104" s="1037">
        <f>SUM(G92:H103)</f>
        <v>0</v>
      </c>
      <c r="I104" s="1036"/>
      <c r="J104" s="1037">
        <f>SUM(I92:J103)</f>
        <v>0</v>
      </c>
      <c r="K104" s="1044"/>
      <c r="L104" s="1037">
        <f>SUM(K92:L103)</f>
        <v>0</v>
      </c>
      <c r="M104" s="1044"/>
      <c r="N104" s="1037">
        <f>SUM(M92:N103)</f>
        <v>0</v>
      </c>
      <c r="O104" s="1044"/>
      <c r="P104" s="1037">
        <f>SUM(O92:P103)</f>
        <v>0</v>
      </c>
      <c r="Q104" s="1304">
        <f>SUM(G104:P104)</f>
        <v>0</v>
      </c>
      <c r="R104" s="1305"/>
      <c r="S104" s="1027"/>
      <c r="T104" s="1027"/>
      <c r="U104" s="1027"/>
      <c r="V104" s="1027"/>
      <c r="W104" s="258"/>
      <c r="X104" s="258"/>
      <c r="Y104" s="258"/>
    </row>
    <row r="105" spans="1:25" ht="12.75" customHeight="1" x14ac:dyDescent="0.25">
      <c r="A105" s="393"/>
      <c r="B105" s="393"/>
      <c r="C105" s="1419" t="s">
        <v>366</v>
      </c>
      <c r="D105" s="1420"/>
      <c r="E105" s="1420"/>
      <c r="F105" s="1045">
        <v>0.23</v>
      </c>
      <c r="G105" s="1341">
        <f>H104*F105</f>
        <v>0</v>
      </c>
      <c r="H105" s="1342"/>
      <c r="I105" s="1341">
        <f>J104*F105</f>
        <v>0</v>
      </c>
      <c r="J105" s="1342"/>
      <c r="K105" s="1341">
        <f>L104*F105</f>
        <v>0</v>
      </c>
      <c r="L105" s="1342"/>
      <c r="M105" s="1341">
        <f>N104*F105</f>
        <v>0</v>
      </c>
      <c r="N105" s="1342"/>
      <c r="O105" s="1341">
        <f>P104*F105</f>
        <v>0</v>
      </c>
      <c r="P105" s="1342"/>
      <c r="Q105" s="1304">
        <f>SUM(G105:P105)</f>
        <v>0</v>
      </c>
      <c r="R105" s="1305"/>
      <c r="S105" s="422"/>
      <c r="T105" s="393"/>
      <c r="U105" s="51"/>
      <c r="V105" s="982"/>
      <c r="W105" s="393"/>
      <c r="X105" s="393"/>
      <c r="Y105" s="219"/>
    </row>
    <row r="106" spans="1:25" ht="12.75" customHeight="1" x14ac:dyDescent="0.25">
      <c r="A106" s="393"/>
      <c r="B106" s="393"/>
      <c r="C106" s="1335" t="s">
        <v>339</v>
      </c>
      <c r="D106" s="1336"/>
      <c r="E106" s="1336"/>
      <c r="F106" s="1337"/>
      <c r="G106" s="1309">
        <f>SUM(G104:H105)</f>
        <v>0</v>
      </c>
      <c r="H106" s="1310"/>
      <c r="I106" s="1309">
        <f>SUM(I104:J105)</f>
        <v>0</v>
      </c>
      <c r="J106" s="1310"/>
      <c r="K106" s="1309">
        <f>SUM(K104:L105)</f>
        <v>0</v>
      </c>
      <c r="L106" s="1310"/>
      <c r="M106" s="1309">
        <f>SUM(M104:N105)</f>
        <v>0</v>
      </c>
      <c r="N106" s="1310"/>
      <c r="O106" s="1309">
        <f>SUM(O104:P105)</f>
        <v>0</v>
      </c>
      <c r="P106" s="1319"/>
      <c r="Q106" s="1304">
        <f>SUM(G106:P106)</f>
        <v>0</v>
      </c>
      <c r="R106" s="1305"/>
      <c r="S106" s="422"/>
      <c r="T106" s="981"/>
      <c r="U106" s="51"/>
      <c r="V106" s="1027"/>
      <c r="W106" s="1027"/>
      <c r="X106" s="393"/>
      <c r="Y106" s="219"/>
    </row>
    <row r="107" spans="1:25" ht="12.75" customHeight="1" x14ac:dyDescent="0.25">
      <c r="A107" s="258"/>
      <c r="B107" s="258"/>
      <c r="C107" s="1383"/>
      <c r="D107" s="1384"/>
      <c r="E107" s="28" t="s">
        <v>235</v>
      </c>
      <c r="F107" s="1040">
        <v>0.1</v>
      </c>
      <c r="G107" s="1439">
        <f>G106*F107</f>
        <v>0</v>
      </c>
      <c r="H107" s="1440"/>
      <c r="I107" s="1439">
        <f>I106*F107</f>
        <v>0</v>
      </c>
      <c r="J107" s="1440"/>
      <c r="K107" s="1439">
        <f>K106*F107</f>
        <v>0</v>
      </c>
      <c r="L107" s="1440"/>
      <c r="M107" s="1439">
        <f>M106*F107</f>
        <v>0</v>
      </c>
      <c r="N107" s="1440"/>
      <c r="O107" s="1439">
        <f>O106*F107</f>
        <v>0</v>
      </c>
      <c r="P107" s="1440"/>
      <c r="Q107" s="1304">
        <f>SUM(G107:P107)</f>
        <v>0</v>
      </c>
      <c r="R107" s="1305"/>
      <c r="S107" s="1027"/>
      <c r="T107" s="1027"/>
      <c r="U107" s="1027"/>
      <c r="V107" s="1027"/>
      <c r="W107" s="258"/>
      <c r="X107" s="258"/>
      <c r="Y107" s="258"/>
    </row>
    <row r="108" spans="1:25" ht="12.75" customHeight="1" x14ac:dyDescent="0.25">
      <c r="A108" s="258"/>
      <c r="B108" s="258"/>
      <c r="C108" s="1041"/>
      <c r="D108" s="1042"/>
      <c r="E108" s="1043"/>
      <c r="F108" s="410" t="s">
        <v>335</v>
      </c>
      <c r="G108" s="1377">
        <f>SUM(G106:H107)</f>
        <v>0</v>
      </c>
      <c r="H108" s="1378"/>
      <c r="I108" s="1377">
        <f>SUM(I106:J107)</f>
        <v>0</v>
      </c>
      <c r="J108" s="1378"/>
      <c r="K108" s="1377">
        <f>SUM(K106:L107)</f>
        <v>0</v>
      </c>
      <c r="L108" s="1378"/>
      <c r="M108" s="1417">
        <f>SUM(M106:N107)</f>
        <v>0</v>
      </c>
      <c r="N108" s="1418"/>
      <c r="O108" s="1377">
        <f>SUM(O106:P107)</f>
        <v>0</v>
      </c>
      <c r="P108" s="1378"/>
      <c r="Q108" s="1304">
        <f>SUM(G108:P108)</f>
        <v>0</v>
      </c>
      <c r="R108" s="1305"/>
      <c r="S108" s="1027"/>
      <c r="T108" s="1027"/>
      <c r="U108" s="1027"/>
      <c r="V108" s="1027"/>
      <c r="W108" s="258"/>
      <c r="X108" s="258"/>
      <c r="Y108" s="258"/>
    </row>
    <row r="109" spans="1:25" ht="12.75" customHeight="1" x14ac:dyDescent="0.25">
      <c r="A109" s="258"/>
      <c r="B109" s="258"/>
      <c r="C109" s="1027"/>
      <c r="D109" s="1027"/>
      <c r="E109" s="1027"/>
      <c r="F109" s="1027"/>
      <c r="G109" s="1027"/>
      <c r="H109" s="1027"/>
      <c r="I109" s="1027"/>
      <c r="J109" s="1027"/>
      <c r="K109" s="1027"/>
      <c r="L109" s="1027"/>
      <c r="M109" s="1027"/>
      <c r="N109" s="1027"/>
      <c r="O109" s="1027"/>
      <c r="P109" s="1027"/>
      <c r="Q109" s="1027"/>
      <c r="R109" s="1027"/>
      <c r="S109" s="1027"/>
      <c r="T109" s="1027"/>
      <c r="U109" s="1027"/>
      <c r="V109" s="1027"/>
      <c r="W109" s="258"/>
      <c r="X109" s="258"/>
      <c r="Y109" s="258"/>
    </row>
    <row r="110" spans="1:25" ht="12.75" customHeight="1" x14ac:dyDescent="0.25">
      <c r="A110" s="258"/>
      <c r="B110" s="258"/>
      <c r="C110" s="1027"/>
      <c r="D110" s="1027"/>
      <c r="E110" s="1027"/>
      <c r="F110" s="1027"/>
      <c r="G110" s="1027"/>
      <c r="H110" s="1027"/>
      <c r="I110" s="1027"/>
      <c r="J110" s="1027"/>
      <c r="K110" s="1027"/>
      <c r="L110" s="1027"/>
      <c r="M110" s="1027"/>
      <c r="N110" s="1027"/>
      <c r="O110" s="1027"/>
      <c r="P110" s="1027"/>
      <c r="Q110" s="1027"/>
      <c r="R110" s="1027"/>
      <c r="S110" s="1027"/>
      <c r="T110" s="1027"/>
      <c r="U110" s="1027"/>
      <c r="V110" s="1027"/>
      <c r="W110" s="258"/>
      <c r="X110" s="258"/>
      <c r="Y110" s="258"/>
    </row>
    <row r="111" spans="1:25" x14ac:dyDescent="0.25">
      <c r="A111" s="258"/>
      <c r="B111" s="258"/>
      <c r="C111" s="1376" t="s">
        <v>369</v>
      </c>
      <c r="D111" s="1404"/>
      <c r="E111" s="1404"/>
      <c r="F111" s="1373"/>
      <c r="G111" s="1405">
        <f>G86+G108</f>
        <v>0</v>
      </c>
      <c r="H111" s="1406"/>
      <c r="I111" s="1405">
        <f>I86+I108</f>
        <v>0</v>
      </c>
      <c r="J111" s="1406"/>
      <c r="K111" s="1405">
        <f>K86+K108</f>
        <v>0</v>
      </c>
      <c r="L111" s="1406"/>
      <c r="M111" s="1405">
        <f>M86+M108</f>
        <v>0</v>
      </c>
      <c r="N111" s="1406"/>
      <c r="O111" s="1405">
        <f>O86+O108</f>
        <v>0</v>
      </c>
      <c r="P111" s="1406"/>
      <c r="Q111" s="1405">
        <f>Q86+Q108</f>
        <v>0</v>
      </c>
      <c r="R111" s="1406"/>
      <c r="S111" s="1027"/>
      <c r="T111" s="1027"/>
      <c r="U111" s="1027"/>
      <c r="V111" s="1027"/>
      <c r="W111" s="258"/>
      <c r="X111" s="258"/>
      <c r="Y111" s="258"/>
    </row>
    <row r="112" spans="1:25" x14ac:dyDescent="0.25">
      <c r="A112" s="258"/>
      <c r="B112" s="258"/>
      <c r="C112" s="1027"/>
      <c r="D112" s="1027"/>
      <c r="E112" s="1027"/>
      <c r="F112" s="1027"/>
      <c r="G112" s="1027"/>
      <c r="H112" s="1027"/>
      <c r="I112" s="1027"/>
      <c r="J112" s="1027"/>
      <c r="K112" s="1027"/>
      <c r="L112" s="1027"/>
      <c r="M112" s="1027"/>
      <c r="N112" s="1027"/>
      <c r="O112" s="1027"/>
      <c r="P112" s="1027"/>
      <c r="Q112" s="1027"/>
      <c r="R112" s="1027"/>
      <c r="S112" s="1027"/>
      <c r="T112" s="1027"/>
      <c r="U112" s="1027"/>
      <c r="V112" s="1027"/>
      <c r="W112" s="258"/>
      <c r="X112" s="258"/>
      <c r="Y112" s="258"/>
    </row>
    <row r="113" spans="1:25" x14ac:dyDescent="0.25">
      <c r="A113" s="258"/>
      <c r="B113" s="258"/>
      <c r="C113" s="1027"/>
      <c r="D113" s="1027"/>
      <c r="E113" s="1027"/>
      <c r="F113" s="1027"/>
      <c r="G113" s="1027"/>
      <c r="H113" s="1027"/>
      <c r="I113" s="1027"/>
      <c r="J113" s="1027"/>
      <c r="K113" s="1027"/>
      <c r="L113" s="1027"/>
      <c r="M113" s="1027"/>
      <c r="N113" s="1027"/>
      <c r="O113" s="1027"/>
      <c r="P113" s="1027"/>
      <c r="Q113" s="1027"/>
      <c r="R113" s="1027"/>
      <c r="S113" s="1027"/>
      <c r="T113" s="1027"/>
      <c r="U113" s="1027"/>
      <c r="V113" s="1027"/>
      <c r="W113" s="258"/>
      <c r="X113" s="258"/>
      <c r="Y113" s="258"/>
    </row>
    <row r="114" spans="1:25" ht="12.75" customHeight="1" x14ac:dyDescent="0.25">
      <c r="C114" s="55"/>
      <c r="D114" s="55"/>
      <c r="E114" s="55"/>
      <c r="F114" s="55"/>
      <c r="G114" s="55"/>
      <c r="H114" s="55"/>
      <c r="I114" s="55"/>
      <c r="J114" s="55"/>
      <c r="K114" s="55"/>
      <c r="L114" s="55"/>
      <c r="M114" s="55"/>
      <c r="N114" s="55"/>
      <c r="O114" s="55"/>
      <c r="P114" s="55"/>
      <c r="Q114" s="55"/>
      <c r="R114" s="55"/>
      <c r="T114" s="1046"/>
      <c r="U114" s="51"/>
      <c r="V114" s="982"/>
      <c r="W114" s="55"/>
      <c r="X114" s="55"/>
    </row>
    <row r="115" spans="1:25" ht="12.75" customHeight="1" x14ac:dyDescent="0.25">
      <c r="C115" s="55"/>
      <c r="D115" s="55"/>
      <c r="E115" s="55"/>
      <c r="F115" s="55"/>
      <c r="G115" s="55"/>
      <c r="H115" s="55"/>
      <c r="I115" s="55"/>
      <c r="J115" s="55"/>
      <c r="K115" s="55"/>
      <c r="L115" s="55"/>
      <c r="M115" s="55"/>
      <c r="N115" s="55"/>
      <c r="O115" s="55"/>
      <c r="P115" s="55"/>
      <c r="Q115" s="55"/>
      <c r="R115" s="55"/>
      <c r="T115" s="1046"/>
      <c r="U115" s="51"/>
      <c r="V115" s="982"/>
      <c r="W115" s="55"/>
      <c r="X115" s="55"/>
    </row>
    <row r="116" spans="1:25" ht="12.75" customHeight="1" thickBot="1" x14ac:dyDescent="0.3">
      <c r="A116" s="981"/>
      <c r="B116" s="981"/>
      <c r="C116" s="1382" t="s">
        <v>337</v>
      </c>
      <c r="D116" s="1382"/>
      <c r="E116" s="1382"/>
      <c r="F116" s="1382"/>
      <c r="G116" s="1382"/>
      <c r="H116" s="1382"/>
      <c r="I116" s="1382"/>
      <c r="J116" s="1382"/>
      <c r="K116" s="647"/>
      <c r="L116" s="647"/>
      <c r="M116" s="981"/>
      <c r="N116" s="983"/>
      <c r="O116" s="983"/>
      <c r="P116" s="981"/>
      <c r="Q116" s="981"/>
      <c r="R116" s="981"/>
      <c r="S116" s="981"/>
      <c r="T116" s="1046"/>
      <c r="U116" s="564"/>
      <c r="V116" s="564"/>
      <c r="W116" s="981"/>
      <c r="X116" s="981"/>
      <c r="Y116" s="247"/>
    </row>
    <row r="117" spans="1:25" ht="12" customHeight="1" outlineLevel="1" thickBot="1" x14ac:dyDescent="0.3">
      <c r="A117" s="63"/>
      <c r="B117" s="63"/>
      <c r="C117" s="1412" t="s">
        <v>55</v>
      </c>
      <c r="D117" s="1413"/>
      <c r="E117" s="1413"/>
      <c r="F117" s="1414"/>
      <c r="G117" s="1188" t="s">
        <v>39</v>
      </c>
      <c r="H117" s="1190"/>
      <c r="I117" s="1188" t="s">
        <v>40</v>
      </c>
      <c r="J117" s="1190"/>
      <c r="K117" s="1188" t="s">
        <v>41</v>
      </c>
      <c r="L117" s="1190"/>
      <c r="M117" s="1188" t="s">
        <v>42</v>
      </c>
      <c r="N117" s="1190"/>
      <c r="O117" s="1188" t="s">
        <v>43</v>
      </c>
      <c r="P117" s="1364"/>
      <c r="Q117" s="1360" t="s">
        <v>56</v>
      </c>
      <c r="R117" s="1361"/>
      <c r="S117" s="423"/>
      <c r="T117" s="1046"/>
      <c r="U117" s="51"/>
      <c r="V117" s="982"/>
      <c r="W117" s="63"/>
      <c r="X117" s="63"/>
      <c r="Y117" s="268"/>
    </row>
    <row r="118" spans="1:25" ht="12.75" customHeight="1" outlineLevel="1" x14ac:dyDescent="0.25">
      <c r="A118" s="421"/>
      <c r="B118" s="421"/>
      <c r="C118" s="1407" t="s">
        <v>200</v>
      </c>
      <c r="D118" s="1408"/>
      <c r="E118" s="1408"/>
      <c r="F118" s="1408"/>
      <c r="G118" s="1365"/>
      <c r="H118" s="1365"/>
      <c r="I118" s="1047"/>
      <c r="J118" s="1047"/>
      <c r="K118" s="1365"/>
      <c r="L118" s="1365"/>
      <c r="M118" s="1365"/>
      <c r="N118" s="1365"/>
      <c r="O118" s="1365"/>
      <c r="P118" s="1379"/>
      <c r="Q118" s="1362"/>
      <c r="R118" s="1363"/>
      <c r="S118" s="423"/>
      <c r="T118" s="55"/>
      <c r="U118" s="421"/>
      <c r="V118" s="421"/>
      <c r="W118" s="421"/>
      <c r="X118" s="421"/>
      <c r="Y118" s="220"/>
    </row>
    <row r="119" spans="1:25" ht="12.75" customHeight="1" outlineLevel="1" x14ac:dyDescent="0.25">
      <c r="C119" s="1392" t="s">
        <v>243</v>
      </c>
      <c r="D119" s="1339"/>
      <c r="E119" s="1339"/>
      <c r="F119" s="1340"/>
      <c r="G119" s="1311">
        <v>0</v>
      </c>
      <c r="H119" s="1312"/>
      <c r="I119" s="1358">
        <f>G119</f>
        <v>0</v>
      </c>
      <c r="J119" s="1359"/>
      <c r="K119" s="1358">
        <f>I119</f>
        <v>0</v>
      </c>
      <c r="L119" s="1359"/>
      <c r="M119" s="1358">
        <f>K119</f>
        <v>0</v>
      </c>
      <c r="N119" s="1359"/>
      <c r="O119" s="1358">
        <f>M119</f>
        <v>0</v>
      </c>
      <c r="P119" s="1359"/>
      <c r="Q119" s="1331">
        <f t="shared" ref="Q119:Q157" si="43">SUM(G119:P119)</f>
        <v>0</v>
      </c>
      <c r="R119" s="1319"/>
      <c r="T119" s="55"/>
      <c r="U119" s="51"/>
      <c r="V119" s="982"/>
      <c r="W119" s="55"/>
      <c r="X119" s="55"/>
    </row>
    <row r="120" spans="1:25" ht="12.75" customHeight="1" outlineLevel="1" x14ac:dyDescent="0.25">
      <c r="C120" s="1380" t="s">
        <v>244</v>
      </c>
      <c r="D120" s="1314"/>
      <c r="E120" s="1314"/>
      <c r="F120" s="1315"/>
      <c r="G120" s="1371">
        <v>0</v>
      </c>
      <c r="H120" s="1372"/>
      <c r="I120" s="1358">
        <f t="shared" ref="I120:I138" si="44">G120</f>
        <v>0</v>
      </c>
      <c r="J120" s="1359"/>
      <c r="K120" s="1358">
        <f t="shared" ref="K120:K138" si="45">I120</f>
        <v>0</v>
      </c>
      <c r="L120" s="1359"/>
      <c r="M120" s="1358">
        <f t="shared" ref="M120:M138" si="46">K120</f>
        <v>0</v>
      </c>
      <c r="N120" s="1359"/>
      <c r="O120" s="1358">
        <f t="shared" ref="O120:O138" si="47">M120</f>
        <v>0</v>
      </c>
      <c r="P120" s="1359"/>
      <c r="Q120" s="1331">
        <f t="shared" si="43"/>
        <v>0</v>
      </c>
      <c r="R120" s="1319"/>
      <c r="T120" s="55"/>
      <c r="U120" s="51"/>
      <c r="V120" s="982"/>
      <c r="W120" s="55"/>
      <c r="X120" s="55"/>
    </row>
    <row r="121" spans="1:25" ht="12.75" customHeight="1" outlineLevel="1" x14ac:dyDescent="0.25">
      <c r="C121" s="1380" t="s">
        <v>245</v>
      </c>
      <c r="D121" s="1314"/>
      <c r="E121" s="1314"/>
      <c r="F121" s="1315"/>
      <c r="G121" s="1371">
        <v>0</v>
      </c>
      <c r="H121" s="1372"/>
      <c r="I121" s="1358">
        <f t="shared" si="44"/>
        <v>0</v>
      </c>
      <c r="J121" s="1359"/>
      <c r="K121" s="1358">
        <f t="shared" si="45"/>
        <v>0</v>
      </c>
      <c r="L121" s="1359"/>
      <c r="M121" s="1358">
        <f t="shared" si="46"/>
        <v>0</v>
      </c>
      <c r="N121" s="1359"/>
      <c r="O121" s="1358">
        <f t="shared" si="47"/>
        <v>0</v>
      </c>
      <c r="P121" s="1359"/>
      <c r="Q121" s="1331">
        <f t="shared" si="43"/>
        <v>0</v>
      </c>
      <c r="R121" s="1319"/>
      <c r="T121" s="55"/>
      <c r="U121" s="51"/>
      <c r="V121" s="982"/>
      <c r="W121" s="55"/>
      <c r="X121" s="55"/>
    </row>
    <row r="122" spans="1:25" ht="12.75" customHeight="1" outlineLevel="1" x14ac:dyDescent="0.25">
      <c r="C122" s="1380" t="s">
        <v>178</v>
      </c>
      <c r="D122" s="1314"/>
      <c r="E122" s="1314"/>
      <c r="F122" s="1315"/>
      <c r="G122" s="1371">
        <v>0</v>
      </c>
      <c r="H122" s="1372"/>
      <c r="I122" s="1358">
        <f t="shared" si="44"/>
        <v>0</v>
      </c>
      <c r="J122" s="1359"/>
      <c r="K122" s="1358">
        <f t="shared" si="45"/>
        <v>0</v>
      </c>
      <c r="L122" s="1359"/>
      <c r="M122" s="1358">
        <f t="shared" si="46"/>
        <v>0</v>
      </c>
      <c r="N122" s="1359"/>
      <c r="O122" s="1358">
        <f t="shared" si="47"/>
        <v>0</v>
      </c>
      <c r="P122" s="1359"/>
      <c r="Q122" s="1331">
        <f t="shared" si="43"/>
        <v>0</v>
      </c>
      <c r="R122" s="1319"/>
      <c r="T122" s="55"/>
      <c r="U122" s="51"/>
      <c r="V122" s="982"/>
      <c r="W122" s="55"/>
      <c r="X122" s="55"/>
    </row>
    <row r="123" spans="1:25" ht="12.75" customHeight="1" outlineLevel="1" x14ac:dyDescent="0.25">
      <c r="C123" s="1380" t="s">
        <v>246</v>
      </c>
      <c r="D123" s="1314"/>
      <c r="E123" s="1314"/>
      <c r="F123" s="1315"/>
      <c r="G123" s="1371">
        <v>0</v>
      </c>
      <c r="H123" s="1372"/>
      <c r="I123" s="1358">
        <f t="shared" si="44"/>
        <v>0</v>
      </c>
      <c r="J123" s="1359"/>
      <c r="K123" s="1358">
        <f t="shared" si="45"/>
        <v>0</v>
      </c>
      <c r="L123" s="1359"/>
      <c r="M123" s="1358">
        <f t="shared" si="46"/>
        <v>0</v>
      </c>
      <c r="N123" s="1359"/>
      <c r="O123" s="1358">
        <f t="shared" si="47"/>
        <v>0</v>
      </c>
      <c r="P123" s="1359"/>
      <c r="Q123" s="1331">
        <f t="shared" si="43"/>
        <v>0</v>
      </c>
      <c r="R123" s="1319"/>
      <c r="T123" s="55"/>
      <c r="U123" s="51"/>
      <c r="V123" s="982"/>
      <c r="W123" s="55"/>
      <c r="X123" s="55"/>
    </row>
    <row r="124" spans="1:25" ht="12.75" customHeight="1" outlineLevel="1" x14ac:dyDescent="0.25">
      <c r="C124" s="1380" t="s">
        <v>247</v>
      </c>
      <c r="D124" s="1314"/>
      <c r="E124" s="1314"/>
      <c r="F124" s="1315"/>
      <c r="G124" s="1311">
        <v>0</v>
      </c>
      <c r="H124" s="1312"/>
      <c r="I124" s="1358">
        <f t="shared" si="44"/>
        <v>0</v>
      </c>
      <c r="J124" s="1359"/>
      <c r="K124" s="1358">
        <f t="shared" si="45"/>
        <v>0</v>
      </c>
      <c r="L124" s="1359"/>
      <c r="M124" s="1358">
        <f t="shared" si="46"/>
        <v>0</v>
      </c>
      <c r="N124" s="1359"/>
      <c r="O124" s="1358">
        <f t="shared" si="47"/>
        <v>0</v>
      </c>
      <c r="P124" s="1359"/>
      <c r="Q124" s="1331">
        <f t="shared" si="43"/>
        <v>0</v>
      </c>
      <c r="R124" s="1319"/>
      <c r="T124" s="55"/>
      <c r="U124" s="51"/>
      <c r="V124" s="982"/>
      <c r="W124" s="55"/>
      <c r="X124" s="55"/>
    </row>
    <row r="125" spans="1:25" ht="12.75" customHeight="1" outlineLevel="1" x14ac:dyDescent="0.25">
      <c r="C125" s="1380" t="s">
        <v>248</v>
      </c>
      <c r="D125" s="1314"/>
      <c r="E125" s="1314"/>
      <c r="F125" s="1315"/>
      <c r="G125" s="1311">
        <v>0</v>
      </c>
      <c r="H125" s="1312"/>
      <c r="I125" s="1358">
        <f t="shared" si="44"/>
        <v>0</v>
      </c>
      <c r="J125" s="1359"/>
      <c r="K125" s="1358">
        <f t="shared" si="45"/>
        <v>0</v>
      </c>
      <c r="L125" s="1359"/>
      <c r="M125" s="1358">
        <f t="shared" si="46"/>
        <v>0</v>
      </c>
      <c r="N125" s="1359"/>
      <c r="O125" s="1358">
        <f t="shared" si="47"/>
        <v>0</v>
      </c>
      <c r="P125" s="1359"/>
      <c r="Q125" s="1331">
        <f t="shared" si="43"/>
        <v>0</v>
      </c>
      <c r="R125" s="1319"/>
      <c r="T125" s="55"/>
      <c r="U125" s="51"/>
      <c r="V125" s="982"/>
      <c r="W125" s="55"/>
      <c r="X125" s="55"/>
    </row>
    <row r="126" spans="1:25" ht="12.75" customHeight="1" outlineLevel="1" x14ac:dyDescent="0.25">
      <c r="C126" s="1380" t="s">
        <v>216</v>
      </c>
      <c r="D126" s="1314"/>
      <c r="E126" s="1314"/>
      <c r="F126" s="1315"/>
      <c r="G126" s="1311">
        <v>0</v>
      </c>
      <c r="H126" s="1312"/>
      <c r="I126" s="1358">
        <f t="shared" si="44"/>
        <v>0</v>
      </c>
      <c r="J126" s="1359"/>
      <c r="K126" s="1358">
        <f t="shared" si="45"/>
        <v>0</v>
      </c>
      <c r="L126" s="1359"/>
      <c r="M126" s="1358">
        <f t="shared" si="46"/>
        <v>0</v>
      </c>
      <c r="N126" s="1359"/>
      <c r="O126" s="1358">
        <f t="shared" si="47"/>
        <v>0</v>
      </c>
      <c r="P126" s="1359"/>
      <c r="Q126" s="1331">
        <f t="shared" si="43"/>
        <v>0</v>
      </c>
      <c r="R126" s="1319"/>
      <c r="T126" s="55"/>
      <c r="U126" s="51"/>
      <c r="V126" s="982"/>
      <c r="W126" s="55"/>
      <c r="X126" s="55"/>
    </row>
    <row r="127" spans="1:25" ht="12.75" customHeight="1" outlineLevel="1" x14ac:dyDescent="0.25">
      <c r="C127" s="1380" t="s">
        <v>249</v>
      </c>
      <c r="D127" s="1314"/>
      <c r="E127" s="1314"/>
      <c r="F127" s="1315"/>
      <c r="G127" s="1311">
        <v>0</v>
      </c>
      <c r="H127" s="1312"/>
      <c r="I127" s="1358">
        <f t="shared" si="44"/>
        <v>0</v>
      </c>
      <c r="J127" s="1359"/>
      <c r="K127" s="1358">
        <f t="shared" si="45"/>
        <v>0</v>
      </c>
      <c r="L127" s="1359"/>
      <c r="M127" s="1358">
        <f t="shared" si="46"/>
        <v>0</v>
      </c>
      <c r="N127" s="1359"/>
      <c r="O127" s="1358">
        <f t="shared" si="47"/>
        <v>0</v>
      </c>
      <c r="P127" s="1359"/>
      <c r="Q127" s="1331">
        <f t="shared" si="43"/>
        <v>0</v>
      </c>
      <c r="R127" s="1319"/>
      <c r="T127" s="55"/>
      <c r="U127" s="51"/>
      <c r="V127" s="982"/>
      <c r="W127" s="55"/>
      <c r="X127" s="55"/>
    </row>
    <row r="128" spans="1:25" ht="12.75" customHeight="1" outlineLevel="1" x14ac:dyDescent="0.25">
      <c r="C128" s="1380" t="s">
        <v>250</v>
      </c>
      <c r="D128" s="1314"/>
      <c r="E128" s="1314"/>
      <c r="F128" s="1315"/>
      <c r="G128" s="1311">
        <v>0</v>
      </c>
      <c r="H128" s="1312"/>
      <c r="I128" s="1358">
        <f t="shared" si="44"/>
        <v>0</v>
      </c>
      <c r="J128" s="1359"/>
      <c r="K128" s="1358">
        <f t="shared" si="45"/>
        <v>0</v>
      </c>
      <c r="L128" s="1359"/>
      <c r="M128" s="1358">
        <f t="shared" si="46"/>
        <v>0</v>
      </c>
      <c r="N128" s="1359"/>
      <c r="O128" s="1358">
        <f t="shared" si="47"/>
        <v>0</v>
      </c>
      <c r="P128" s="1359"/>
      <c r="Q128" s="1331">
        <f t="shared" si="43"/>
        <v>0</v>
      </c>
      <c r="R128" s="1319"/>
      <c r="T128" s="55"/>
      <c r="U128" s="51"/>
      <c r="V128" s="982"/>
      <c r="W128" s="55"/>
      <c r="X128" s="55"/>
    </row>
    <row r="129" spans="3:24" ht="12.75" customHeight="1" outlineLevel="1" x14ac:dyDescent="0.25">
      <c r="C129" s="1380" t="s">
        <v>251</v>
      </c>
      <c r="D129" s="1314"/>
      <c r="E129" s="1314"/>
      <c r="F129" s="1315"/>
      <c r="G129" s="1311">
        <v>0</v>
      </c>
      <c r="H129" s="1312"/>
      <c r="I129" s="1358">
        <f t="shared" si="44"/>
        <v>0</v>
      </c>
      <c r="J129" s="1359"/>
      <c r="K129" s="1358">
        <f t="shared" si="45"/>
        <v>0</v>
      </c>
      <c r="L129" s="1359"/>
      <c r="M129" s="1358">
        <f t="shared" si="46"/>
        <v>0</v>
      </c>
      <c r="N129" s="1359"/>
      <c r="O129" s="1358">
        <f t="shared" si="47"/>
        <v>0</v>
      </c>
      <c r="P129" s="1359"/>
      <c r="Q129" s="1331">
        <f t="shared" si="43"/>
        <v>0</v>
      </c>
      <c r="R129" s="1319"/>
      <c r="T129" s="55"/>
      <c r="U129" s="51"/>
      <c r="V129" s="982"/>
      <c r="W129" s="55"/>
      <c r="X129" s="55"/>
    </row>
    <row r="130" spans="3:24" ht="12.75" customHeight="1" outlineLevel="1" x14ac:dyDescent="0.25">
      <c r="C130" s="1380" t="s">
        <v>252</v>
      </c>
      <c r="D130" s="1314"/>
      <c r="E130" s="1314"/>
      <c r="F130" s="1315"/>
      <c r="G130" s="1311">
        <v>0</v>
      </c>
      <c r="H130" s="1312"/>
      <c r="I130" s="1358">
        <f t="shared" si="44"/>
        <v>0</v>
      </c>
      <c r="J130" s="1359"/>
      <c r="K130" s="1358">
        <f t="shared" si="45"/>
        <v>0</v>
      </c>
      <c r="L130" s="1359"/>
      <c r="M130" s="1358">
        <f t="shared" si="46"/>
        <v>0</v>
      </c>
      <c r="N130" s="1359"/>
      <c r="O130" s="1358">
        <f t="shared" si="47"/>
        <v>0</v>
      </c>
      <c r="P130" s="1359"/>
      <c r="Q130" s="1331">
        <f t="shared" si="43"/>
        <v>0</v>
      </c>
      <c r="R130" s="1319"/>
      <c r="T130" s="55"/>
      <c r="U130" s="51"/>
      <c r="V130" s="982"/>
      <c r="W130" s="55"/>
      <c r="X130" s="55"/>
    </row>
    <row r="131" spans="3:24" ht="12.75" customHeight="1" outlineLevel="1" x14ac:dyDescent="0.25">
      <c r="C131" s="1380" t="s">
        <v>253</v>
      </c>
      <c r="D131" s="1314"/>
      <c r="E131" s="1314"/>
      <c r="F131" s="1315"/>
      <c r="G131" s="1311">
        <v>0</v>
      </c>
      <c r="H131" s="1312"/>
      <c r="I131" s="1358">
        <f t="shared" si="44"/>
        <v>0</v>
      </c>
      <c r="J131" s="1359"/>
      <c r="K131" s="1358">
        <f t="shared" si="45"/>
        <v>0</v>
      </c>
      <c r="L131" s="1359"/>
      <c r="M131" s="1358">
        <f t="shared" si="46"/>
        <v>0</v>
      </c>
      <c r="N131" s="1359"/>
      <c r="O131" s="1358">
        <f t="shared" si="47"/>
        <v>0</v>
      </c>
      <c r="P131" s="1359"/>
      <c r="Q131" s="1331">
        <f t="shared" si="43"/>
        <v>0</v>
      </c>
      <c r="R131" s="1319"/>
      <c r="T131" s="55"/>
      <c r="U131" s="51"/>
      <c r="V131" s="982"/>
      <c r="W131" s="55"/>
      <c r="X131" s="55"/>
    </row>
    <row r="132" spans="3:24" ht="12.75" customHeight="1" outlineLevel="1" x14ac:dyDescent="0.25">
      <c r="C132" s="1380" t="s">
        <v>254</v>
      </c>
      <c r="D132" s="1314"/>
      <c r="E132" s="1314"/>
      <c r="F132" s="1315"/>
      <c r="G132" s="1311">
        <v>0</v>
      </c>
      <c r="H132" s="1312"/>
      <c r="I132" s="1358">
        <f t="shared" si="44"/>
        <v>0</v>
      </c>
      <c r="J132" s="1359"/>
      <c r="K132" s="1358">
        <f t="shared" si="45"/>
        <v>0</v>
      </c>
      <c r="L132" s="1359"/>
      <c r="M132" s="1358">
        <f t="shared" si="46"/>
        <v>0</v>
      </c>
      <c r="N132" s="1359"/>
      <c r="O132" s="1358">
        <f t="shared" si="47"/>
        <v>0</v>
      </c>
      <c r="P132" s="1359"/>
      <c r="Q132" s="1331">
        <f t="shared" si="43"/>
        <v>0</v>
      </c>
      <c r="R132" s="1319"/>
      <c r="T132" s="55"/>
      <c r="U132" s="51"/>
      <c r="V132" s="982"/>
      <c r="W132" s="55"/>
      <c r="X132" s="55"/>
    </row>
    <row r="133" spans="3:24" ht="12.75" customHeight="1" outlineLevel="1" x14ac:dyDescent="0.25">
      <c r="C133" s="1380" t="s">
        <v>255</v>
      </c>
      <c r="D133" s="1314"/>
      <c r="E133" s="1314"/>
      <c r="F133" s="1315"/>
      <c r="G133" s="1311">
        <v>0</v>
      </c>
      <c r="H133" s="1312"/>
      <c r="I133" s="1358">
        <f t="shared" si="44"/>
        <v>0</v>
      </c>
      <c r="J133" s="1359"/>
      <c r="K133" s="1358">
        <f t="shared" si="45"/>
        <v>0</v>
      </c>
      <c r="L133" s="1359"/>
      <c r="M133" s="1358">
        <f t="shared" si="46"/>
        <v>0</v>
      </c>
      <c r="N133" s="1359"/>
      <c r="O133" s="1358">
        <f t="shared" si="47"/>
        <v>0</v>
      </c>
      <c r="P133" s="1359"/>
      <c r="Q133" s="1331">
        <f t="shared" si="43"/>
        <v>0</v>
      </c>
      <c r="R133" s="1319"/>
      <c r="T133" s="55"/>
      <c r="U133" s="51"/>
      <c r="V133" s="982"/>
      <c r="W133" s="55"/>
      <c r="X133" s="55"/>
    </row>
    <row r="134" spans="3:24" ht="12.75" customHeight="1" outlineLevel="1" x14ac:dyDescent="0.25">
      <c r="C134" s="1380" t="s">
        <v>256</v>
      </c>
      <c r="D134" s="1314"/>
      <c r="E134" s="1314"/>
      <c r="F134" s="1315"/>
      <c r="G134" s="1311">
        <v>0</v>
      </c>
      <c r="H134" s="1312"/>
      <c r="I134" s="1358">
        <f t="shared" si="44"/>
        <v>0</v>
      </c>
      <c r="J134" s="1359"/>
      <c r="K134" s="1358">
        <f t="shared" si="45"/>
        <v>0</v>
      </c>
      <c r="L134" s="1359"/>
      <c r="M134" s="1358">
        <f t="shared" si="46"/>
        <v>0</v>
      </c>
      <c r="N134" s="1359"/>
      <c r="O134" s="1358">
        <f t="shared" si="47"/>
        <v>0</v>
      </c>
      <c r="P134" s="1359"/>
      <c r="Q134" s="1331">
        <f t="shared" si="43"/>
        <v>0</v>
      </c>
      <c r="R134" s="1319"/>
      <c r="T134" s="55"/>
      <c r="U134" s="51"/>
      <c r="V134" s="982"/>
      <c r="W134" s="55"/>
      <c r="X134" s="55"/>
    </row>
    <row r="135" spans="3:24" ht="12.75" customHeight="1" outlineLevel="1" x14ac:dyDescent="0.25">
      <c r="C135" s="1380" t="s">
        <v>269</v>
      </c>
      <c r="D135" s="1314"/>
      <c r="E135" s="1314"/>
      <c r="F135" s="1315"/>
      <c r="G135" s="1311">
        <v>0</v>
      </c>
      <c r="H135" s="1312"/>
      <c r="I135" s="1358">
        <f t="shared" si="44"/>
        <v>0</v>
      </c>
      <c r="J135" s="1359"/>
      <c r="K135" s="1358">
        <f t="shared" si="45"/>
        <v>0</v>
      </c>
      <c r="L135" s="1359"/>
      <c r="M135" s="1358">
        <f t="shared" si="46"/>
        <v>0</v>
      </c>
      <c r="N135" s="1359"/>
      <c r="O135" s="1358">
        <f t="shared" si="47"/>
        <v>0</v>
      </c>
      <c r="P135" s="1359"/>
      <c r="Q135" s="1331">
        <f t="shared" si="43"/>
        <v>0</v>
      </c>
      <c r="R135" s="1319"/>
      <c r="T135" s="55"/>
      <c r="U135" s="51"/>
      <c r="V135" s="982"/>
      <c r="W135" s="55"/>
      <c r="X135" s="55"/>
    </row>
    <row r="136" spans="3:24" ht="12.75" customHeight="1" outlineLevel="1" x14ac:dyDescent="0.25">
      <c r="C136" s="1380" t="s">
        <v>270</v>
      </c>
      <c r="D136" s="1314"/>
      <c r="E136" s="1314"/>
      <c r="F136" s="1315"/>
      <c r="G136" s="1311">
        <v>0</v>
      </c>
      <c r="H136" s="1312"/>
      <c r="I136" s="1358">
        <f t="shared" si="44"/>
        <v>0</v>
      </c>
      <c r="J136" s="1359"/>
      <c r="K136" s="1358">
        <f t="shared" si="45"/>
        <v>0</v>
      </c>
      <c r="L136" s="1359"/>
      <c r="M136" s="1358">
        <f t="shared" si="46"/>
        <v>0</v>
      </c>
      <c r="N136" s="1359"/>
      <c r="O136" s="1358">
        <f t="shared" si="47"/>
        <v>0</v>
      </c>
      <c r="P136" s="1359"/>
      <c r="Q136" s="1331">
        <f t="shared" si="43"/>
        <v>0</v>
      </c>
      <c r="R136" s="1319"/>
      <c r="T136" s="55"/>
      <c r="U136" s="51"/>
      <c r="V136" s="982"/>
      <c r="W136" s="55"/>
      <c r="X136" s="55"/>
    </row>
    <row r="137" spans="3:24" ht="12.75" customHeight="1" outlineLevel="1" x14ac:dyDescent="0.25">
      <c r="C137" s="1380" t="s">
        <v>271</v>
      </c>
      <c r="D137" s="1314"/>
      <c r="E137" s="1314"/>
      <c r="F137" s="1315"/>
      <c r="G137" s="1311">
        <v>0</v>
      </c>
      <c r="H137" s="1312"/>
      <c r="I137" s="1358">
        <f t="shared" si="44"/>
        <v>0</v>
      </c>
      <c r="J137" s="1359"/>
      <c r="K137" s="1358">
        <f t="shared" si="45"/>
        <v>0</v>
      </c>
      <c r="L137" s="1359"/>
      <c r="M137" s="1358">
        <f t="shared" si="46"/>
        <v>0</v>
      </c>
      <c r="N137" s="1359"/>
      <c r="O137" s="1358">
        <f t="shared" si="47"/>
        <v>0</v>
      </c>
      <c r="P137" s="1359"/>
      <c r="Q137" s="1331">
        <f t="shared" si="43"/>
        <v>0</v>
      </c>
      <c r="R137" s="1319"/>
      <c r="T137" s="55"/>
      <c r="U137" s="51"/>
      <c r="V137" s="982"/>
      <c r="W137" s="55"/>
      <c r="X137" s="55"/>
    </row>
    <row r="138" spans="3:24" ht="12.75" customHeight="1" outlineLevel="1" thickBot="1" x14ac:dyDescent="0.3">
      <c r="C138" s="1399" t="s">
        <v>268</v>
      </c>
      <c r="D138" s="1400"/>
      <c r="E138" s="1400"/>
      <c r="F138" s="1401"/>
      <c r="G138" s="1374">
        <v>0</v>
      </c>
      <c r="H138" s="1375"/>
      <c r="I138" s="1426">
        <f t="shared" si="44"/>
        <v>0</v>
      </c>
      <c r="J138" s="1427"/>
      <c r="K138" s="1426">
        <f t="shared" si="45"/>
        <v>0</v>
      </c>
      <c r="L138" s="1427"/>
      <c r="M138" s="1426">
        <f t="shared" si="46"/>
        <v>0</v>
      </c>
      <c r="N138" s="1427"/>
      <c r="O138" s="1426">
        <f t="shared" si="47"/>
        <v>0</v>
      </c>
      <c r="P138" s="1427"/>
      <c r="Q138" s="1320">
        <f t="shared" si="43"/>
        <v>0</v>
      </c>
      <c r="R138" s="1321"/>
      <c r="T138" s="55"/>
      <c r="U138" s="51"/>
      <c r="V138" s="982"/>
      <c r="W138" s="55"/>
      <c r="X138" s="55"/>
    </row>
    <row r="139" spans="3:24" ht="12.75" customHeight="1" outlineLevel="1" x14ac:dyDescent="0.25">
      <c r="C139" s="1407" t="s">
        <v>197</v>
      </c>
      <c r="D139" s="1408"/>
      <c r="E139" s="1408"/>
      <c r="F139" s="1408"/>
      <c r="G139" s="1408"/>
      <c r="H139" s="1408"/>
      <c r="I139" s="1408"/>
      <c r="J139" s="1408"/>
      <c r="K139" s="1408"/>
      <c r="L139" s="1408"/>
      <c r="M139" s="1408"/>
      <c r="N139" s="1408"/>
      <c r="O139" s="1408"/>
      <c r="P139" s="1438"/>
      <c r="Q139" s="1424">
        <f t="shared" si="43"/>
        <v>0</v>
      </c>
      <c r="R139" s="1425"/>
      <c r="T139" s="55"/>
      <c r="U139" s="51"/>
      <c r="V139" s="982"/>
      <c r="W139" s="55"/>
      <c r="X139" s="55"/>
    </row>
    <row r="140" spans="3:24" ht="12.75" customHeight="1" outlineLevel="1" x14ac:dyDescent="0.25">
      <c r="C140" s="1380" t="s">
        <v>257</v>
      </c>
      <c r="D140" s="1314"/>
      <c r="E140" s="1314"/>
      <c r="F140" s="1315"/>
      <c r="G140" s="1311">
        <v>0</v>
      </c>
      <c r="H140" s="1312"/>
      <c r="I140" s="1358">
        <f t="shared" ref="I140" si="48">G140</f>
        <v>0</v>
      </c>
      <c r="J140" s="1359"/>
      <c r="K140" s="1358">
        <f t="shared" ref="K140:K143" si="49">I140</f>
        <v>0</v>
      </c>
      <c r="L140" s="1359"/>
      <c r="M140" s="1358">
        <f t="shared" ref="M140:M143" si="50">K140</f>
        <v>0</v>
      </c>
      <c r="N140" s="1359"/>
      <c r="O140" s="1358">
        <f t="shared" ref="O140:O143" si="51">M140</f>
        <v>0</v>
      </c>
      <c r="P140" s="1359"/>
      <c r="Q140" s="1331">
        <f t="shared" si="43"/>
        <v>0</v>
      </c>
      <c r="R140" s="1319"/>
      <c r="T140" s="55"/>
      <c r="U140" s="51"/>
      <c r="V140" s="982"/>
      <c r="W140" s="55"/>
      <c r="X140" s="55"/>
    </row>
    <row r="141" spans="3:24" ht="12.75" customHeight="1" outlineLevel="1" x14ac:dyDescent="0.25">
      <c r="C141" s="1380" t="s">
        <v>258</v>
      </c>
      <c r="D141" s="1314"/>
      <c r="E141" s="1314"/>
      <c r="F141" s="1315"/>
      <c r="G141" s="1311">
        <v>0</v>
      </c>
      <c r="H141" s="1312"/>
      <c r="I141" s="1358">
        <f t="shared" ref="I141:I143" si="52">G141</f>
        <v>0</v>
      </c>
      <c r="J141" s="1359"/>
      <c r="K141" s="1358">
        <f t="shared" si="49"/>
        <v>0</v>
      </c>
      <c r="L141" s="1359"/>
      <c r="M141" s="1358">
        <f t="shared" si="50"/>
        <v>0</v>
      </c>
      <c r="N141" s="1359"/>
      <c r="O141" s="1358">
        <f t="shared" si="51"/>
        <v>0</v>
      </c>
      <c r="P141" s="1359"/>
      <c r="Q141" s="1331">
        <f t="shared" si="43"/>
        <v>0</v>
      </c>
      <c r="R141" s="1319"/>
      <c r="T141" s="55"/>
      <c r="U141" s="51"/>
      <c r="V141" s="982"/>
      <c r="W141" s="55"/>
      <c r="X141" s="55"/>
    </row>
    <row r="142" spans="3:24" ht="12.75" customHeight="1" outlineLevel="1" x14ac:dyDescent="0.25">
      <c r="C142" s="1380" t="s">
        <v>259</v>
      </c>
      <c r="D142" s="1314"/>
      <c r="E142" s="1314"/>
      <c r="F142" s="1315"/>
      <c r="G142" s="1311">
        <v>0</v>
      </c>
      <c r="H142" s="1312"/>
      <c r="I142" s="1358">
        <f t="shared" si="52"/>
        <v>0</v>
      </c>
      <c r="J142" s="1359"/>
      <c r="K142" s="1358">
        <f t="shared" si="49"/>
        <v>0</v>
      </c>
      <c r="L142" s="1359"/>
      <c r="M142" s="1358">
        <f t="shared" si="50"/>
        <v>0</v>
      </c>
      <c r="N142" s="1359"/>
      <c r="O142" s="1358">
        <f t="shared" si="51"/>
        <v>0</v>
      </c>
      <c r="P142" s="1359"/>
      <c r="Q142" s="1331">
        <f t="shared" ref="Q142:Q145" si="53">SUM(G142:P142)</f>
        <v>0</v>
      </c>
      <c r="R142" s="1319"/>
      <c r="T142" s="55"/>
      <c r="U142" s="51"/>
      <c r="V142" s="982"/>
      <c r="W142" s="55"/>
      <c r="X142" s="55"/>
    </row>
    <row r="143" spans="3:24" ht="12.75" customHeight="1" outlineLevel="1" thickBot="1" x14ac:dyDescent="0.3">
      <c r="C143" s="1399" t="s">
        <v>260</v>
      </c>
      <c r="D143" s="1400"/>
      <c r="E143" s="1400"/>
      <c r="F143" s="1401"/>
      <c r="G143" s="1374">
        <v>0</v>
      </c>
      <c r="H143" s="1375"/>
      <c r="I143" s="1426">
        <f t="shared" si="52"/>
        <v>0</v>
      </c>
      <c r="J143" s="1427"/>
      <c r="K143" s="1426">
        <f t="shared" si="49"/>
        <v>0</v>
      </c>
      <c r="L143" s="1427"/>
      <c r="M143" s="1426">
        <f t="shared" si="50"/>
        <v>0</v>
      </c>
      <c r="N143" s="1427"/>
      <c r="O143" s="1426">
        <f t="shared" si="51"/>
        <v>0</v>
      </c>
      <c r="P143" s="1427"/>
      <c r="Q143" s="1320">
        <f t="shared" si="53"/>
        <v>0</v>
      </c>
      <c r="R143" s="1321"/>
      <c r="T143" s="55"/>
      <c r="U143" s="51"/>
      <c r="V143" s="982"/>
      <c r="W143" s="55"/>
      <c r="X143" s="55"/>
    </row>
    <row r="144" spans="3:24" ht="12.75" customHeight="1" outlineLevel="1" x14ac:dyDescent="0.25">
      <c r="C144" s="1407" t="s">
        <v>350</v>
      </c>
      <c r="D144" s="1408"/>
      <c r="E144" s="1408"/>
      <c r="F144" s="1408"/>
      <c r="G144" s="1408"/>
      <c r="H144" s="1408"/>
      <c r="I144" s="1408"/>
      <c r="J144" s="1408"/>
      <c r="K144" s="1408"/>
      <c r="L144" s="1408"/>
      <c r="M144" s="1408"/>
      <c r="N144" s="1408"/>
      <c r="O144" s="1408"/>
      <c r="P144" s="1438"/>
      <c r="Q144" s="1424">
        <f t="shared" si="53"/>
        <v>0</v>
      </c>
      <c r="R144" s="1425"/>
      <c r="T144" s="55"/>
      <c r="U144" s="51"/>
      <c r="V144" s="982"/>
      <c r="W144" s="55"/>
      <c r="X144" s="55"/>
    </row>
    <row r="145" spans="1:25" ht="12.75" customHeight="1" outlineLevel="1" x14ac:dyDescent="0.25">
      <c r="C145" s="1380" t="s">
        <v>272</v>
      </c>
      <c r="D145" s="1314"/>
      <c r="E145" s="1314"/>
      <c r="F145" s="1315"/>
      <c r="G145" s="1311">
        <v>0</v>
      </c>
      <c r="H145" s="1312"/>
      <c r="I145" s="1358">
        <f t="shared" ref="I145" si="54">G145</f>
        <v>0</v>
      </c>
      <c r="J145" s="1359"/>
      <c r="K145" s="1358">
        <f t="shared" ref="K145:K148" si="55">I145</f>
        <v>0</v>
      </c>
      <c r="L145" s="1359"/>
      <c r="M145" s="1358">
        <f t="shared" ref="M145:M148" si="56">K145</f>
        <v>0</v>
      </c>
      <c r="N145" s="1359"/>
      <c r="O145" s="1358">
        <f t="shared" ref="O145:O148" si="57">M145</f>
        <v>0</v>
      </c>
      <c r="P145" s="1359"/>
      <c r="Q145" s="1331">
        <f t="shared" si="53"/>
        <v>0</v>
      </c>
      <c r="R145" s="1319"/>
      <c r="T145" s="55"/>
      <c r="U145" s="51"/>
      <c r="V145" s="982"/>
      <c r="W145" s="55"/>
      <c r="X145" s="55"/>
    </row>
    <row r="146" spans="1:25" ht="12.75" customHeight="1" outlineLevel="1" x14ac:dyDescent="0.25">
      <c r="C146" s="1380" t="s">
        <v>261</v>
      </c>
      <c r="D146" s="1314"/>
      <c r="E146" s="1314"/>
      <c r="F146" s="1315"/>
      <c r="G146" s="1311">
        <v>0</v>
      </c>
      <c r="H146" s="1312"/>
      <c r="I146" s="1358">
        <f t="shared" ref="I146:I148" si="58">G146</f>
        <v>0</v>
      </c>
      <c r="J146" s="1359"/>
      <c r="K146" s="1358">
        <f t="shared" si="55"/>
        <v>0</v>
      </c>
      <c r="L146" s="1359"/>
      <c r="M146" s="1358">
        <f t="shared" si="56"/>
        <v>0</v>
      </c>
      <c r="N146" s="1359"/>
      <c r="O146" s="1358">
        <f t="shared" si="57"/>
        <v>0</v>
      </c>
      <c r="P146" s="1359"/>
      <c r="Q146" s="1331">
        <f t="shared" ref="Q146:Q150" si="59">SUM(G146:P146)</f>
        <v>0</v>
      </c>
      <c r="R146" s="1319"/>
      <c r="T146" s="55"/>
      <c r="U146" s="51"/>
      <c r="V146" s="982"/>
      <c r="W146" s="55"/>
      <c r="X146" s="55"/>
    </row>
    <row r="147" spans="1:25" ht="12.75" customHeight="1" outlineLevel="1" x14ac:dyDescent="0.25">
      <c r="C147" s="1380" t="s">
        <v>262</v>
      </c>
      <c r="D147" s="1314"/>
      <c r="E147" s="1314"/>
      <c r="F147" s="1315"/>
      <c r="G147" s="1311">
        <v>0</v>
      </c>
      <c r="H147" s="1312"/>
      <c r="I147" s="1358">
        <f t="shared" si="58"/>
        <v>0</v>
      </c>
      <c r="J147" s="1359"/>
      <c r="K147" s="1358">
        <f t="shared" si="55"/>
        <v>0</v>
      </c>
      <c r="L147" s="1359"/>
      <c r="M147" s="1358">
        <f t="shared" si="56"/>
        <v>0</v>
      </c>
      <c r="N147" s="1359"/>
      <c r="O147" s="1358">
        <f t="shared" si="57"/>
        <v>0</v>
      </c>
      <c r="P147" s="1359"/>
      <c r="Q147" s="1331">
        <f t="shared" si="59"/>
        <v>0</v>
      </c>
      <c r="R147" s="1319"/>
      <c r="T147" s="55"/>
      <c r="U147" s="51"/>
      <c r="V147" s="982"/>
      <c r="W147" s="55"/>
      <c r="X147" s="55"/>
    </row>
    <row r="148" spans="1:25" ht="12.75" customHeight="1" outlineLevel="1" thickBot="1" x14ac:dyDescent="0.3">
      <c r="C148" s="1399" t="s">
        <v>263</v>
      </c>
      <c r="D148" s="1400"/>
      <c r="E148" s="1400"/>
      <c r="F148" s="1401"/>
      <c r="G148" s="1374">
        <v>0</v>
      </c>
      <c r="H148" s="1375"/>
      <c r="I148" s="1426">
        <f t="shared" si="58"/>
        <v>0</v>
      </c>
      <c r="J148" s="1427"/>
      <c r="K148" s="1426">
        <f t="shared" si="55"/>
        <v>0</v>
      </c>
      <c r="L148" s="1427"/>
      <c r="M148" s="1426">
        <f t="shared" si="56"/>
        <v>0</v>
      </c>
      <c r="N148" s="1427"/>
      <c r="O148" s="1426">
        <f t="shared" si="57"/>
        <v>0</v>
      </c>
      <c r="P148" s="1427"/>
      <c r="Q148" s="1320">
        <f t="shared" si="59"/>
        <v>0</v>
      </c>
      <c r="R148" s="1321"/>
      <c r="T148" s="55"/>
      <c r="U148" s="51"/>
      <c r="V148" s="982"/>
      <c r="W148" s="55"/>
      <c r="X148" s="55"/>
    </row>
    <row r="149" spans="1:25" ht="12.75" customHeight="1" outlineLevel="1" x14ac:dyDescent="0.25">
      <c r="C149" s="1407" t="s">
        <v>382</v>
      </c>
      <c r="D149" s="1408"/>
      <c r="E149" s="1408"/>
      <c r="F149" s="1408"/>
      <c r="G149" s="1408"/>
      <c r="H149" s="1408"/>
      <c r="I149" s="1408"/>
      <c r="J149" s="1408"/>
      <c r="K149" s="1408"/>
      <c r="L149" s="1408"/>
      <c r="M149" s="1408"/>
      <c r="N149" s="1408"/>
      <c r="O149" s="1408"/>
      <c r="P149" s="1438"/>
      <c r="Q149" s="1424">
        <f t="shared" si="59"/>
        <v>0</v>
      </c>
      <c r="R149" s="1425"/>
      <c r="T149" s="55"/>
      <c r="U149" s="51"/>
      <c r="V149" s="982"/>
      <c r="W149" s="55"/>
      <c r="X149" s="55"/>
    </row>
    <row r="150" spans="1:25" ht="12.75" customHeight="1" outlineLevel="1" x14ac:dyDescent="0.25">
      <c r="C150" s="1380"/>
      <c r="D150" s="1314"/>
      <c r="E150" s="1314"/>
      <c r="F150" s="1315"/>
      <c r="G150" s="1311">
        <v>0</v>
      </c>
      <c r="H150" s="1312"/>
      <c r="I150" s="1358">
        <f t="shared" ref="I150:I152" si="60">G150</f>
        <v>0</v>
      </c>
      <c r="J150" s="1359"/>
      <c r="K150" s="1358">
        <f t="shared" ref="K150:K152" si="61">I150</f>
        <v>0</v>
      </c>
      <c r="L150" s="1359"/>
      <c r="M150" s="1358">
        <f t="shared" ref="M150:M152" si="62">K150</f>
        <v>0</v>
      </c>
      <c r="N150" s="1359"/>
      <c r="O150" s="1358">
        <f t="shared" ref="O150:O152" si="63">M150</f>
        <v>0</v>
      </c>
      <c r="P150" s="1359"/>
      <c r="Q150" s="1331">
        <f t="shared" si="59"/>
        <v>0</v>
      </c>
      <c r="R150" s="1319"/>
      <c r="T150" s="55"/>
      <c r="U150" s="51"/>
      <c r="V150" s="982"/>
      <c r="W150" s="55"/>
      <c r="X150" s="55"/>
    </row>
    <row r="151" spans="1:25" ht="12.75" customHeight="1" outlineLevel="1" x14ac:dyDescent="0.25">
      <c r="C151" s="1380"/>
      <c r="D151" s="1314"/>
      <c r="E151" s="1314"/>
      <c r="F151" s="1315"/>
      <c r="G151" s="1311">
        <v>0</v>
      </c>
      <c r="H151" s="1312"/>
      <c r="I151" s="1358">
        <f t="shared" si="60"/>
        <v>0</v>
      </c>
      <c r="J151" s="1359"/>
      <c r="K151" s="1358">
        <f t="shared" si="61"/>
        <v>0</v>
      </c>
      <c r="L151" s="1359"/>
      <c r="M151" s="1358">
        <f t="shared" si="62"/>
        <v>0</v>
      </c>
      <c r="N151" s="1359"/>
      <c r="O151" s="1358">
        <f t="shared" si="63"/>
        <v>0</v>
      </c>
      <c r="P151" s="1359"/>
      <c r="Q151" s="1331">
        <f t="shared" ref="Q151:Q152" si="64">SUM(G151:P151)</f>
        <v>0</v>
      </c>
      <c r="R151" s="1319"/>
      <c r="T151" s="55"/>
      <c r="U151" s="51"/>
      <c r="V151" s="982"/>
      <c r="W151" s="55"/>
      <c r="X151" s="55"/>
    </row>
    <row r="152" spans="1:25" ht="12.75" customHeight="1" outlineLevel="1" x14ac:dyDescent="0.25">
      <c r="C152" s="1380"/>
      <c r="D152" s="1314"/>
      <c r="E152" s="1314"/>
      <c r="F152" s="1315"/>
      <c r="G152" s="1311">
        <v>0</v>
      </c>
      <c r="H152" s="1312"/>
      <c r="I152" s="1358">
        <f t="shared" si="60"/>
        <v>0</v>
      </c>
      <c r="J152" s="1359"/>
      <c r="K152" s="1358">
        <f t="shared" si="61"/>
        <v>0</v>
      </c>
      <c r="L152" s="1359"/>
      <c r="M152" s="1358">
        <f t="shared" si="62"/>
        <v>0</v>
      </c>
      <c r="N152" s="1359"/>
      <c r="O152" s="1358">
        <f t="shared" si="63"/>
        <v>0</v>
      </c>
      <c r="P152" s="1359"/>
      <c r="Q152" s="1331">
        <f t="shared" si="64"/>
        <v>0</v>
      </c>
      <c r="R152" s="1319"/>
      <c r="T152" s="55"/>
      <c r="U152" s="51"/>
      <c r="V152" s="982"/>
      <c r="W152" s="55"/>
      <c r="X152" s="55"/>
    </row>
    <row r="153" spans="1:25" ht="12.75" customHeight="1" outlineLevel="1" x14ac:dyDescent="0.25">
      <c r="C153" s="1380"/>
      <c r="D153" s="1314"/>
      <c r="E153" s="1314"/>
      <c r="F153" s="1315"/>
      <c r="G153" s="1311">
        <v>0</v>
      </c>
      <c r="H153" s="1312"/>
      <c r="I153" s="1358">
        <f t="shared" ref="I153" si="65">G153</f>
        <v>0</v>
      </c>
      <c r="J153" s="1359"/>
      <c r="K153" s="1358">
        <f t="shared" ref="K153" si="66">I153</f>
        <v>0</v>
      </c>
      <c r="L153" s="1359"/>
      <c r="M153" s="1358">
        <f t="shared" ref="M153" si="67">K153</f>
        <v>0</v>
      </c>
      <c r="N153" s="1359"/>
      <c r="O153" s="1358">
        <f t="shared" ref="O153" si="68">M153</f>
        <v>0</v>
      </c>
      <c r="P153" s="1359"/>
      <c r="Q153" s="1331">
        <f t="shared" ref="Q153" si="69">SUM(G153:P153)</f>
        <v>0</v>
      </c>
      <c r="R153" s="1319"/>
      <c r="T153" s="55"/>
      <c r="U153" s="51"/>
      <c r="V153" s="982"/>
      <c r="W153" s="55"/>
      <c r="X153" s="55"/>
    </row>
    <row r="154" spans="1:25" ht="12.75" customHeight="1" outlineLevel="1" thickBot="1" x14ac:dyDescent="0.3">
      <c r="C154" s="1332" t="s">
        <v>339</v>
      </c>
      <c r="D154" s="1333"/>
      <c r="E154" s="1333"/>
      <c r="F154" s="1334"/>
      <c r="G154" s="1311">
        <f>SUM(G119:H138,G140:H143,G145:H148,G150:H153)</f>
        <v>0</v>
      </c>
      <c r="H154" s="1312"/>
      <c r="I154" s="1311">
        <f t="shared" ref="I154" si="70">SUM(I119:J138,I140:J143,I145:J148,I150:J153)</f>
        <v>0</v>
      </c>
      <c r="J154" s="1312"/>
      <c r="K154" s="1311">
        <f t="shared" ref="K154" si="71">SUM(K119:L138,K140:L143,K145:L148,K150:L153)</f>
        <v>0</v>
      </c>
      <c r="L154" s="1312"/>
      <c r="M154" s="1311">
        <f t="shared" ref="M154" si="72">SUM(M119:N138,M140:N143,M145:N148,M150:N153)</f>
        <v>0</v>
      </c>
      <c r="N154" s="1312"/>
      <c r="O154" s="1311">
        <f t="shared" ref="O154" si="73">SUM(O119:P138,O140:P143,O145:P148,O150:P153)</f>
        <v>0</v>
      </c>
      <c r="P154" s="1312"/>
      <c r="Q154" s="1444">
        <f>SUM(Q119:R152)</f>
        <v>0</v>
      </c>
      <c r="R154" s="1445"/>
      <c r="T154" s="55"/>
      <c r="U154" s="51"/>
      <c r="V154" s="982"/>
      <c r="W154" s="55"/>
      <c r="X154" s="55"/>
    </row>
    <row r="155" spans="1:25" ht="12.75" customHeight="1" x14ac:dyDescent="0.25">
      <c r="A155" s="393"/>
      <c r="B155" s="393"/>
      <c r="C155" s="1419" t="s">
        <v>226</v>
      </c>
      <c r="D155" s="1420"/>
      <c r="E155" s="1420"/>
      <c r="F155" s="1045">
        <v>0.23</v>
      </c>
      <c r="G155" s="1421">
        <f>G154*F155</f>
        <v>0</v>
      </c>
      <c r="H155" s="1422"/>
      <c r="I155" s="1421">
        <f>I154*F155</f>
        <v>0</v>
      </c>
      <c r="J155" s="1422"/>
      <c r="K155" s="1421">
        <f>K154*F155</f>
        <v>0</v>
      </c>
      <c r="L155" s="1422"/>
      <c r="M155" s="1421">
        <f>M154*F155</f>
        <v>0</v>
      </c>
      <c r="N155" s="1422"/>
      <c r="O155" s="1421">
        <f>O154*F155</f>
        <v>0</v>
      </c>
      <c r="P155" s="1422"/>
      <c r="Q155" s="1343">
        <f>SUM(G155:O155)</f>
        <v>0</v>
      </c>
      <c r="R155" s="1344"/>
      <c r="S155" s="422"/>
      <c r="T155" s="393"/>
      <c r="U155" s="51"/>
      <c r="V155" s="982"/>
      <c r="W155" s="393"/>
      <c r="X155" s="393"/>
      <c r="Y155" s="219"/>
    </row>
    <row r="156" spans="1:25" ht="12.75" customHeight="1" thickBot="1" x14ac:dyDescent="0.3">
      <c r="A156" s="393"/>
      <c r="B156" s="393"/>
      <c r="C156" s="1335" t="s">
        <v>339</v>
      </c>
      <c r="D156" s="1336"/>
      <c r="E156" s="1336"/>
      <c r="F156" s="1337"/>
      <c r="G156" s="1402">
        <f t="shared" ref="G156:I156" si="74">G154++H155</f>
        <v>0</v>
      </c>
      <c r="H156" s="1403"/>
      <c r="I156" s="1402">
        <f t="shared" si="74"/>
        <v>0</v>
      </c>
      <c r="J156" s="1403"/>
      <c r="K156" s="1402">
        <f t="shared" ref="K156" si="75">K154++L155</f>
        <v>0</v>
      </c>
      <c r="L156" s="1403"/>
      <c r="M156" s="1402">
        <f t="shared" ref="M156" si="76">M154++N155</f>
        <v>0</v>
      </c>
      <c r="N156" s="1403"/>
      <c r="O156" s="1402">
        <f t="shared" ref="O156" si="77">O154++P155</f>
        <v>0</v>
      </c>
      <c r="P156" s="1403"/>
      <c r="Q156" s="1320">
        <f>SUM(G156:P156)</f>
        <v>0</v>
      </c>
      <c r="R156" s="1321"/>
      <c r="S156" s="422"/>
      <c r="T156" s="981"/>
      <c r="U156" s="51"/>
      <c r="V156" s="982"/>
      <c r="W156" s="393"/>
      <c r="X156" s="393"/>
      <c r="Y156" s="219"/>
    </row>
    <row r="157" spans="1:25" ht="12.75" customHeight="1" x14ac:dyDescent="0.25">
      <c r="C157" s="1048"/>
      <c r="D157" s="1423" t="s">
        <v>235</v>
      </c>
      <c r="E157" s="1423"/>
      <c r="F157" s="1045">
        <v>0.2</v>
      </c>
      <c r="G157" s="1429">
        <f>G156*F157</f>
        <v>0</v>
      </c>
      <c r="H157" s="1430"/>
      <c r="I157" s="1429">
        <f>I156*F157</f>
        <v>0</v>
      </c>
      <c r="J157" s="1430"/>
      <c r="K157" s="1429">
        <f>K156*F157</f>
        <v>0</v>
      </c>
      <c r="L157" s="1430"/>
      <c r="M157" s="1429">
        <f>M156*F157</f>
        <v>0</v>
      </c>
      <c r="N157" s="1430"/>
      <c r="O157" s="1431">
        <f>O156*F157</f>
        <v>0</v>
      </c>
      <c r="P157" s="1432"/>
      <c r="Q157" s="1433">
        <f t="shared" si="43"/>
        <v>0</v>
      </c>
      <c r="R157" s="1434"/>
      <c r="T157" s="393"/>
      <c r="U157" s="254"/>
      <c r="V157" s="1049"/>
      <c r="W157" s="55"/>
      <c r="X157" s="55"/>
    </row>
    <row r="158" spans="1:25" ht="12.75" customHeight="1" x14ac:dyDescent="0.25">
      <c r="A158" s="393"/>
      <c r="B158" s="393"/>
      <c r="C158" s="1316" t="s">
        <v>338</v>
      </c>
      <c r="D158" s="1317"/>
      <c r="E158" s="1317"/>
      <c r="F158" s="1318"/>
      <c r="G158" s="1350">
        <f>SUM(G156:H157)</f>
        <v>0</v>
      </c>
      <c r="H158" s="1351"/>
      <c r="I158" s="1415">
        <f>SUM(I156:J157)</f>
        <v>0</v>
      </c>
      <c r="J158" s="1416"/>
      <c r="K158" s="1415">
        <f>SUM(K156:L157)</f>
        <v>0</v>
      </c>
      <c r="L158" s="1416"/>
      <c r="M158" s="1415">
        <f>SUM(M156:N157)</f>
        <v>0</v>
      </c>
      <c r="N158" s="1416"/>
      <c r="O158" s="1415">
        <f>SUM(O156:P157)</f>
        <v>0</v>
      </c>
      <c r="P158" s="1416"/>
      <c r="Q158" s="1435">
        <f>SUM(Q156:R157)</f>
        <v>0</v>
      </c>
      <c r="R158" s="1436"/>
      <c r="S158" s="422"/>
      <c r="T158" s="981"/>
      <c r="U158" s="51"/>
      <c r="V158" s="982"/>
      <c r="W158" s="393"/>
      <c r="X158" s="393"/>
      <c r="Y158" s="219"/>
    </row>
    <row r="159" spans="1:25" ht="12.75" customHeight="1" x14ac:dyDescent="0.25">
      <c r="A159" s="981"/>
      <c r="B159" s="981"/>
      <c r="C159" s="981"/>
      <c r="D159" s="981"/>
      <c r="E159" s="981"/>
      <c r="F159" s="981"/>
      <c r="G159" s="981"/>
      <c r="H159" s="981"/>
      <c r="I159" s="981"/>
      <c r="J159" s="981"/>
      <c r="K159" s="647"/>
      <c r="L159" s="647"/>
      <c r="M159" s="981"/>
      <c r="N159" s="647"/>
      <c r="O159" s="981"/>
      <c r="P159" s="981"/>
      <c r="Q159" s="981"/>
      <c r="R159" s="981"/>
      <c r="S159" s="981"/>
      <c r="T159" s="981"/>
      <c r="U159" s="564"/>
      <c r="V159" s="564"/>
      <c r="W159" s="981"/>
      <c r="X159" s="981"/>
      <c r="Y159" s="247"/>
    </row>
    <row r="160" spans="1:25" ht="12.75" customHeight="1" x14ac:dyDescent="0.25">
      <c r="A160" s="981"/>
      <c r="B160" s="981"/>
      <c r="C160" s="647"/>
      <c r="D160" s="647"/>
      <c r="E160" s="647"/>
      <c r="F160" s="647"/>
      <c r="G160" s="647"/>
      <c r="H160" s="647"/>
      <c r="I160" s="647"/>
      <c r="J160" s="647"/>
      <c r="K160" s="647"/>
      <c r="L160" s="647"/>
      <c r="M160" s="981"/>
      <c r="N160" s="647"/>
      <c r="O160" s="981"/>
      <c r="P160" s="981"/>
      <c r="Q160" s="981"/>
      <c r="R160" s="981"/>
      <c r="S160" s="981"/>
      <c r="T160" s="1050"/>
      <c r="U160" s="564"/>
      <c r="V160" s="564"/>
      <c r="W160" s="981"/>
      <c r="X160" s="981"/>
      <c r="Y160" s="247"/>
    </row>
    <row r="161" spans="1:25" s="219" customFormat="1" ht="15.75" customHeight="1" x14ac:dyDescent="0.25">
      <c r="A161" s="1050"/>
      <c r="B161" s="1050"/>
      <c r="C161" s="1437" t="s">
        <v>2</v>
      </c>
      <c r="D161" s="1437"/>
      <c r="E161" s="1437"/>
      <c r="F161" s="1437"/>
      <c r="G161" s="1437"/>
      <c r="H161" s="1437"/>
      <c r="I161" s="1437"/>
      <c r="J161" s="1437"/>
      <c r="K161" s="1050"/>
      <c r="L161" s="1050"/>
      <c r="M161" s="1050"/>
      <c r="N161" s="1050"/>
      <c r="O161" s="1050"/>
      <c r="P161" s="1050"/>
      <c r="Q161" s="1050"/>
      <c r="R161" s="1050"/>
      <c r="S161" s="981"/>
      <c r="T161" s="981"/>
      <c r="U161" s="51"/>
      <c r="V161" s="982"/>
      <c r="W161" s="1050"/>
      <c r="X161" s="1050"/>
      <c r="Y161" s="1051"/>
    </row>
    <row r="162" spans="1:25" s="219" customFormat="1" ht="15" customHeight="1" x14ac:dyDescent="0.25">
      <c r="A162" s="981"/>
      <c r="B162" s="981"/>
      <c r="C162" s="1330" t="s">
        <v>348</v>
      </c>
      <c r="D162" s="1330"/>
      <c r="E162" s="1330"/>
      <c r="F162" s="1330"/>
      <c r="G162" s="1330"/>
      <c r="H162" s="1330"/>
      <c r="I162" s="1330"/>
      <c r="J162" s="1330"/>
      <c r="K162" s="647"/>
      <c r="L162" s="647"/>
      <c r="M162" s="981"/>
      <c r="N162" s="983"/>
      <c r="O162" s="983"/>
      <c r="P162" s="981"/>
      <c r="Q162" s="981"/>
      <c r="R162" s="981"/>
      <c r="S162" s="981"/>
      <c r="T162" s="63"/>
      <c r="U162" s="564"/>
      <c r="V162" s="564"/>
      <c r="W162" s="981"/>
      <c r="X162" s="981"/>
      <c r="Y162" s="247"/>
    </row>
    <row r="163" spans="1:25" ht="14.25" hidden="1" customHeight="1" outlineLevel="1" x14ac:dyDescent="0.25">
      <c r="A163" s="63"/>
      <c r="B163" s="63"/>
      <c r="C163" s="1355" t="s">
        <v>55</v>
      </c>
      <c r="D163" s="1356"/>
      <c r="E163" s="1356"/>
      <c r="F163" s="1357"/>
      <c r="G163" s="1228" t="s">
        <v>39</v>
      </c>
      <c r="H163" s="1128"/>
      <c r="I163" s="1228" t="s">
        <v>40</v>
      </c>
      <c r="J163" s="1128"/>
      <c r="K163" s="1228" t="s">
        <v>41</v>
      </c>
      <c r="L163" s="1128"/>
      <c r="M163" s="1228" t="s">
        <v>42</v>
      </c>
      <c r="N163" s="1128"/>
      <c r="O163" s="1228" t="s">
        <v>43</v>
      </c>
      <c r="P163" s="1323"/>
      <c r="Q163" s="1348" t="s">
        <v>56</v>
      </c>
      <c r="R163" s="1349"/>
      <c r="S163" s="423"/>
      <c r="T163" s="55"/>
      <c r="U163" s="51"/>
      <c r="V163" s="982"/>
      <c r="W163" s="63"/>
      <c r="X163" s="63"/>
      <c r="Y163" s="268"/>
    </row>
    <row r="164" spans="1:25" ht="15" hidden="1" customHeight="1" outlineLevel="1" x14ac:dyDescent="0.25">
      <c r="C164" s="1345" t="s">
        <v>172</v>
      </c>
      <c r="D164" s="1346"/>
      <c r="E164" s="1346"/>
      <c r="F164" s="1347"/>
      <c r="G164" s="1311">
        <v>0</v>
      </c>
      <c r="H164" s="1312"/>
      <c r="I164" s="1311">
        <v>0</v>
      </c>
      <c r="J164" s="1312"/>
      <c r="K164" s="1311">
        <v>0</v>
      </c>
      <c r="L164" s="1312"/>
      <c r="M164" s="1311">
        <v>0</v>
      </c>
      <c r="N164" s="1312"/>
      <c r="O164" s="1311">
        <v>0</v>
      </c>
      <c r="P164" s="1312"/>
      <c r="Q164" s="1331">
        <f>SUM(G164:P164)</f>
        <v>0</v>
      </c>
      <c r="R164" s="1319"/>
      <c r="S164" s="422"/>
      <c r="T164" s="55"/>
      <c r="U164" s="51"/>
      <c r="V164" s="982"/>
      <c r="W164" s="55"/>
      <c r="X164" s="55"/>
    </row>
    <row r="165" spans="1:25" s="219" customFormat="1" ht="15.75" hidden="1" customHeight="1" outlineLevel="1" x14ac:dyDescent="0.25">
      <c r="A165" s="55"/>
      <c r="B165" s="55"/>
      <c r="C165" s="1345" t="s">
        <v>173</v>
      </c>
      <c r="D165" s="1346"/>
      <c r="E165" s="1346"/>
      <c r="F165" s="1347"/>
      <c r="G165" s="1311">
        <v>0</v>
      </c>
      <c r="H165" s="1312"/>
      <c r="I165" s="1311">
        <v>0</v>
      </c>
      <c r="J165" s="1312"/>
      <c r="K165" s="1311">
        <v>0</v>
      </c>
      <c r="L165" s="1312"/>
      <c r="M165" s="1311">
        <v>0</v>
      </c>
      <c r="N165" s="1312"/>
      <c r="O165" s="1311">
        <v>0</v>
      </c>
      <c r="P165" s="1312"/>
      <c r="Q165" s="1331">
        <f t="shared" ref="Q165:Q172" si="78">SUM(G165:O165)</f>
        <v>0</v>
      </c>
      <c r="R165" s="1319"/>
      <c r="S165" s="422"/>
      <c r="T165" s="55"/>
      <c r="U165" s="51"/>
      <c r="V165" s="982"/>
      <c r="W165" s="55"/>
      <c r="X165" s="55"/>
      <c r="Y165" s="57"/>
    </row>
    <row r="166" spans="1:25" s="247" customFormat="1" ht="15" hidden="1" customHeight="1" outlineLevel="1" x14ac:dyDescent="0.25">
      <c r="A166" s="55"/>
      <c r="B166" s="55"/>
      <c r="C166" s="1345" t="s">
        <v>174</v>
      </c>
      <c r="D166" s="1346"/>
      <c r="E166" s="1346"/>
      <c r="F166" s="1347"/>
      <c r="G166" s="1311">
        <v>0</v>
      </c>
      <c r="H166" s="1312"/>
      <c r="I166" s="1311">
        <v>0</v>
      </c>
      <c r="J166" s="1312"/>
      <c r="K166" s="1311">
        <v>0</v>
      </c>
      <c r="L166" s="1312"/>
      <c r="M166" s="1311">
        <v>0</v>
      </c>
      <c r="N166" s="1312"/>
      <c r="O166" s="1311">
        <v>0</v>
      </c>
      <c r="P166" s="1312"/>
      <c r="Q166" s="1331">
        <f t="shared" si="78"/>
        <v>0</v>
      </c>
      <c r="R166" s="1319"/>
      <c r="S166" s="422"/>
      <c r="T166" s="55"/>
      <c r="U166" s="51"/>
      <c r="V166" s="982"/>
      <c r="W166" s="55"/>
      <c r="X166" s="55"/>
      <c r="Y166" s="57"/>
    </row>
    <row r="167" spans="1:25" s="247" customFormat="1" ht="15" hidden="1" customHeight="1" outlineLevel="1" x14ac:dyDescent="0.25">
      <c r="A167" s="55"/>
      <c r="B167" s="55"/>
      <c r="C167" s="1345" t="s">
        <v>175</v>
      </c>
      <c r="D167" s="1346"/>
      <c r="E167" s="1346"/>
      <c r="F167" s="1347"/>
      <c r="G167" s="1311">
        <v>0</v>
      </c>
      <c r="H167" s="1312"/>
      <c r="I167" s="1311">
        <v>0</v>
      </c>
      <c r="J167" s="1312"/>
      <c r="K167" s="1311">
        <v>0</v>
      </c>
      <c r="L167" s="1312"/>
      <c r="M167" s="1311">
        <v>0</v>
      </c>
      <c r="N167" s="1312"/>
      <c r="O167" s="1311">
        <v>0</v>
      </c>
      <c r="P167" s="1312"/>
      <c r="Q167" s="1331">
        <f t="shared" si="78"/>
        <v>0</v>
      </c>
      <c r="R167" s="1319"/>
      <c r="S167" s="422"/>
      <c r="T167" s="55"/>
      <c r="U167" s="51"/>
      <c r="V167" s="982"/>
      <c r="W167" s="55"/>
      <c r="X167" s="55"/>
      <c r="Y167" s="57"/>
    </row>
    <row r="168" spans="1:25" s="268" customFormat="1" ht="15" hidden="1" customHeight="1" outlineLevel="1" x14ac:dyDescent="0.25">
      <c r="A168" s="55"/>
      <c r="B168" s="55"/>
      <c r="C168" s="1345" t="s">
        <v>176</v>
      </c>
      <c r="D168" s="1346"/>
      <c r="E168" s="1346"/>
      <c r="F168" s="1347"/>
      <c r="G168" s="1311">
        <v>0</v>
      </c>
      <c r="H168" s="1312"/>
      <c r="I168" s="1311">
        <v>0</v>
      </c>
      <c r="J168" s="1312"/>
      <c r="K168" s="1311">
        <v>0</v>
      </c>
      <c r="L168" s="1312"/>
      <c r="M168" s="1311">
        <v>0</v>
      </c>
      <c r="N168" s="1312"/>
      <c r="O168" s="1311">
        <v>0</v>
      </c>
      <c r="P168" s="1312"/>
      <c r="Q168" s="1331">
        <f t="shared" si="78"/>
        <v>0</v>
      </c>
      <c r="R168" s="1319"/>
      <c r="S168" s="422"/>
      <c r="T168" s="55"/>
      <c r="U168" s="51"/>
      <c r="V168" s="982"/>
      <c r="W168" s="55"/>
      <c r="X168" s="55"/>
      <c r="Y168" s="57"/>
    </row>
    <row r="169" spans="1:25" ht="12.75" hidden="1" customHeight="1" outlineLevel="1" x14ac:dyDescent="0.25">
      <c r="C169" s="1338" t="s">
        <v>177</v>
      </c>
      <c r="D169" s="1339"/>
      <c r="E169" s="1339"/>
      <c r="F169" s="1340"/>
      <c r="G169" s="1311">
        <v>0</v>
      </c>
      <c r="H169" s="1312"/>
      <c r="I169" s="1311">
        <v>0</v>
      </c>
      <c r="J169" s="1312"/>
      <c r="K169" s="1311">
        <v>0</v>
      </c>
      <c r="L169" s="1312"/>
      <c r="M169" s="1311">
        <v>0</v>
      </c>
      <c r="N169" s="1312"/>
      <c r="O169" s="1311">
        <v>0</v>
      </c>
      <c r="P169" s="1312"/>
      <c r="Q169" s="1331">
        <f t="shared" si="78"/>
        <v>0</v>
      </c>
      <c r="R169" s="1319"/>
      <c r="S169" s="422"/>
      <c r="T169" s="55"/>
      <c r="U169" s="51"/>
      <c r="V169" s="982"/>
      <c r="W169" s="55"/>
      <c r="X169" s="55"/>
    </row>
    <row r="170" spans="1:25" ht="12.75" hidden="1" customHeight="1" outlineLevel="1" x14ac:dyDescent="0.25">
      <c r="C170" s="1338" t="s">
        <v>178</v>
      </c>
      <c r="D170" s="1339"/>
      <c r="E170" s="1339"/>
      <c r="F170" s="1340"/>
      <c r="G170" s="1311">
        <v>0</v>
      </c>
      <c r="H170" s="1312"/>
      <c r="I170" s="1311">
        <v>0</v>
      </c>
      <c r="J170" s="1312"/>
      <c r="K170" s="1311">
        <v>0</v>
      </c>
      <c r="L170" s="1312"/>
      <c r="M170" s="1311">
        <v>0</v>
      </c>
      <c r="N170" s="1312"/>
      <c r="O170" s="1311">
        <v>0</v>
      </c>
      <c r="P170" s="1312"/>
      <c r="Q170" s="1331">
        <f t="shared" si="78"/>
        <v>0</v>
      </c>
      <c r="R170" s="1319"/>
      <c r="S170" s="422"/>
      <c r="T170" s="55"/>
      <c r="U170" s="51"/>
      <c r="V170" s="982"/>
      <c r="W170" s="55"/>
      <c r="X170" s="55"/>
    </row>
    <row r="171" spans="1:25" ht="12.75" hidden="1" customHeight="1" outlineLevel="1" x14ac:dyDescent="0.25">
      <c r="C171" s="1338" t="s">
        <v>179</v>
      </c>
      <c r="D171" s="1339"/>
      <c r="E171" s="1339"/>
      <c r="F171" s="1340"/>
      <c r="G171" s="1311">
        <v>0</v>
      </c>
      <c r="H171" s="1312"/>
      <c r="I171" s="1311">
        <v>0</v>
      </c>
      <c r="J171" s="1312"/>
      <c r="K171" s="1311">
        <v>0</v>
      </c>
      <c r="L171" s="1312"/>
      <c r="M171" s="1311">
        <v>0</v>
      </c>
      <c r="N171" s="1312"/>
      <c r="O171" s="1311">
        <v>0</v>
      </c>
      <c r="P171" s="1312"/>
      <c r="Q171" s="1331">
        <f t="shared" si="78"/>
        <v>0</v>
      </c>
      <c r="R171" s="1319"/>
      <c r="S171" s="422"/>
      <c r="T171" s="55"/>
      <c r="U171" s="51"/>
      <c r="V171" s="982"/>
      <c r="W171" s="55"/>
      <c r="X171" s="55"/>
    </row>
    <row r="172" spans="1:25" ht="12.75" hidden="1" customHeight="1" outlineLevel="1" x14ac:dyDescent="0.25">
      <c r="C172" s="1338" t="s">
        <v>180</v>
      </c>
      <c r="D172" s="1339"/>
      <c r="E172" s="1339"/>
      <c r="F172" s="1340"/>
      <c r="G172" s="1311">
        <v>0</v>
      </c>
      <c r="H172" s="1312"/>
      <c r="I172" s="1311">
        <v>0</v>
      </c>
      <c r="J172" s="1312"/>
      <c r="K172" s="1311">
        <v>0</v>
      </c>
      <c r="L172" s="1312"/>
      <c r="M172" s="1311">
        <v>0</v>
      </c>
      <c r="N172" s="1312"/>
      <c r="O172" s="1311">
        <v>0</v>
      </c>
      <c r="P172" s="1312"/>
      <c r="Q172" s="1331">
        <f t="shared" si="78"/>
        <v>0</v>
      </c>
      <c r="R172" s="1319"/>
      <c r="S172" s="422"/>
      <c r="T172" s="393"/>
      <c r="U172" s="51"/>
      <c r="V172" s="982"/>
      <c r="W172" s="55"/>
      <c r="X172" s="55"/>
    </row>
    <row r="173" spans="1:25" ht="12.75" customHeight="1" collapsed="1" thickBot="1" x14ac:dyDescent="0.3">
      <c r="A173" s="393"/>
      <c r="B173" s="393"/>
      <c r="C173" s="1332" t="s">
        <v>339</v>
      </c>
      <c r="D173" s="1333"/>
      <c r="E173" s="1333"/>
      <c r="F173" s="1334"/>
      <c r="G173" s="1309">
        <f>SUM(G164:G172)</f>
        <v>0</v>
      </c>
      <c r="H173" s="1310"/>
      <c r="I173" s="1309">
        <f>SUM(I164:J172)</f>
        <v>0</v>
      </c>
      <c r="J173" s="1310"/>
      <c r="K173" s="1309">
        <f>SUM(K164:L172)</f>
        <v>0</v>
      </c>
      <c r="L173" s="1310"/>
      <c r="M173" s="1309">
        <f>SUM(M164:N172)</f>
        <v>0</v>
      </c>
      <c r="N173" s="1310"/>
      <c r="O173" s="1309">
        <f>SUM(O164:P172)</f>
        <v>0</v>
      </c>
      <c r="P173" s="1319"/>
      <c r="Q173" s="1320">
        <f>SUM(Q164:R172)</f>
        <v>0</v>
      </c>
      <c r="R173" s="1321"/>
      <c r="S173" s="422"/>
      <c r="T173" s="393"/>
      <c r="U173" s="51"/>
      <c r="V173" s="982"/>
      <c r="W173" s="393"/>
      <c r="X173" s="393"/>
      <c r="Y173" s="219"/>
    </row>
    <row r="174" spans="1:25" ht="12.75" customHeight="1" x14ac:dyDescent="0.25">
      <c r="A174" s="393"/>
      <c r="B174" s="393"/>
      <c r="C174" s="1419" t="s">
        <v>226</v>
      </c>
      <c r="D174" s="1420"/>
      <c r="E174" s="1420"/>
      <c r="F174" s="1045">
        <v>0.23</v>
      </c>
      <c r="G174" s="1341">
        <f>G173*F174</f>
        <v>0</v>
      </c>
      <c r="H174" s="1342"/>
      <c r="I174" s="1341">
        <f>SUM(I160:I172)*F174</f>
        <v>0</v>
      </c>
      <c r="J174" s="1342"/>
      <c r="K174" s="1341">
        <f>SUM(K164:K172)*F174</f>
        <v>0</v>
      </c>
      <c r="L174" s="1342"/>
      <c r="M174" s="1341">
        <f>SUM(M160:M172)*F174</f>
        <v>0</v>
      </c>
      <c r="N174" s="1342"/>
      <c r="O174" s="1341">
        <f>SUM(O160:O172)*F174</f>
        <v>0</v>
      </c>
      <c r="P174" s="1342"/>
      <c r="Q174" s="1343">
        <f>SUM(G174:O174)</f>
        <v>0</v>
      </c>
      <c r="R174" s="1344"/>
      <c r="S174" s="422"/>
      <c r="T174" s="393"/>
      <c r="U174" s="51"/>
      <c r="V174" s="982"/>
      <c r="W174" s="393"/>
      <c r="X174" s="393"/>
      <c r="Y174" s="219"/>
    </row>
    <row r="175" spans="1:25" ht="12.75" customHeight="1" thickBot="1" x14ac:dyDescent="0.3">
      <c r="A175" s="393"/>
      <c r="B175" s="393"/>
      <c r="C175" s="1335" t="s">
        <v>339</v>
      </c>
      <c r="D175" s="1336"/>
      <c r="E175" s="1336"/>
      <c r="F175" s="1337"/>
      <c r="G175" s="1309">
        <f>SUM(G173:H174)</f>
        <v>0</v>
      </c>
      <c r="H175" s="1310"/>
      <c r="I175" s="1309">
        <f t="shared" ref="I175" si="79">SUM(I173:J174)</f>
        <v>0</v>
      </c>
      <c r="J175" s="1310"/>
      <c r="K175" s="1309">
        <f t="shared" ref="K175" si="80">SUM(K173:L174)</f>
        <v>0</v>
      </c>
      <c r="L175" s="1310"/>
      <c r="M175" s="1309">
        <f t="shared" ref="M175" si="81">SUM(M173:N174)</f>
        <v>0</v>
      </c>
      <c r="N175" s="1310"/>
      <c r="O175" s="1309">
        <f t="shared" ref="O175" si="82">SUM(O173:P174)</f>
        <v>0</v>
      </c>
      <c r="P175" s="1319"/>
      <c r="Q175" s="1320">
        <f>SUM(Q173:R174)</f>
        <v>0</v>
      </c>
      <c r="R175" s="1321"/>
      <c r="S175" s="422"/>
      <c r="T175" s="981"/>
      <c r="U175" s="51"/>
      <c r="V175" s="982"/>
      <c r="W175" s="393"/>
      <c r="X175" s="393"/>
      <c r="Y175" s="219"/>
    </row>
    <row r="176" spans="1:25" ht="12.75" customHeight="1" x14ac:dyDescent="0.25">
      <c r="C176" s="1048"/>
      <c r="D176" s="1052"/>
      <c r="E176" s="20" t="s">
        <v>235</v>
      </c>
      <c r="F176" s="1045">
        <v>0.1</v>
      </c>
      <c r="G176" s="1368">
        <f>G175*F176</f>
        <v>0</v>
      </c>
      <c r="H176" s="1381"/>
      <c r="I176" s="1368">
        <f>I175*F176</f>
        <v>0</v>
      </c>
      <c r="J176" s="1381"/>
      <c r="K176" s="1368">
        <f>K175*F176</f>
        <v>0</v>
      </c>
      <c r="L176" s="1381"/>
      <c r="M176" s="1368">
        <f>M175*F176</f>
        <v>0</v>
      </c>
      <c r="N176" s="1369"/>
      <c r="O176" s="1368">
        <f>O175*F176</f>
        <v>0</v>
      </c>
      <c r="P176" s="1381"/>
      <c r="Q176" s="1328">
        <f>SUM(G176:P176)</f>
        <v>0</v>
      </c>
      <c r="R176" s="1329"/>
      <c r="S176" s="422"/>
      <c r="T176" s="393"/>
      <c r="U176" s="254"/>
      <c r="V176" s="1049"/>
      <c r="W176" s="55"/>
      <c r="X176" s="55"/>
    </row>
    <row r="177" spans="1:25" s="219" customFormat="1" ht="15.75" customHeight="1" thickBot="1" x14ac:dyDescent="0.3">
      <c r="A177" s="393"/>
      <c r="B177" s="393"/>
      <c r="C177" s="1316" t="s">
        <v>280</v>
      </c>
      <c r="D177" s="1317"/>
      <c r="E177" s="1317"/>
      <c r="F177" s="1318"/>
      <c r="G177" s="1309">
        <f>SUM(G175:H176)</f>
        <v>0</v>
      </c>
      <c r="H177" s="1310"/>
      <c r="I177" s="1309">
        <f>SUM(I175:J176)</f>
        <v>0</v>
      </c>
      <c r="J177" s="1310"/>
      <c r="K177" s="1309">
        <f>SUM(K175:L176)</f>
        <v>0</v>
      </c>
      <c r="L177" s="1310"/>
      <c r="M177" s="1309">
        <f>SUM(M175:N176)</f>
        <v>0</v>
      </c>
      <c r="N177" s="1310"/>
      <c r="O177" s="1309">
        <f>SUM(O175:P176)</f>
        <v>0</v>
      </c>
      <c r="P177" s="1319"/>
      <c r="Q177" s="1320">
        <f>SUM(Q175:R176)</f>
        <v>0</v>
      </c>
      <c r="R177" s="1321"/>
      <c r="S177" s="422"/>
      <c r="T177" s="981"/>
      <c r="U177" s="51"/>
      <c r="V177" s="982"/>
      <c r="W177" s="393"/>
      <c r="X177" s="393"/>
    </row>
    <row r="178" spans="1:25" s="219" customFormat="1" x14ac:dyDescent="0.25">
      <c r="A178" s="981"/>
      <c r="B178" s="981"/>
      <c r="C178" s="981"/>
      <c r="D178" s="981"/>
      <c r="E178" s="981"/>
      <c r="F178" s="981"/>
      <c r="G178" s="981"/>
      <c r="H178" s="981"/>
      <c r="I178" s="981"/>
      <c r="J178" s="981"/>
      <c r="K178" s="647"/>
      <c r="L178" s="647"/>
      <c r="M178" s="981"/>
      <c r="N178" s="647"/>
      <c r="O178" s="981"/>
      <c r="P178" s="981"/>
      <c r="Q178" s="981"/>
      <c r="R178" s="981"/>
      <c r="S178" s="981"/>
      <c r="T178" s="981"/>
      <c r="U178" s="564"/>
      <c r="V178" s="564"/>
      <c r="W178" s="981"/>
      <c r="X178" s="981"/>
      <c r="Y178" s="247"/>
    </row>
    <row r="179" spans="1:25" ht="14.25" customHeight="1" x14ac:dyDescent="0.25">
      <c r="A179" s="981"/>
      <c r="B179" s="981"/>
      <c r="C179" s="1330" t="s">
        <v>349</v>
      </c>
      <c r="D179" s="1330"/>
      <c r="E179" s="1330"/>
      <c r="F179" s="1330"/>
      <c r="G179" s="1330"/>
      <c r="H179" s="1330"/>
      <c r="I179" s="1330"/>
      <c r="J179" s="1330"/>
      <c r="K179" s="647"/>
      <c r="L179" s="647"/>
      <c r="M179" s="981"/>
      <c r="N179" s="983"/>
      <c r="O179" s="983"/>
      <c r="P179" s="981"/>
      <c r="Q179" s="981"/>
      <c r="R179" s="981"/>
      <c r="S179" s="981"/>
      <c r="T179" s="63"/>
      <c r="U179" s="564"/>
      <c r="V179" s="564"/>
      <c r="W179" s="981"/>
      <c r="X179" s="981"/>
      <c r="Y179" s="247"/>
    </row>
    <row r="180" spans="1:25" hidden="1" outlineLevel="1" x14ac:dyDescent="0.25">
      <c r="A180" s="63"/>
      <c r="B180" s="63"/>
      <c r="C180" s="1355" t="s">
        <v>55</v>
      </c>
      <c r="D180" s="1356"/>
      <c r="E180" s="1356"/>
      <c r="F180" s="1357"/>
      <c r="G180" s="1228" t="s">
        <v>39</v>
      </c>
      <c r="H180" s="1128"/>
      <c r="I180" s="1228" t="s">
        <v>40</v>
      </c>
      <c r="J180" s="1128"/>
      <c r="K180" s="1228" t="s">
        <v>41</v>
      </c>
      <c r="L180" s="1128"/>
      <c r="M180" s="1228" t="s">
        <v>42</v>
      </c>
      <c r="N180" s="1128"/>
      <c r="O180" s="1228" t="s">
        <v>43</v>
      </c>
      <c r="P180" s="1323"/>
      <c r="Q180" s="1348" t="s">
        <v>56</v>
      </c>
      <c r="R180" s="1349"/>
      <c r="S180" s="423"/>
      <c r="T180" s="55"/>
      <c r="U180" s="51"/>
      <c r="V180" s="982"/>
      <c r="W180" s="63"/>
      <c r="X180" s="63"/>
      <c r="Y180" s="268"/>
    </row>
    <row r="181" spans="1:25" s="219" customFormat="1" hidden="1" outlineLevel="1" x14ac:dyDescent="0.25">
      <c r="A181" s="55"/>
      <c r="B181" s="55"/>
      <c r="C181" s="1313" t="s">
        <v>172</v>
      </c>
      <c r="D181" s="1314"/>
      <c r="E181" s="1314"/>
      <c r="F181" s="1315"/>
      <c r="G181" s="1311">
        <v>0</v>
      </c>
      <c r="H181" s="1312"/>
      <c r="I181" s="1311">
        <v>0</v>
      </c>
      <c r="J181" s="1312"/>
      <c r="K181" s="1311">
        <v>0</v>
      </c>
      <c r="L181" s="1312"/>
      <c r="M181" s="1311">
        <v>0</v>
      </c>
      <c r="N181" s="1312"/>
      <c r="O181" s="1311">
        <v>0</v>
      </c>
      <c r="P181" s="1312"/>
      <c r="Q181" s="1331">
        <f t="shared" ref="Q181:Q191" si="83">SUM(G181:P181)</f>
        <v>0</v>
      </c>
      <c r="R181" s="1319"/>
      <c r="S181" s="421"/>
      <c r="T181" s="55"/>
      <c r="U181" s="51"/>
      <c r="V181" s="982"/>
      <c r="W181" s="55"/>
      <c r="X181" s="55"/>
      <c r="Y181" s="57"/>
    </row>
    <row r="182" spans="1:25" s="247" customFormat="1" hidden="1" outlineLevel="1" x14ac:dyDescent="0.25">
      <c r="A182" s="55"/>
      <c r="B182" s="55"/>
      <c r="C182" s="1313" t="s">
        <v>173</v>
      </c>
      <c r="D182" s="1314"/>
      <c r="E182" s="1314"/>
      <c r="F182" s="1315"/>
      <c r="G182" s="1311">
        <v>0</v>
      </c>
      <c r="H182" s="1312"/>
      <c r="I182" s="1311">
        <v>0</v>
      </c>
      <c r="J182" s="1312"/>
      <c r="K182" s="1311">
        <v>0</v>
      </c>
      <c r="L182" s="1312"/>
      <c r="M182" s="1311">
        <v>0</v>
      </c>
      <c r="N182" s="1312"/>
      <c r="O182" s="1311">
        <v>0</v>
      </c>
      <c r="P182" s="1312"/>
      <c r="Q182" s="1331">
        <f t="shared" si="83"/>
        <v>0</v>
      </c>
      <c r="R182" s="1319"/>
      <c r="S182" s="421"/>
      <c r="T182" s="55"/>
      <c r="U182" s="51"/>
      <c r="V182" s="982"/>
      <c r="W182" s="55"/>
      <c r="X182" s="55"/>
      <c r="Y182" s="57"/>
    </row>
    <row r="183" spans="1:25" s="247" customFormat="1" hidden="1" outlineLevel="1" x14ac:dyDescent="0.25">
      <c r="A183" s="55"/>
      <c r="B183" s="55"/>
      <c r="C183" s="1313" t="s">
        <v>174</v>
      </c>
      <c r="D183" s="1314"/>
      <c r="E183" s="1314"/>
      <c r="F183" s="1315"/>
      <c r="G183" s="1311">
        <v>0</v>
      </c>
      <c r="H183" s="1312"/>
      <c r="I183" s="1311">
        <v>0</v>
      </c>
      <c r="J183" s="1312"/>
      <c r="K183" s="1311">
        <v>0</v>
      </c>
      <c r="L183" s="1312"/>
      <c r="M183" s="1311">
        <v>0</v>
      </c>
      <c r="N183" s="1312"/>
      <c r="O183" s="1311">
        <v>0</v>
      </c>
      <c r="P183" s="1312"/>
      <c r="Q183" s="1331">
        <f t="shared" si="83"/>
        <v>0</v>
      </c>
      <c r="R183" s="1319"/>
      <c r="S183" s="421"/>
      <c r="T183" s="55"/>
      <c r="U183" s="51"/>
      <c r="V183" s="982"/>
      <c r="W183" s="55"/>
      <c r="X183" s="55"/>
      <c r="Y183" s="57"/>
    </row>
    <row r="184" spans="1:25" s="268" customFormat="1" hidden="1" outlineLevel="1" x14ac:dyDescent="0.25">
      <c r="A184" s="55"/>
      <c r="B184" s="55"/>
      <c r="C184" s="1313" t="s">
        <v>175</v>
      </c>
      <c r="D184" s="1314"/>
      <c r="E184" s="1314"/>
      <c r="F184" s="1315"/>
      <c r="G184" s="1311">
        <v>0</v>
      </c>
      <c r="H184" s="1312"/>
      <c r="I184" s="1311">
        <v>0</v>
      </c>
      <c r="J184" s="1312"/>
      <c r="K184" s="1311">
        <v>0</v>
      </c>
      <c r="L184" s="1312"/>
      <c r="M184" s="1311">
        <v>0</v>
      </c>
      <c r="N184" s="1312"/>
      <c r="O184" s="1311">
        <v>0</v>
      </c>
      <c r="P184" s="1312"/>
      <c r="Q184" s="1331">
        <f t="shared" si="83"/>
        <v>0</v>
      </c>
      <c r="R184" s="1319"/>
      <c r="S184" s="421"/>
      <c r="T184" s="55"/>
      <c r="U184" s="51"/>
      <c r="V184" s="982"/>
      <c r="W184" s="55"/>
      <c r="X184" s="55"/>
      <c r="Y184" s="57"/>
    </row>
    <row r="185" spans="1:25" ht="12.75" hidden="1" customHeight="1" outlineLevel="1" x14ac:dyDescent="0.25">
      <c r="C185" s="1313" t="s">
        <v>176</v>
      </c>
      <c r="D185" s="1314"/>
      <c r="E185" s="1314"/>
      <c r="F185" s="1315"/>
      <c r="G185" s="1311">
        <v>0</v>
      </c>
      <c r="H185" s="1312"/>
      <c r="I185" s="1311">
        <v>0</v>
      </c>
      <c r="J185" s="1312"/>
      <c r="K185" s="1311">
        <v>0</v>
      </c>
      <c r="L185" s="1312"/>
      <c r="M185" s="1311">
        <v>0</v>
      </c>
      <c r="N185" s="1312"/>
      <c r="O185" s="1311">
        <v>0</v>
      </c>
      <c r="P185" s="1312"/>
      <c r="Q185" s="1331">
        <f t="shared" si="83"/>
        <v>0</v>
      </c>
      <c r="R185" s="1319"/>
      <c r="T185" s="55"/>
      <c r="U185" s="51"/>
      <c r="V185" s="982"/>
      <c r="W185" s="55"/>
      <c r="X185" s="55"/>
    </row>
    <row r="186" spans="1:25" ht="12.75" hidden="1" customHeight="1" outlineLevel="1" x14ac:dyDescent="0.25">
      <c r="C186" s="1313" t="s">
        <v>177</v>
      </c>
      <c r="D186" s="1314"/>
      <c r="E186" s="1314"/>
      <c r="F186" s="1315"/>
      <c r="G186" s="1311">
        <v>0</v>
      </c>
      <c r="H186" s="1312"/>
      <c r="I186" s="1311">
        <v>0</v>
      </c>
      <c r="J186" s="1312"/>
      <c r="K186" s="1311">
        <v>0</v>
      </c>
      <c r="L186" s="1312"/>
      <c r="M186" s="1311">
        <v>0</v>
      </c>
      <c r="N186" s="1312"/>
      <c r="O186" s="1311">
        <v>0</v>
      </c>
      <c r="P186" s="1312"/>
      <c r="Q186" s="1331">
        <f t="shared" si="83"/>
        <v>0</v>
      </c>
      <c r="R186" s="1319"/>
      <c r="T186" s="55"/>
      <c r="U186" s="51"/>
      <c r="V186" s="982"/>
      <c r="W186" s="55"/>
      <c r="X186" s="55"/>
    </row>
    <row r="187" spans="1:25" ht="12.75" hidden="1" customHeight="1" outlineLevel="1" x14ac:dyDescent="0.25">
      <c r="C187" s="1313" t="s">
        <v>178</v>
      </c>
      <c r="D187" s="1314"/>
      <c r="E187" s="1314"/>
      <c r="F187" s="1315"/>
      <c r="G187" s="1311">
        <v>0</v>
      </c>
      <c r="H187" s="1312"/>
      <c r="I187" s="1311">
        <v>0</v>
      </c>
      <c r="J187" s="1312"/>
      <c r="K187" s="1311">
        <v>0</v>
      </c>
      <c r="L187" s="1312"/>
      <c r="M187" s="1311">
        <v>0</v>
      </c>
      <c r="N187" s="1312"/>
      <c r="O187" s="1311">
        <v>0</v>
      </c>
      <c r="P187" s="1312"/>
      <c r="Q187" s="1331">
        <f t="shared" si="83"/>
        <v>0</v>
      </c>
      <c r="R187" s="1319"/>
      <c r="T187" s="55"/>
      <c r="U187" s="51"/>
      <c r="V187" s="982"/>
      <c r="W187" s="55"/>
      <c r="X187" s="55"/>
    </row>
    <row r="188" spans="1:25" ht="12.75" hidden="1" customHeight="1" outlineLevel="1" x14ac:dyDescent="0.25">
      <c r="C188" s="1313" t="s">
        <v>179</v>
      </c>
      <c r="D188" s="1314"/>
      <c r="E188" s="1314"/>
      <c r="F188" s="1315"/>
      <c r="G188" s="1311">
        <v>0</v>
      </c>
      <c r="H188" s="1312"/>
      <c r="I188" s="1311">
        <v>0</v>
      </c>
      <c r="J188" s="1312"/>
      <c r="K188" s="1311">
        <v>0</v>
      </c>
      <c r="L188" s="1312"/>
      <c r="M188" s="1311">
        <v>0</v>
      </c>
      <c r="N188" s="1312"/>
      <c r="O188" s="1311">
        <v>0</v>
      </c>
      <c r="P188" s="1312"/>
      <c r="Q188" s="1331">
        <f t="shared" si="83"/>
        <v>0</v>
      </c>
      <c r="R188" s="1319"/>
      <c r="T188" s="55"/>
      <c r="U188" s="51"/>
      <c r="V188" s="982"/>
      <c r="W188" s="55"/>
      <c r="X188" s="55"/>
    </row>
    <row r="189" spans="1:25" ht="12.75" hidden="1" customHeight="1" outlineLevel="1" x14ac:dyDescent="0.25">
      <c r="C189" s="1313" t="s">
        <v>183</v>
      </c>
      <c r="D189" s="1314"/>
      <c r="E189" s="1314"/>
      <c r="F189" s="1315"/>
      <c r="G189" s="1311">
        <v>0</v>
      </c>
      <c r="H189" s="1312"/>
      <c r="I189" s="1311">
        <v>0</v>
      </c>
      <c r="J189" s="1312"/>
      <c r="K189" s="1311">
        <v>0</v>
      </c>
      <c r="L189" s="1312"/>
      <c r="M189" s="1311">
        <v>0</v>
      </c>
      <c r="N189" s="1312"/>
      <c r="O189" s="1311">
        <v>0</v>
      </c>
      <c r="P189" s="1312"/>
      <c r="Q189" s="1331">
        <f t="shared" si="83"/>
        <v>0</v>
      </c>
      <c r="R189" s="1319"/>
      <c r="T189" s="55"/>
      <c r="U189" s="51"/>
      <c r="V189" s="982"/>
      <c r="W189" s="55"/>
      <c r="X189" s="55"/>
    </row>
    <row r="190" spans="1:25" ht="12.75" hidden="1" customHeight="1" outlineLevel="1" x14ac:dyDescent="0.25">
      <c r="C190" s="1313" t="s">
        <v>180</v>
      </c>
      <c r="D190" s="1314"/>
      <c r="E190" s="1314"/>
      <c r="F190" s="1315"/>
      <c r="G190" s="1311">
        <v>0</v>
      </c>
      <c r="H190" s="1312"/>
      <c r="I190" s="1311">
        <v>0</v>
      </c>
      <c r="J190" s="1312"/>
      <c r="K190" s="1311">
        <v>0</v>
      </c>
      <c r="L190" s="1312"/>
      <c r="M190" s="1311">
        <v>0</v>
      </c>
      <c r="N190" s="1312"/>
      <c r="O190" s="1311">
        <v>0</v>
      </c>
      <c r="P190" s="1312"/>
      <c r="Q190" s="1331">
        <f t="shared" si="83"/>
        <v>0</v>
      </c>
      <c r="R190" s="1319"/>
      <c r="T190" s="55"/>
      <c r="U190" s="51"/>
      <c r="V190" s="982"/>
      <c r="W190" s="55"/>
      <c r="X190" s="55"/>
    </row>
    <row r="191" spans="1:25" ht="12.75" customHeight="1" collapsed="1" thickBot="1" x14ac:dyDescent="0.3">
      <c r="C191" s="1332" t="s">
        <v>339</v>
      </c>
      <c r="D191" s="1333"/>
      <c r="E191" s="1333"/>
      <c r="F191" s="1334"/>
      <c r="G191" s="1309">
        <f>SUM(G181:H190)</f>
        <v>0</v>
      </c>
      <c r="H191" s="1310"/>
      <c r="I191" s="1309">
        <f>SUM(I181:J190)</f>
        <v>0</v>
      </c>
      <c r="J191" s="1310"/>
      <c r="K191" s="1309">
        <f>SUM(K181:L190)</f>
        <v>0</v>
      </c>
      <c r="L191" s="1310"/>
      <c r="M191" s="1309">
        <f>SUM(M181:N190)</f>
        <v>0</v>
      </c>
      <c r="N191" s="1310"/>
      <c r="O191" s="1309">
        <f>SUM(O181:P190)</f>
        <v>0</v>
      </c>
      <c r="P191" s="1319"/>
      <c r="Q191" s="1320">
        <f t="shared" si="83"/>
        <v>0</v>
      </c>
      <c r="R191" s="1321"/>
      <c r="T191" s="55"/>
      <c r="U191" s="51"/>
      <c r="V191" s="982"/>
      <c r="W191" s="55"/>
      <c r="X191" s="55"/>
    </row>
    <row r="192" spans="1:25" ht="12.75" customHeight="1" x14ac:dyDescent="0.25">
      <c r="C192" s="1419" t="s">
        <v>226</v>
      </c>
      <c r="D192" s="1420"/>
      <c r="E192" s="1420"/>
      <c r="F192" s="1045">
        <v>0.23</v>
      </c>
      <c r="G192" s="1341">
        <f>SUM(G178:G190)*F192</f>
        <v>0</v>
      </c>
      <c r="H192" s="1342"/>
      <c r="I192" s="1341">
        <f>SUM(I178:I190)*F192</f>
        <v>0</v>
      </c>
      <c r="J192" s="1342"/>
      <c r="K192" s="1341">
        <f>SUM(K178:K190)*F192</f>
        <v>0</v>
      </c>
      <c r="L192" s="1342"/>
      <c r="M192" s="1341">
        <f>SUM(M178:M190)*F192</f>
        <v>0</v>
      </c>
      <c r="N192" s="1342"/>
      <c r="O192" s="1341">
        <f>SUM(O178:O190)*F192</f>
        <v>0</v>
      </c>
      <c r="P192" s="1342"/>
      <c r="Q192" s="1343">
        <f>SUM(G192:O192)</f>
        <v>0</v>
      </c>
      <c r="R192" s="1344"/>
      <c r="T192" s="55"/>
      <c r="U192" s="51"/>
      <c r="V192" s="982"/>
      <c r="W192" s="55"/>
      <c r="X192" s="55"/>
    </row>
    <row r="193" spans="1:25" ht="12.75" customHeight="1" thickBot="1" x14ac:dyDescent="0.3">
      <c r="C193" s="1335" t="s">
        <v>339</v>
      </c>
      <c r="D193" s="1336"/>
      <c r="E193" s="1336"/>
      <c r="F193" s="1337"/>
      <c r="G193" s="1309">
        <f>SUM(G191:H192)</f>
        <v>0</v>
      </c>
      <c r="H193" s="1310"/>
      <c r="I193" s="1309">
        <f>SUM(I191:J192)</f>
        <v>0</v>
      </c>
      <c r="J193" s="1310"/>
      <c r="K193" s="1309">
        <f>SUM(K191:L192)</f>
        <v>0</v>
      </c>
      <c r="L193" s="1310"/>
      <c r="M193" s="1309">
        <f>SUM(M191:N192)</f>
        <v>0</v>
      </c>
      <c r="N193" s="1310"/>
      <c r="O193" s="1309">
        <f>SUM(O191:P192)</f>
        <v>0</v>
      </c>
      <c r="P193" s="1319"/>
      <c r="Q193" s="1320">
        <f>SUM(Q191:R192)</f>
        <v>0</v>
      </c>
      <c r="R193" s="1321"/>
      <c r="T193" s="981"/>
      <c r="U193" s="51"/>
      <c r="V193" s="982"/>
      <c r="W193" s="55"/>
      <c r="X193" s="55"/>
    </row>
    <row r="194" spans="1:25" ht="12.75" customHeight="1" x14ac:dyDescent="0.25">
      <c r="C194" s="1048"/>
      <c r="D194" s="1052"/>
      <c r="E194" s="43" t="s">
        <v>235</v>
      </c>
      <c r="F194" s="1045">
        <v>0.2</v>
      </c>
      <c r="G194" s="1309">
        <f>G193*F194</f>
        <v>0</v>
      </c>
      <c r="H194" s="1310"/>
      <c r="I194" s="1309">
        <f>I193*F194</f>
        <v>0</v>
      </c>
      <c r="J194" s="1310"/>
      <c r="K194" s="1309">
        <f>K193*F194</f>
        <v>0</v>
      </c>
      <c r="L194" s="1310"/>
      <c r="M194" s="1309">
        <f t="shared" ref="M194" si="84">M193*L194</f>
        <v>0</v>
      </c>
      <c r="N194" s="1310"/>
      <c r="O194" s="1309">
        <f t="shared" ref="O194" si="85">O193*N194</f>
        <v>0</v>
      </c>
      <c r="P194" s="1310"/>
      <c r="Q194" s="1328">
        <f>SUM(G194:P194)</f>
        <v>0</v>
      </c>
      <c r="R194" s="1329"/>
      <c r="T194" s="393"/>
      <c r="U194" s="254"/>
      <c r="V194" s="1049"/>
      <c r="W194" s="55"/>
      <c r="X194" s="55"/>
    </row>
    <row r="195" spans="1:25" s="219" customFormat="1" ht="15.75" customHeight="1" thickBot="1" x14ac:dyDescent="0.3">
      <c r="A195" s="393"/>
      <c r="B195" s="393"/>
      <c r="C195" s="1316" t="s">
        <v>281</v>
      </c>
      <c r="D195" s="1317"/>
      <c r="E195" s="1317"/>
      <c r="F195" s="1318"/>
      <c r="G195" s="1309">
        <f>SUM(G193:H194)</f>
        <v>0</v>
      </c>
      <c r="H195" s="1310"/>
      <c r="I195" s="1309">
        <f t="shared" ref="I195" si="86">SUM(I193:J194)</f>
        <v>0</v>
      </c>
      <c r="J195" s="1310"/>
      <c r="K195" s="1309">
        <f t="shared" ref="K195" si="87">SUM(K193:L194)</f>
        <v>0</v>
      </c>
      <c r="L195" s="1310"/>
      <c r="M195" s="1309">
        <f t="shared" ref="M195" si="88">SUM(M193:N194)</f>
        <v>0</v>
      </c>
      <c r="N195" s="1310"/>
      <c r="O195" s="1309">
        <f t="shared" ref="O195" si="89">SUM(O193:P194)</f>
        <v>0</v>
      </c>
      <c r="P195" s="1319"/>
      <c r="Q195" s="1320">
        <f>SUM(Q193:R194)</f>
        <v>0</v>
      </c>
      <c r="R195" s="1321"/>
      <c r="S195" s="422"/>
      <c r="T195" s="981"/>
      <c r="U195" s="51"/>
      <c r="V195" s="982"/>
      <c r="W195" s="393"/>
      <c r="X195" s="393"/>
    </row>
    <row r="196" spans="1:25" s="219" customFormat="1" x14ac:dyDescent="0.25">
      <c r="A196" s="981"/>
      <c r="B196" s="981"/>
      <c r="C196" s="981"/>
      <c r="D196" s="981"/>
      <c r="E196" s="981"/>
      <c r="F196" s="981"/>
      <c r="G196" s="981"/>
      <c r="H196" s="981"/>
      <c r="I196" s="981"/>
      <c r="J196" s="981"/>
      <c r="K196" s="647"/>
      <c r="L196" s="647"/>
      <c r="M196" s="981"/>
      <c r="N196" s="647"/>
      <c r="O196" s="981"/>
      <c r="P196" s="981"/>
      <c r="Q196" s="981"/>
      <c r="R196" s="981"/>
      <c r="S196" s="981"/>
      <c r="T196" s="981"/>
      <c r="U196" s="564"/>
      <c r="V196" s="564"/>
      <c r="W196" s="981"/>
      <c r="X196" s="981"/>
      <c r="Y196" s="247"/>
    </row>
    <row r="197" spans="1:25" x14ac:dyDescent="0.25">
      <c r="A197" s="981"/>
      <c r="B197" s="981"/>
      <c r="C197" s="1330" t="s">
        <v>351</v>
      </c>
      <c r="D197" s="1330"/>
      <c r="E197" s="1330"/>
      <c r="F197" s="1330"/>
      <c r="G197" s="1330"/>
      <c r="H197" s="1330"/>
      <c r="I197" s="1330"/>
      <c r="J197" s="1330"/>
      <c r="K197" s="647"/>
      <c r="L197" s="647"/>
      <c r="M197" s="981"/>
      <c r="N197" s="983"/>
      <c r="O197" s="983"/>
      <c r="P197" s="981"/>
      <c r="Q197" s="981"/>
      <c r="R197" s="981"/>
      <c r="S197" s="981"/>
      <c r="T197" s="63"/>
      <c r="U197" s="564"/>
      <c r="V197" s="564"/>
      <c r="W197" s="981"/>
      <c r="X197" s="981"/>
      <c r="Y197" s="247"/>
    </row>
    <row r="198" spans="1:25" hidden="1" outlineLevel="1" x14ac:dyDescent="0.25">
      <c r="A198" s="63"/>
      <c r="B198" s="63"/>
      <c r="C198" s="1355"/>
      <c r="D198" s="1356"/>
      <c r="E198" s="1356"/>
      <c r="F198" s="1357"/>
      <c r="G198" s="1228" t="s">
        <v>39</v>
      </c>
      <c r="H198" s="1128"/>
      <c r="I198" s="1228" t="s">
        <v>40</v>
      </c>
      <c r="J198" s="1128"/>
      <c r="K198" s="1228" t="s">
        <v>41</v>
      </c>
      <c r="L198" s="1128"/>
      <c r="M198" s="1228" t="s">
        <v>42</v>
      </c>
      <c r="N198" s="1128"/>
      <c r="O198" s="1228" t="s">
        <v>43</v>
      </c>
      <c r="P198" s="1323"/>
      <c r="Q198" s="1348" t="s">
        <v>56</v>
      </c>
      <c r="R198" s="1349"/>
      <c r="S198" s="423"/>
      <c r="T198" s="55"/>
      <c r="U198" s="51"/>
      <c r="V198" s="982"/>
      <c r="W198" s="63"/>
      <c r="X198" s="63"/>
      <c r="Y198" s="268"/>
    </row>
    <row r="199" spans="1:25" hidden="1" outlineLevel="1" x14ac:dyDescent="0.25">
      <c r="C199" s="1345" t="s">
        <v>172</v>
      </c>
      <c r="D199" s="1346"/>
      <c r="E199" s="1346"/>
      <c r="F199" s="1347"/>
      <c r="G199" s="1311">
        <v>0</v>
      </c>
      <c r="H199" s="1312"/>
      <c r="I199" s="1311">
        <v>0</v>
      </c>
      <c r="J199" s="1312"/>
      <c r="K199" s="1311">
        <v>0</v>
      </c>
      <c r="L199" s="1312"/>
      <c r="M199" s="1311">
        <v>0</v>
      </c>
      <c r="N199" s="1312"/>
      <c r="O199" s="1311">
        <v>0</v>
      </c>
      <c r="P199" s="1312"/>
      <c r="Q199" s="1331">
        <f t="shared" ref="Q199:Q206" si="90">SUM(G199:P199)</f>
        <v>0</v>
      </c>
      <c r="R199" s="1319"/>
      <c r="T199" s="55"/>
      <c r="U199" s="51"/>
      <c r="V199" s="982"/>
      <c r="W199" s="55"/>
      <c r="X199" s="55"/>
    </row>
    <row r="200" spans="1:25" hidden="1" outlineLevel="1" x14ac:dyDescent="0.25">
      <c r="C200" s="1345" t="s">
        <v>173</v>
      </c>
      <c r="D200" s="1346"/>
      <c r="E200" s="1346"/>
      <c r="F200" s="1347"/>
      <c r="G200" s="1311">
        <v>0</v>
      </c>
      <c r="H200" s="1312"/>
      <c r="I200" s="1311">
        <v>0</v>
      </c>
      <c r="J200" s="1312"/>
      <c r="K200" s="1311">
        <v>0</v>
      </c>
      <c r="L200" s="1312"/>
      <c r="M200" s="1311">
        <v>0</v>
      </c>
      <c r="N200" s="1312"/>
      <c r="O200" s="1311">
        <v>0</v>
      </c>
      <c r="P200" s="1312"/>
      <c r="Q200" s="1331">
        <f t="shared" si="90"/>
        <v>0</v>
      </c>
      <c r="R200" s="1319"/>
      <c r="T200" s="55"/>
      <c r="U200" s="51"/>
      <c r="V200" s="982"/>
      <c r="W200" s="55"/>
      <c r="X200" s="55"/>
    </row>
    <row r="201" spans="1:25" hidden="1" outlineLevel="1" x14ac:dyDescent="0.25">
      <c r="C201" s="1345" t="s">
        <v>174</v>
      </c>
      <c r="D201" s="1346"/>
      <c r="E201" s="1346"/>
      <c r="F201" s="1347"/>
      <c r="G201" s="1311">
        <v>0</v>
      </c>
      <c r="H201" s="1312"/>
      <c r="I201" s="1311">
        <v>0</v>
      </c>
      <c r="J201" s="1312"/>
      <c r="K201" s="1311">
        <v>0</v>
      </c>
      <c r="L201" s="1312"/>
      <c r="M201" s="1311">
        <v>0</v>
      </c>
      <c r="N201" s="1312"/>
      <c r="O201" s="1311">
        <v>0</v>
      </c>
      <c r="P201" s="1312"/>
      <c r="Q201" s="1331">
        <f t="shared" si="90"/>
        <v>0</v>
      </c>
      <c r="R201" s="1319"/>
      <c r="T201" s="55"/>
      <c r="U201" s="51"/>
      <c r="V201" s="982"/>
      <c r="W201" s="55"/>
      <c r="X201" s="55"/>
    </row>
    <row r="202" spans="1:25" hidden="1" outlineLevel="1" x14ac:dyDescent="0.25">
      <c r="C202" s="1345" t="s">
        <v>175</v>
      </c>
      <c r="D202" s="1346"/>
      <c r="E202" s="1346"/>
      <c r="F202" s="1347"/>
      <c r="G202" s="1311">
        <v>0</v>
      </c>
      <c r="H202" s="1312"/>
      <c r="I202" s="1311">
        <v>0</v>
      </c>
      <c r="J202" s="1312"/>
      <c r="K202" s="1311">
        <v>0</v>
      </c>
      <c r="L202" s="1312"/>
      <c r="M202" s="1311">
        <v>0</v>
      </c>
      <c r="N202" s="1312"/>
      <c r="O202" s="1311">
        <v>0</v>
      </c>
      <c r="P202" s="1312"/>
      <c r="Q202" s="1331">
        <f t="shared" si="90"/>
        <v>0</v>
      </c>
      <c r="R202" s="1319"/>
      <c r="T202" s="55"/>
      <c r="U202" s="51"/>
      <c r="V202" s="982"/>
      <c r="W202" s="55"/>
      <c r="X202" s="55"/>
    </row>
    <row r="203" spans="1:25" hidden="1" outlineLevel="1" x14ac:dyDescent="0.25">
      <c r="C203" s="1345" t="s">
        <v>176</v>
      </c>
      <c r="D203" s="1346"/>
      <c r="E203" s="1346"/>
      <c r="F203" s="1347"/>
      <c r="G203" s="1311">
        <v>0</v>
      </c>
      <c r="H203" s="1312"/>
      <c r="I203" s="1311">
        <v>0</v>
      </c>
      <c r="J203" s="1312"/>
      <c r="K203" s="1311">
        <v>0</v>
      </c>
      <c r="L203" s="1312"/>
      <c r="M203" s="1311">
        <v>0</v>
      </c>
      <c r="N203" s="1312"/>
      <c r="O203" s="1311">
        <v>0</v>
      </c>
      <c r="P203" s="1312"/>
      <c r="Q203" s="1331">
        <f t="shared" si="90"/>
        <v>0</v>
      </c>
      <c r="R203" s="1319"/>
      <c r="T203" s="55"/>
      <c r="U203" s="51"/>
      <c r="V203" s="982"/>
      <c r="W203" s="55"/>
      <c r="X203" s="55"/>
    </row>
    <row r="204" spans="1:25" hidden="1" outlineLevel="1" x14ac:dyDescent="0.25">
      <c r="C204" s="1338" t="s">
        <v>177</v>
      </c>
      <c r="D204" s="1339"/>
      <c r="E204" s="1339"/>
      <c r="F204" s="1340"/>
      <c r="G204" s="1311">
        <v>0</v>
      </c>
      <c r="H204" s="1312"/>
      <c r="I204" s="1311">
        <v>0</v>
      </c>
      <c r="J204" s="1312"/>
      <c r="K204" s="1311">
        <v>0</v>
      </c>
      <c r="L204" s="1312"/>
      <c r="M204" s="1311">
        <v>0</v>
      </c>
      <c r="N204" s="1312"/>
      <c r="O204" s="1311">
        <v>0</v>
      </c>
      <c r="P204" s="1312"/>
      <c r="Q204" s="1331">
        <f t="shared" si="90"/>
        <v>0</v>
      </c>
      <c r="R204" s="1319"/>
      <c r="T204" s="55"/>
      <c r="U204" s="51"/>
      <c r="V204" s="982"/>
      <c r="W204" s="55"/>
      <c r="X204" s="55"/>
    </row>
    <row r="205" spans="1:25" hidden="1" outlineLevel="1" x14ac:dyDescent="0.25">
      <c r="C205" s="1338" t="s">
        <v>178</v>
      </c>
      <c r="D205" s="1339"/>
      <c r="E205" s="1339"/>
      <c r="F205" s="1340"/>
      <c r="G205" s="1311">
        <v>0</v>
      </c>
      <c r="H205" s="1312"/>
      <c r="I205" s="1311">
        <v>0</v>
      </c>
      <c r="J205" s="1312"/>
      <c r="K205" s="1311">
        <v>0</v>
      </c>
      <c r="L205" s="1312"/>
      <c r="M205" s="1311">
        <v>0</v>
      </c>
      <c r="N205" s="1312"/>
      <c r="O205" s="1311">
        <v>0</v>
      </c>
      <c r="P205" s="1312"/>
      <c r="Q205" s="1331">
        <f t="shared" si="90"/>
        <v>0</v>
      </c>
      <c r="R205" s="1319"/>
      <c r="T205" s="55"/>
      <c r="U205" s="51"/>
      <c r="V205" s="982"/>
      <c r="W205" s="55"/>
      <c r="X205" s="55"/>
    </row>
    <row r="206" spans="1:25" hidden="1" outlineLevel="1" x14ac:dyDescent="0.25">
      <c r="C206" s="1338" t="s">
        <v>179</v>
      </c>
      <c r="D206" s="1339"/>
      <c r="E206" s="1339"/>
      <c r="F206" s="1340"/>
      <c r="G206" s="1311">
        <v>0</v>
      </c>
      <c r="H206" s="1312"/>
      <c r="I206" s="1311">
        <v>0</v>
      </c>
      <c r="J206" s="1312"/>
      <c r="K206" s="1311">
        <v>0</v>
      </c>
      <c r="L206" s="1312"/>
      <c r="M206" s="1311">
        <v>0</v>
      </c>
      <c r="N206" s="1312"/>
      <c r="O206" s="1311">
        <v>0</v>
      </c>
      <c r="P206" s="1312"/>
      <c r="Q206" s="1331">
        <f t="shared" si="90"/>
        <v>0</v>
      </c>
      <c r="R206" s="1319"/>
      <c r="T206" s="55"/>
      <c r="U206" s="51"/>
      <c r="V206" s="982"/>
      <c r="W206" s="55"/>
      <c r="X206" s="55"/>
    </row>
    <row r="207" spans="1:25" hidden="1" outlineLevel="1" x14ac:dyDescent="0.25">
      <c r="C207" s="1338" t="s">
        <v>182</v>
      </c>
      <c r="D207" s="1339"/>
      <c r="E207" s="1339"/>
      <c r="F207" s="1340"/>
      <c r="G207" s="1311">
        <v>0</v>
      </c>
      <c r="H207" s="1312"/>
      <c r="I207" s="1311">
        <v>0</v>
      </c>
      <c r="J207" s="1312"/>
      <c r="K207" s="1311">
        <v>0</v>
      </c>
      <c r="L207" s="1312"/>
      <c r="M207" s="1311">
        <v>0</v>
      </c>
      <c r="N207" s="1312"/>
      <c r="O207" s="1311">
        <v>0</v>
      </c>
      <c r="P207" s="1312"/>
      <c r="Q207" s="1331">
        <f>SUM(G207:P207)</f>
        <v>0</v>
      </c>
      <c r="R207" s="1319"/>
      <c r="T207" s="55"/>
      <c r="U207" s="51"/>
      <c r="V207" s="982"/>
      <c r="W207" s="55"/>
      <c r="X207" s="55"/>
    </row>
    <row r="208" spans="1:25" hidden="1" outlineLevel="1" x14ac:dyDescent="0.25">
      <c r="C208" s="1338" t="s">
        <v>180</v>
      </c>
      <c r="D208" s="1339"/>
      <c r="E208" s="1339"/>
      <c r="F208" s="1340"/>
      <c r="G208" s="1311">
        <v>0</v>
      </c>
      <c r="H208" s="1312"/>
      <c r="I208" s="1311">
        <v>0</v>
      </c>
      <c r="J208" s="1312"/>
      <c r="K208" s="1311">
        <v>0</v>
      </c>
      <c r="L208" s="1312"/>
      <c r="M208" s="1311">
        <v>0</v>
      </c>
      <c r="N208" s="1312"/>
      <c r="O208" s="1311">
        <v>0</v>
      </c>
      <c r="P208" s="1312"/>
      <c r="Q208" s="1331">
        <f>SUM(G208:P208)</f>
        <v>0</v>
      </c>
      <c r="R208" s="1319"/>
      <c r="T208" s="393"/>
      <c r="U208" s="51"/>
      <c r="V208" s="982"/>
      <c r="W208" s="55"/>
      <c r="X208" s="55"/>
    </row>
    <row r="209" spans="1:25" ht="15.75" customHeight="1" collapsed="1" thickBot="1" x14ac:dyDescent="0.3">
      <c r="A209" s="393"/>
      <c r="B209" s="393"/>
      <c r="C209" s="1332" t="s">
        <v>339</v>
      </c>
      <c r="D209" s="1333"/>
      <c r="E209" s="1333"/>
      <c r="F209" s="1334"/>
      <c r="G209" s="1309">
        <f>SUM(G199:H208)</f>
        <v>0</v>
      </c>
      <c r="H209" s="1310"/>
      <c r="I209" s="1309">
        <f>SUM(I199:J208)</f>
        <v>0</v>
      </c>
      <c r="J209" s="1310"/>
      <c r="K209" s="1309">
        <f>SUM(K199:L208)</f>
        <v>0</v>
      </c>
      <c r="L209" s="1310"/>
      <c r="M209" s="1309">
        <f>SUM(M199:N208)</f>
        <v>0</v>
      </c>
      <c r="N209" s="1310"/>
      <c r="O209" s="1309">
        <f>SUM(O199:P208)</f>
        <v>0</v>
      </c>
      <c r="P209" s="1319"/>
      <c r="Q209" s="1320">
        <f>SUM(Q199:R208)</f>
        <v>0</v>
      </c>
      <c r="R209" s="1321"/>
      <c r="S209" s="422"/>
      <c r="T209" s="393"/>
      <c r="U209" s="51"/>
      <c r="V209" s="982"/>
      <c r="W209" s="393"/>
      <c r="X209" s="393"/>
      <c r="Y209" s="219"/>
    </row>
    <row r="210" spans="1:25" x14ac:dyDescent="0.25">
      <c r="A210" s="393"/>
      <c r="B210" s="393"/>
      <c r="C210" s="1419" t="s">
        <v>226</v>
      </c>
      <c r="D210" s="1420"/>
      <c r="E210" s="1420"/>
      <c r="F210" s="1045">
        <v>0.23</v>
      </c>
      <c r="G210" s="1341">
        <f>G209*F210</f>
        <v>0</v>
      </c>
      <c r="H210" s="1342"/>
      <c r="I210" s="1341">
        <f>I209*F210</f>
        <v>0</v>
      </c>
      <c r="J210" s="1342"/>
      <c r="K210" s="1341">
        <f>K209*F210</f>
        <v>0</v>
      </c>
      <c r="L210" s="1342"/>
      <c r="M210" s="1341">
        <f>M209*F210</f>
        <v>0</v>
      </c>
      <c r="N210" s="1342"/>
      <c r="O210" s="1341">
        <f>O209*F210</f>
        <v>0</v>
      </c>
      <c r="P210" s="1342"/>
      <c r="Q210" s="1343">
        <f>SUM(G210:O210)</f>
        <v>0</v>
      </c>
      <c r="R210" s="1344"/>
      <c r="S210" s="422"/>
      <c r="T210" s="393"/>
      <c r="U210" s="51"/>
      <c r="V210" s="982"/>
      <c r="W210" s="393"/>
      <c r="X210" s="393"/>
      <c r="Y210" s="219"/>
    </row>
    <row r="211" spans="1:25" ht="15" customHeight="1" thickBot="1" x14ac:dyDescent="0.3">
      <c r="C211" s="1335" t="s">
        <v>339</v>
      </c>
      <c r="D211" s="1336"/>
      <c r="E211" s="1336"/>
      <c r="F211" s="1337"/>
      <c r="G211" s="1309">
        <f>SUM(F209:G210)</f>
        <v>0.23</v>
      </c>
      <c r="H211" s="1310"/>
      <c r="I211" s="1309">
        <f>SUM(I209:J210)</f>
        <v>0</v>
      </c>
      <c r="J211" s="1310"/>
      <c r="K211" s="1309">
        <f>SUM(K209:L210)</f>
        <v>0</v>
      </c>
      <c r="L211" s="1310"/>
      <c r="M211" s="1309">
        <f>SUM(M209:N210)</f>
        <v>0</v>
      </c>
      <c r="N211" s="1310"/>
      <c r="O211" s="1309">
        <f>SUM(O209:P210)</f>
        <v>0</v>
      </c>
      <c r="P211" s="1319"/>
      <c r="Q211" s="1320">
        <f>SUM(Q209:R210)</f>
        <v>0</v>
      </c>
      <c r="R211" s="1321"/>
      <c r="T211" s="981"/>
      <c r="U211" s="51"/>
      <c r="V211" s="982"/>
      <c r="W211" s="55"/>
      <c r="X211" s="55"/>
    </row>
    <row r="212" spans="1:25" x14ac:dyDescent="0.25">
      <c r="C212" s="1048"/>
      <c r="D212" s="1322" t="s">
        <v>235</v>
      </c>
      <c r="E212" s="1322"/>
      <c r="F212" s="1045">
        <v>0.2</v>
      </c>
      <c r="G212" s="1326">
        <f>G211*F212</f>
        <v>4.6000000000000006E-2</v>
      </c>
      <c r="H212" s="1327"/>
      <c r="I212" s="1326">
        <f>I211*F212</f>
        <v>0</v>
      </c>
      <c r="J212" s="1327"/>
      <c r="K212" s="1326">
        <f>K211*F212</f>
        <v>0</v>
      </c>
      <c r="L212" s="1327"/>
      <c r="M212" s="1326">
        <f>M211*F212</f>
        <v>0</v>
      </c>
      <c r="N212" s="1327"/>
      <c r="O212" s="1326">
        <f>O211*F212</f>
        <v>0</v>
      </c>
      <c r="P212" s="1327"/>
      <c r="Q212" s="1328">
        <f>SUM(G212:P212)</f>
        <v>4.6000000000000006E-2</v>
      </c>
      <c r="R212" s="1329"/>
      <c r="T212" s="393"/>
      <c r="U212" s="254"/>
      <c r="V212" s="1049"/>
      <c r="W212" s="55"/>
      <c r="X212" s="55"/>
    </row>
    <row r="213" spans="1:25" ht="15.75" customHeight="1" thickBot="1" x14ac:dyDescent="0.3">
      <c r="A213" s="393"/>
      <c r="B213" s="393"/>
      <c r="C213" s="1316" t="s">
        <v>282</v>
      </c>
      <c r="D213" s="1317"/>
      <c r="E213" s="1317"/>
      <c r="F213" s="1318"/>
      <c r="G213" s="1309">
        <f>SUM(G211:H212)</f>
        <v>0.27600000000000002</v>
      </c>
      <c r="H213" s="1310"/>
      <c r="I213" s="1309">
        <f t="shared" ref="I213" si="91">SUM(I211:J212)</f>
        <v>0</v>
      </c>
      <c r="J213" s="1310"/>
      <c r="K213" s="1309">
        <f t="shared" ref="K213" si="92">SUM(K211:L212)</f>
        <v>0</v>
      </c>
      <c r="L213" s="1310"/>
      <c r="M213" s="1309">
        <f t="shared" ref="M213" si="93">SUM(M211:N212)</f>
        <v>0</v>
      </c>
      <c r="N213" s="1310"/>
      <c r="O213" s="1309">
        <f t="shared" ref="O213" si="94">SUM(O211:P212)</f>
        <v>0</v>
      </c>
      <c r="P213" s="1319"/>
      <c r="Q213" s="1320">
        <f>SUM(Q211:R212)</f>
        <v>4.6000000000000006E-2</v>
      </c>
      <c r="R213" s="1321"/>
      <c r="S213" s="422"/>
      <c r="T213" s="981"/>
      <c r="U213" s="51"/>
      <c r="V213" s="982"/>
      <c r="W213" s="393"/>
      <c r="X213" s="393"/>
      <c r="Y213" s="219"/>
    </row>
    <row r="214" spans="1:25" ht="15.75" thickBot="1" x14ac:dyDescent="0.3">
      <c r="A214" s="981"/>
      <c r="B214" s="981"/>
      <c r="C214" s="981"/>
      <c r="D214" s="981"/>
      <c r="E214" s="981"/>
      <c r="F214" s="981"/>
      <c r="G214" s="981"/>
      <c r="H214" s="981"/>
      <c r="I214" s="981"/>
      <c r="J214" s="981"/>
      <c r="K214" s="647"/>
      <c r="L214" s="647"/>
      <c r="M214" s="981"/>
      <c r="N214" s="647"/>
      <c r="O214" s="981"/>
      <c r="P214" s="981"/>
      <c r="Q214" s="981"/>
      <c r="R214" s="981"/>
      <c r="S214" s="981"/>
      <c r="T214" s="55"/>
      <c r="U214" s="564"/>
      <c r="V214" s="564"/>
      <c r="W214" s="981"/>
      <c r="X214" s="981"/>
      <c r="Y214" s="247"/>
    </row>
    <row r="215" spans="1:25" ht="25.5" customHeight="1" x14ac:dyDescent="0.25">
      <c r="C215" s="55"/>
      <c r="D215" s="55"/>
      <c r="E215" s="55"/>
      <c r="F215" s="55"/>
      <c r="G215" s="1228" t="s">
        <v>39</v>
      </c>
      <c r="H215" s="1128"/>
      <c r="I215" s="1228" t="s">
        <v>40</v>
      </c>
      <c r="J215" s="1128"/>
      <c r="K215" s="1228" t="s">
        <v>41</v>
      </c>
      <c r="L215" s="1128"/>
      <c r="M215" s="1228" t="s">
        <v>42</v>
      </c>
      <c r="N215" s="1128"/>
      <c r="O215" s="1228" t="s">
        <v>43</v>
      </c>
      <c r="P215" s="1323"/>
      <c r="Q215" s="1324" t="s">
        <v>56</v>
      </c>
      <c r="R215" s="1325"/>
      <c r="T215" s="393"/>
      <c r="U215" s="51"/>
      <c r="V215" s="982"/>
      <c r="W215" s="55"/>
      <c r="X215" s="55"/>
    </row>
    <row r="216" spans="1:25" ht="26.25" customHeight="1" x14ac:dyDescent="0.25">
      <c r="A216" s="393"/>
      <c r="B216" s="393"/>
      <c r="C216" s="1167" t="s">
        <v>9</v>
      </c>
      <c r="D216" s="1308"/>
      <c r="E216" s="1308"/>
      <c r="F216" s="1168"/>
      <c r="G216" s="1309">
        <f>G86+G158+G177+G195+G213</f>
        <v>0.27600000000000002</v>
      </c>
      <c r="H216" s="1310"/>
      <c r="I216" s="1309">
        <f>I86+I158+I177+I195+I213</f>
        <v>0</v>
      </c>
      <c r="J216" s="1310"/>
      <c r="K216" s="1309">
        <f>K86+K158+K177+K195+K213</f>
        <v>0</v>
      </c>
      <c r="L216" s="1310"/>
      <c r="M216" s="1309">
        <f>M86+M158+M177+M195+M213</f>
        <v>0</v>
      </c>
      <c r="N216" s="1310"/>
      <c r="O216" s="1309">
        <f>O86+O158+O177+O195+O213</f>
        <v>0</v>
      </c>
      <c r="P216" s="1310"/>
      <c r="Q216" s="1309">
        <f>SUM(G216:O216)</f>
        <v>0.27600000000000002</v>
      </c>
      <c r="R216" s="1310"/>
      <c r="S216" s="422"/>
      <c r="T216" s="55"/>
      <c r="U216" s="51"/>
      <c r="V216" s="982"/>
      <c r="W216" s="393"/>
      <c r="X216" s="393"/>
      <c r="Y216" s="219"/>
    </row>
    <row r="217" spans="1:25" x14ac:dyDescent="0.25">
      <c r="C217" s="55"/>
      <c r="D217" s="55"/>
      <c r="E217" s="55"/>
      <c r="F217" s="55"/>
      <c r="G217" s="55"/>
      <c r="H217" s="55"/>
      <c r="I217" s="55"/>
      <c r="J217" s="55"/>
      <c r="K217" s="55"/>
      <c r="L217" s="55"/>
      <c r="M217" s="55"/>
      <c r="N217" s="55"/>
      <c r="O217" s="55"/>
      <c r="P217" s="55"/>
      <c r="Q217" s="55"/>
      <c r="R217" s="55"/>
      <c r="T217" s="55"/>
      <c r="U217" s="51"/>
      <c r="V217" s="982"/>
      <c r="W217" s="55"/>
      <c r="X217" s="55"/>
    </row>
    <row r="218" spans="1:25" x14ac:dyDescent="0.25">
      <c r="C218" s="55"/>
      <c r="D218" s="55"/>
      <c r="E218" s="55"/>
      <c r="F218" s="55"/>
      <c r="G218" s="55"/>
      <c r="H218" s="55"/>
      <c r="I218" s="55"/>
      <c r="J218" s="55"/>
      <c r="K218" s="55"/>
      <c r="L218" s="55"/>
      <c r="M218" s="55"/>
      <c r="N218" s="55"/>
      <c r="O218" s="55"/>
      <c r="P218" s="55"/>
      <c r="Q218" s="55"/>
      <c r="R218" s="55"/>
      <c r="T218" s="55"/>
      <c r="U218" s="51"/>
      <c r="V218" s="982"/>
      <c r="W218" s="55"/>
      <c r="X218" s="55"/>
    </row>
    <row r="219" spans="1:25" x14ac:dyDescent="0.25">
      <c r="D219" s="1428"/>
      <c r="E219" s="1428"/>
      <c r="F219" s="1428"/>
      <c r="G219" s="1428"/>
      <c r="H219" s="1428"/>
      <c r="I219" s="1428"/>
      <c r="J219" s="1428"/>
      <c r="K219" s="1428"/>
      <c r="L219" s="1428"/>
      <c r="M219" s="1428"/>
      <c r="N219" s="1428"/>
      <c r="O219" s="1428"/>
      <c r="P219" s="1428"/>
      <c r="Q219" s="1428"/>
      <c r="R219" s="1428"/>
    </row>
    <row r="220" spans="1:25" x14ac:dyDescent="0.25">
      <c r="C220" s="382" t="s">
        <v>313</v>
      </c>
      <c r="D220" s="245"/>
      <c r="E220" s="245"/>
      <c r="F220" s="245"/>
      <c r="G220" s="245"/>
      <c r="H220" s="245"/>
      <c r="I220" s="248"/>
      <c r="J220" s="249"/>
      <c r="K220" s="249"/>
      <c r="L220" s="1428"/>
      <c r="M220" s="1428"/>
      <c r="N220" s="1428"/>
      <c r="O220" s="1428"/>
      <c r="P220" s="1428"/>
      <c r="Q220" s="1428"/>
      <c r="R220" s="1428"/>
    </row>
    <row r="221" spans="1:25" x14ac:dyDescent="0.25">
      <c r="C221" s="1053" t="s">
        <v>359</v>
      </c>
      <c r="D221" s="985"/>
      <c r="E221" s="985"/>
      <c r="F221" s="985"/>
      <c r="G221" s="985"/>
      <c r="H221" s="985"/>
      <c r="I221" s="658"/>
      <c r="J221" s="986"/>
      <c r="K221" s="987"/>
      <c r="L221" s="1428"/>
      <c r="M221" s="1428"/>
      <c r="N221" s="1428"/>
      <c r="O221" s="1428"/>
      <c r="P221" s="1428"/>
      <c r="Q221" s="1428"/>
      <c r="R221" s="1428"/>
    </row>
    <row r="222" spans="1:25" x14ac:dyDescent="0.25">
      <c r="C222" s="1151" t="s">
        <v>235</v>
      </c>
      <c r="D222" s="1152"/>
      <c r="E222" s="1152"/>
      <c r="F222" s="1152"/>
      <c r="G222" s="1152"/>
      <c r="H222" s="1152"/>
      <c r="I222" s="1152"/>
      <c r="J222" s="1153"/>
      <c r="K222" s="668">
        <f>Q212+Q194+Q176+Q157+Q85</f>
        <v>4.6000000000000006E-2</v>
      </c>
      <c r="L222" s="1428"/>
      <c r="M222" s="1428"/>
      <c r="N222" s="1428"/>
      <c r="O222" s="1428"/>
      <c r="P222" s="1428"/>
      <c r="Q222" s="1428"/>
      <c r="R222" s="1428"/>
    </row>
    <row r="223" spans="1:25" x14ac:dyDescent="0.25">
      <c r="C223" s="1151" t="s">
        <v>309</v>
      </c>
      <c r="D223" s="1152"/>
      <c r="E223" s="1152"/>
      <c r="F223" s="1152"/>
      <c r="G223" s="1152"/>
      <c r="H223" s="1152"/>
      <c r="I223" s="1152"/>
      <c r="J223" s="1153"/>
      <c r="K223" s="668">
        <f>Q210+Q192+Q174+Q155+Q105+F59</f>
        <v>0</v>
      </c>
      <c r="L223" s="1428"/>
      <c r="M223" s="1428"/>
      <c r="N223" s="1428"/>
      <c r="O223" s="1428"/>
      <c r="P223" s="1428"/>
      <c r="Q223" s="1428"/>
      <c r="R223" s="1428"/>
    </row>
    <row r="224" spans="1:25" x14ac:dyDescent="0.25">
      <c r="C224" s="1154" t="s">
        <v>145</v>
      </c>
      <c r="D224" s="1155"/>
      <c r="E224" s="1155"/>
      <c r="F224" s="1155"/>
      <c r="G224" s="1155"/>
      <c r="H224" s="1155"/>
      <c r="I224" s="1155"/>
      <c r="J224" s="1156"/>
      <c r="K224" s="668">
        <v>0</v>
      </c>
      <c r="L224" s="1428"/>
      <c r="M224" s="1428"/>
      <c r="N224" s="1428"/>
      <c r="O224" s="1428"/>
      <c r="P224" s="1428"/>
      <c r="Q224" s="1428"/>
      <c r="R224" s="1428"/>
    </row>
    <row r="225" spans="3:13" x14ac:dyDescent="0.25">
      <c r="C225" s="1428"/>
      <c r="D225" s="1428"/>
      <c r="E225" s="1428"/>
      <c r="F225" s="1428"/>
      <c r="G225" s="1428"/>
      <c r="H225" s="1428"/>
      <c r="I225" s="1428"/>
      <c r="J225" s="1428"/>
      <c r="K225" s="1428"/>
      <c r="L225" s="1428"/>
      <c r="M225" s="1428"/>
    </row>
    <row r="226" spans="3:13" x14ac:dyDescent="0.25">
      <c r="C226" s="1428"/>
      <c r="D226" s="1428"/>
      <c r="E226" s="1428"/>
      <c r="F226" s="1428"/>
      <c r="G226" s="1428"/>
      <c r="H226" s="1428"/>
      <c r="I226" s="1428"/>
      <c r="J226" s="1428"/>
      <c r="K226" s="1428"/>
      <c r="L226" s="1428"/>
      <c r="M226" s="1428"/>
    </row>
    <row r="227" spans="3:13" x14ac:dyDescent="0.25">
      <c r="C227" s="1428"/>
      <c r="D227" s="1428"/>
      <c r="E227" s="1428"/>
      <c r="F227" s="1428"/>
      <c r="G227" s="1428"/>
      <c r="H227" s="1428"/>
      <c r="I227" s="1428"/>
      <c r="J227" s="1428"/>
      <c r="K227" s="1428"/>
      <c r="L227" s="1428"/>
      <c r="M227" s="1428"/>
    </row>
    <row r="228" spans="3:13" x14ac:dyDescent="0.25">
      <c r="C228" s="1428"/>
      <c r="D228" s="1428"/>
      <c r="E228" s="1428"/>
      <c r="F228" s="1428"/>
      <c r="G228" s="1428"/>
      <c r="H228" s="1428"/>
      <c r="I228" s="1428"/>
      <c r="J228" s="1428"/>
      <c r="K228" s="1428"/>
      <c r="L228" s="1428"/>
      <c r="M228" s="1428"/>
    </row>
    <row r="229" spans="3:13" x14ac:dyDescent="0.25">
      <c r="C229" s="1428"/>
      <c r="D229" s="1428"/>
      <c r="E229" s="1428"/>
      <c r="F229" s="1428"/>
      <c r="G229" s="1428"/>
      <c r="H229" s="1428"/>
      <c r="I229" s="1428"/>
      <c r="J229" s="1428"/>
      <c r="K229" s="1428"/>
      <c r="L229" s="1428"/>
      <c r="M229" s="1428"/>
    </row>
    <row r="230" spans="3:13" x14ac:dyDescent="0.25">
      <c r="C230" s="1428"/>
      <c r="D230" s="1428"/>
      <c r="E230" s="1428"/>
      <c r="F230" s="1428"/>
      <c r="G230" s="1428"/>
      <c r="H230" s="1428"/>
      <c r="I230" s="1428"/>
      <c r="J230" s="1428"/>
      <c r="K230" s="1428"/>
      <c r="L230" s="1428"/>
      <c r="M230" s="1428"/>
    </row>
    <row r="231" spans="3:13" x14ac:dyDescent="0.25">
      <c r="C231" s="1428"/>
      <c r="D231" s="1428"/>
      <c r="E231" s="1428"/>
      <c r="F231" s="1428"/>
      <c r="G231" s="1428"/>
      <c r="H231" s="1428"/>
      <c r="I231" s="1428"/>
      <c r="J231" s="1428"/>
      <c r="K231" s="1428"/>
      <c r="L231" s="1428"/>
      <c r="M231" s="1428"/>
    </row>
    <row r="232" spans="3:13" x14ac:dyDescent="0.25">
      <c r="C232" s="1428"/>
      <c r="D232" s="1428"/>
      <c r="E232" s="1428"/>
      <c r="F232" s="1428"/>
      <c r="G232" s="1428"/>
      <c r="H232" s="1428"/>
      <c r="I232" s="1428"/>
      <c r="J232" s="1428"/>
      <c r="K232" s="1428"/>
      <c r="L232" s="1428"/>
      <c r="M232" s="1428"/>
    </row>
    <row r="233" spans="3:13" x14ac:dyDescent="0.25">
      <c r="C233" s="1428"/>
      <c r="D233" s="1428"/>
      <c r="E233" s="1428"/>
      <c r="F233" s="1428"/>
      <c r="G233" s="1428"/>
      <c r="H233" s="1428"/>
      <c r="I233" s="1428"/>
      <c r="J233" s="1428"/>
      <c r="K233" s="1428"/>
      <c r="L233" s="1428"/>
      <c r="M233" s="1428"/>
    </row>
    <row r="234" spans="3:13" x14ac:dyDescent="0.25">
      <c r="C234" s="1428"/>
      <c r="D234" s="1428"/>
      <c r="E234" s="1428"/>
      <c r="F234" s="1428"/>
      <c r="G234" s="1428"/>
      <c r="H234" s="1428"/>
      <c r="I234" s="1428"/>
      <c r="J234" s="1428"/>
      <c r="K234" s="1428"/>
      <c r="L234" s="1428"/>
      <c r="M234" s="1428"/>
    </row>
    <row r="235" spans="3:13" x14ac:dyDescent="0.25">
      <c r="C235" s="1428"/>
      <c r="D235" s="1428"/>
      <c r="E235" s="1428"/>
      <c r="F235" s="1428"/>
      <c r="G235" s="1428"/>
      <c r="H235" s="1428"/>
      <c r="I235" s="1428"/>
      <c r="J235" s="1428"/>
      <c r="K235" s="1428"/>
      <c r="L235" s="1428"/>
      <c r="M235" s="1428"/>
    </row>
    <row r="236" spans="3:13" x14ac:dyDescent="0.25">
      <c r="C236" s="1428"/>
      <c r="D236" s="1428"/>
      <c r="E236" s="1428"/>
      <c r="F236" s="1428"/>
      <c r="G236" s="1428"/>
      <c r="H236" s="1428"/>
      <c r="I236" s="1428"/>
      <c r="J236" s="1428"/>
      <c r="K236" s="1428"/>
      <c r="L236" s="1428"/>
      <c r="M236" s="1428"/>
    </row>
    <row r="237" spans="3:13" x14ac:dyDescent="0.25">
      <c r="C237" s="1428"/>
      <c r="D237" s="1428"/>
      <c r="E237" s="1428"/>
      <c r="F237" s="1428"/>
      <c r="G237" s="1428"/>
      <c r="H237" s="1428"/>
      <c r="I237" s="1428"/>
      <c r="J237" s="1428"/>
      <c r="K237" s="1428"/>
      <c r="L237" s="1428"/>
      <c r="M237" s="1428"/>
    </row>
    <row r="238" spans="3:13" x14ac:dyDescent="0.25">
      <c r="C238" s="1428"/>
      <c r="D238" s="1428"/>
      <c r="E238" s="1428"/>
      <c r="F238" s="1428"/>
      <c r="G238" s="1428"/>
      <c r="H238" s="1428"/>
      <c r="I238" s="1428"/>
      <c r="J238" s="1428"/>
      <c r="K238" s="1428"/>
      <c r="L238" s="1428"/>
      <c r="M238" s="1428"/>
    </row>
    <row r="239" spans="3:13" x14ac:dyDescent="0.25">
      <c r="C239" s="1428"/>
      <c r="D239" s="1428"/>
      <c r="E239" s="1428"/>
      <c r="F239" s="1428"/>
      <c r="G239" s="1428"/>
      <c r="H239" s="1428"/>
      <c r="I239" s="1428"/>
      <c r="J239" s="1428"/>
      <c r="K239" s="1428"/>
      <c r="L239" s="1428"/>
      <c r="M239" s="1428"/>
    </row>
    <row r="240" spans="3:13" x14ac:dyDescent="0.25">
      <c r="C240" s="1428"/>
      <c r="D240" s="1428"/>
      <c r="E240" s="1428"/>
      <c r="F240" s="1428"/>
      <c r="G240" s="1428"/>
      <c r="H240" s="1428"/>
      <c r="I240" s="1428"/>
      <c r="J240" s="1428"/>
      <c r="K240" s="1428"/>
      <c r="L240" s="1428"/>
      <c r="M240" s="1428"/>
    </row>
  </sheetData>
  <sheetProtection formatCells="0" formatColumns="0" formatRows="0" insertColumns="0" insertRows="0" insertHyperlinks="0" deleteColumns="0" deleteRows="0" sort="0" autoFilter="0" pivotTables="0"/>
  <mergeCells count="912">
    <mergeCell ref="C154:F154"/>
    <mergeCell ref="G154:H154"/>
    <mergeCell ref="I154:J154"/>
    <mergeCell ref="K154:L154"/>
    <mergeCell ref="M154:N154"/>
    <mergeCell ref="O154:P154"/>
    <mergeCell ref="Q154:R154"/>
    <mergeCell ref="Q139:R139"/>
    <mergeCell ref="C139:P139"/>
    <mergeCell ref="Q142:R142"/>
    <mergeCell ref="C143:F143"/>
    <mergeCell ref="G143:H143"/>
    <mergeCell ref="I143:J143"/>
    <mergeCell ref="K143:L143"/>
    <mergeCell ref="M143:N143"/>
    <mergeCell ref="O143:P143"/>
    <mergeCell ref="Q143:R143"/>
    <mergeCell ref="C140:F140"/>
    <mergeCell ref="G140:H140"/>
    <mergeCell ref="Q140:R140"/>
    <mergeCell ref="C141:F141"/>
    <mergeCell ref="G141:H141"/>
    <mergeCell ref="I141:J141"/>
    <mergeCell ref="Q141:R141"/>
    <mergeCell ref="G142:H142"/>
    <mergeCell ref="I142:J142"/>
    <mergeCell ref="O108:P108"/>
    <mergeCell ref="Q108:R108"/>
    <mergeCell ref="C152:F152"/>
    <mergeCell ref="G152:H152"/>
    <mergeCell ref="I152:J152"/>
    <mergeCell ref="K152:L152"/>
    <mergeCell ref="M152:N152"/>
    <mergeCell ref="O152:P152"/>
    <mergeCell ref="Q152:R152"/>
    <mergeCell ref="I111:J111"/>
    <mergeCell ref="K111:L111"/>
    <mergeCell ref="M111:N111"/>
    <mergeCell ref="O111:P111"/>
    <mergeCell ref="Q111:R111"/>
    <mergeCell ref="K141:L141"/>
    <mergeCell ref="M141:N141"/>
    <mergeCell ref="O141:P141"/>
    <mergeCell ref="K138:L138"/>
    <mergeCell ref="M138:N138"/>
    <mergeCell ref="O138:P138"/>
    <mergeCell ref="Q138:R138"/>
    <mergeCell ref="I151:J151"/>
    <mergeCell ref="Q104:R104"/>
    <mergeCell ref="C105:E105"/>
    <mergeCell ref="G105:H105"/>
    <mergeCell ref="C107:D107"/>
    <mergeCell ref="G107:H107"/>
    <mergeCell ref="I107:J107"/>
    <mergeCell ref="K107:L107"/>
    <mergeCell ref="M107:N107"/>
    <mergeCell ref="O107:P107"/>
    <mergeCell ref="Q107:R107"/>
    <mergeCell ref="O105:P105"/>
    <mergeCell ref="Q105:R105"/>
    <mergeCell ref="C106:F106"/>
    <mergeCell ref="G106:H106"/>
    <mergeCell ref="I106:J106"/>
    <mergeCell ref="K106:L106"/>
    <mergeCell ref="M106:N106"/>
    <mergeCell ref="O106:P106"/>
    <mergeCell ref="Q106:R106"/>
    <mergeCell ref="C104:F104"/>
    <mergeCell ref="O142:P142"/>
    <mergeCell ref="C142:F142"/>
    <mergeCell ref="O103:P103"/>
    <mergeCell ref="Q103:R103"/>
    <mergeCell ref="C101:F101"/>
    <mergeCell ref="G101:H101"/>
    <mergeCell ref="I101:J101"/>
    <mergeCell ref="K101:L101"/>
    <mergeCell ref="M101:N101"/>
    <mergeCell ref="O101:P101"/>
    <mergeCell ref="Q101:R101"/>
    <mergeCell ref="C102:F102"/>
    <mergeCell ref="G102:H102"/>
    <mergeCell ref="I102:J102"/>
    <mergeCell ref="K102:L102"/>
    <mergeCell ref="M102:N102"/>
    <mergeCell ref="Q102:R102"/>
    <mergeCell ref="Q133:R133"/>
    <mergeCell ref="Q132:R132"/>
    <mergeCell ref="Q131:R131"/>
    <mergeCell ref="Q130:R130"/>
    <mergeCell ref="M135:N135"/>
    <mergeCell ref="O135:P135"/>
    <mergeCell ref="Q135:R135"/>
    <mergeCell ref="K91:L91"/>
    <mergeCell ref="M91:N91"/>
    <mergeCell ref="O93:P93"/>
    <mergeCell ref="M131:N131"/>
    <mergeCell ref="K120:L120"/>
    <mergeCell ref="I94:J94"/>
    <mergeCell ref="K94:L94"/>
    <mergeCell ref="M94:N94"/>
    <mergeCell ref="O94:P94"/>
    <mergeCell ref="K95:L95"/>
    <mergeCell ref="M95:N95"/>
    <mergeCell ref="O95:P95"/>
    <mergeCell ref="I98:J98"/>
    <mergeCell ref="K98:L98"/>
    <mergeCell ref="M98:N98"/>
    <mergeCell ref="O98:P98"/>
    <mergeCell ref="I99:J99"/>
    <mergeCell ref="K99:L99"/>
    <mergeCell ref="M99:N99"/>
    <mergeCell ref="O99:P99"/>
    <mergeCell ref="I100:J100"/>
    <mergeCell ref="I103:J103"/>
    <mergeCell ref="K103:L103"/>
    <mergeCell ref="M103:N103"/>
    <mergeCell ref="K92:L92"/>
    <mergeCell ref="M92:N92"/>
    <mergeCell ref="O92:P92"/>
    <mergeCell ref="Q92:R92"/>
    <mergeCell ref="C93:F93"/>
    <mergeCell ref="G93:H93"/>
    <mergeCell ref="I93:J93"/>
    <mergeCell ref="K93:L93"/>
    <mergeCell ref="M93:N93"/>
    <mergeCell ref="C149:P149"/>
    <mergeCell ref="C150:F150"/>
    <mergeCell ref="G150:H150"/>
    <mergeCell ref="I150:J150"/>
    <mergeCell ref="K150:L150"/>
    <mergeCell ref="M150:N150"/>
    <mergeCell ref="O150:P150"/>
    <mergeCell ref="Q150:R150"/>
    <mergeCell ref="I153:J153"/>
    <mergeCell ref="K153:L153"/>
    <mergeCell ref="M153:N153"/>
    <mergeCell ref="O153:P153"/>
    <mergeCell ref="C151:F151"/>
    <mergeCell ref="G151:H151"/>
    <mergeCell ref="C153:F153"/>
    <mergeCell ref="G153:H153"/>
    <mergeCell ref="Q144:R144"/>
    <mergeCell ref="C145:F145"/>
    <mergeCell ref="G145:H145"/>
    <mergeCell ref="I145:J145"/>
    <mergeCell ref="K145:L145"/>
    <mergeCell ref="M145:N145"/>
    <mergeCell ref="O145:P145"/>
    <mergeCell ref="Q145:R145"/>
    <mergeCell ref="C144:P144"/>
    <mergeCell ref="G157:H157"/>
    <mergeCell ref="I157:J157"/>
    <mergeCell ref="K157:L157"/>
    <mergeCell ref="M157:N157"/>
    <mergeCell ref="O157:P157"/>
    <mergeCell ref="Q157:R157"/>
    <mergeCell ref="C225:M240"/>
    <mergeCell ref="L219:Q224"/>
    <mergeCell ref="R219:R224"/>
    <mergeCell ref="Q158:R158"/>
    <mergeCell ref="K163:L163"/>
    <mergeCell ref="O189:P189"/>
    <mergeCell ref="K188:L188"/>
    <mergeCell ref="M188:N188"/>
    <mergeCell ref="O188:P188"/>
    <mergeCell ref="G189:H189"/>
    <mergeCell ref="K189:L189"/>
    <mergeCell ref="I190:J190"/>
    <mergeCell ref="M192:N192"/>
    <mergeCell ref="M191:N191"/>
    <mergeCell ref="C168:F168"/>
    <mergeCell ref="C158:F158"/>
    <mergeCell ref="C161:J161"/>
    <mergeCell ref="C162:J162"/>
    <mergeCell ref="M147:N147"/>
    <mergeCell ref="O147:P147"/>
    <mergeCell ref="Q147:R147"/>
    <mergeCell ref="K148:L148"/>
    <mergeCell ref="M148:N148"/>
    <mergeCell ref="O148:P148"/>
    <mergeCell ref="C222:J222"/>
    <mergeCell ref="C224:J224"/>
    <mergeCell ref="C223:J223"/>
    <mergeCell ref="D219:K219"/>
    <mergeCell ref="Q153:R153"/>
    <mergeCell ref="K151:L151"/>
    <mergeCell ref="M151:N151"/>
    <mergeCell ref="O151:P151"/>
    <mergeCell ref="Q151:R151"/>
    <mergeCell ref="Q188:R188"/>
    <mergeCell ref="M182:N182"/>
    <mergeCell ref="I187:J187"/>
    <mergeCell ref="I189:J189"/>
    <mergeCell ref="O156:P156"/>
    <mergeCell ref="K193:L193"/>
    <mergeCell ref="O193:P193"/>
    <mergeCell ref="Q156:R156"/>
    <mergeCell ref="C155:E155"/>
    <mergeCell ref="G155:H155"/>
    <mergeCell ref="I155:J155"/>
    <mergeCell ref="K155:L155"/>
    <mergeCell ref="M155:N155"/>
    <mergeCell ref="O155:P155"/>
    <mergeCell ref="Q155:R155"/>
    <mergeCell ref="D157:E157"/>
    <mergeCell ref="C156:F156"/>
    <mergeCell ref="C138:F138"/>
    <mergeCell ref="Q149:R149"/>
    <mergeCell ref="I148:J148"/>
    <mergeCell ref="I138:J138"/>
    <mergeCell ref="Q148:R148"/>
    <mergeCell ref="C146:F146"/>
    <mergeCell ref="G146:H146"/>
    <mergeCell ref="I146:J146"/>
    <mergeCell ref="K146:L146"/>
    <mergeCell ref="M146:N146"/>
    <mergeCell ref="O146:P146"/>
    <mergeCell ref="Q146:R146"/>
    <mergeCell ref="C147:F147"/>
    <mergeCell ref="G147:H147"/>
    <mergeCell ref="I147:J147"/>
    <mergeCell ref="K147:L147"/>
    <mergeCell ref="M133:N133"/>
    <mergeCell ref="I135:J135"/>
    <mergeCell ref="I133:J133"/>
    <mergeCell ref="Q136:R136"/>
    <mergeCell ref="C137:F137"/>
    <mergeCell ref="G137:H137"/>
    <mergeCell ref="I137:J137"/>
    <mergeCell ref="K137:L137"/>
    <mergeCell ref="M137:N137"/>
    <mergeCell ref="O137:P137"/>
    <mergeCell ref="Q137:R137"/>
    <mergeCell ref="M136:N136"/>
    <mergeCell ref="O136:P136"/>
    <mergeCell ref="K136:L136"/>
    <mergeCell ref="M156:N156"/>
    <mergeCell ref="C204:F204"/>
    <mergeCell ref="C205:F205"/>
    <mergeCell ref="C206:F206"/>
    <mergeCell ref="C207:F207"/>
    <mergeCell ref="C210:E210"/>
    <mergeCell ref="C170:F170"/>
    <mergeCell ref="C171:F171"/>
    <mergeCell ref="C172:F172"/>
    <mergeCell ref="C174:E174"/>
    <mergeCell ref="C198:F198"/>
    <mergeCell ref="C195:F195"/>
    <mergeCell ref="C192:E192"/>
    <mergeCell ref="I158:J158"/>
    <mergeCell ref="G173:H173"/>
    <mergeCell ref="I168:J168"/>
    <mergeCell ref="I169:J169"/>
    <mergeCell ref="I170:J170"/>
    <mergeCell ref="G195:H195"/>
    <mergeCell ref="I195:J195"/>
    <mergeCell ref="G156:H156"/>
    <mergeCell ref="M189:N189"/>
    <mergeCell ref="G188:H188"/>
    <mergeCell ref="I188:J188"/>
    <mergeCell ref="Q85:R85"/>
    <mergeCell ref="I86:J86"/>
    <mergeCell ref="K86:L86"/>
    <mergeCell ref="M86:N86"/>
    <mergeCell ref="O86:P86"/>
    <mergeCell ref="Q86:R86"/>
    <mergeCell ref="I134:J134"/>
    <mergeCell ref="K134:L134"/>
    <mergeCell ref="M134:N134"/>
    <mergeCell ref="O134:P134"/>
    <mergeCell ref="Q134:R134"/>
    <mergeCell ref="I119:J119"/>
    <mergeCell ref="Q129:R129"/>
    <mergeCell ref="O126:P126"/>
    <mergeCell ref="O127:P127"/>
    <mergeCell ref="Q127:R127"/>
    <mergeCell ref="Q91:R91"/>
    <mergeCell ref="Q94:R94"/>
    <mergeCell ref="Q95:R95"/>
    <mergeCell ref="Q97:R97"/>
    <mergeCell ref="Q98:R98"/>
    <mergeCell ref="Q99:R99"/>
    <mergeCell ref="Q126:R126"/>
    <mergeCell ref="Q100:R100"/>
    <mergeCell ref="M117:N117"/>
    <mergeCell ref="I117:J117"/>
    <mergeCell ref="K117:L117"/>
    <mergeCell ref="M120:N120"/>
    <mergeCell ref="G123:H123"/>
    <mergeCell ref="O177:P177"/>
    <mergeCell ref="I85:J85"/>
    <mergeCell ref="K85:L85"/>
    <mergeCell ref="M85:N85"/>
    <mergeCell ref="O85:P85"/>
    <mergeCell ref="K158:L158"/>
    <mergeCell ref="M158:N158"/>
    <mergeCell ref="O158:P158"/>
    <mergeCell ref="G119:H119"/>
    <mergeCell ref="G136:H136"/>
    <mergeCell ref="I136:J136"/>
    <mergeCell ref="I156:J156"/>
    <mergeCell ref="K156:L156"/>
    <mergeCell ref="I140:J140"/>
    <mergeCell ref="K140:L140"/>
    <mergeCell ref="M140:N140"/>
    <mergeCell ref="O140:P140"/>
    <mergeCell ref="K108:L108"/>
    <mergeCell ref="M108:N108"/>
    <mergeCell ref="K122:L122"/>
    <mergeCell ref="K131:L131"/>
    <mergeCell ref="O131:P131"/>
    <mergeCell ref="O125:P125"/>
    <mergeCell ref="K125:L125"/>
    <mergeCell ref="M125:N125"/>
    <mergeCell ref="K132:L132"/>
    <mergeCell ref="K124:L124"/>
    <mergeCell ref="I126:J126"/>
    <mergeCell ref="I131:J131"/>
    <mergeCell ref="K130:L130"/>
    <mergeCell ref="K123:L123"/>
    <mergeCell ref="I125:J125"/>
    <mergeCell ref="M132:N132"/>
    <mergeCell ref="O122:P122"/>
    <mergeCell ref="O129:P129"/>
    <mergeCell ref="M128:N128"/>
    <mergeCell ref="O128:P128"/>
    <mergeCell ref="I132:J132"/>
    <mergeCell ref="C14:E14"/>
    <mergeCell ref="C81:F81"/>
    <mergeCell ref="I80:J80"/>
    <mergeCell ref="K80:L80"/>
    <mergeCell ref="C167:F167"/>
    <mergeCell ref="I174:J174"/>
    <mergeCell ref="K174:L174"/>
    <mergeCell ref="K135:L135"/>
    <mergeCell ref="G124:H124"/>
    <mergeCell ref="K173:L173"/>
    <mergeCell ref="C65:F65"/>
    <mergeCell ref="C71:F71"/>
    <mergeCell ref="G71:H71"/>
    <mergeCell ref="I71:J71"/>
    <mergeCell ref="G74:H74"/>
    <mergeCell ref="G131:H131"/>
    <mergeCell ref="C169:F169"/>
    <mergeCell ref="G76:H76"/>
    <mergeCell ref="G77:H77"/>
    <mergeCell ref="G78:H78"/>
    <mergeCell ref="G79:H79"/>
    <mergeCell ref="I171:J171"/>
    <mergeCell ref="K97:L97"/>
    <mergeCell ref="C117:F117"/>
    <mergeCell ref="C120:F120"/>
    <mergeCell ref="I124:J124"/>
    <mergeCell ref="G122:H122"/>
    <mergeCell ref="C125:F125"/>
    <mergeCell ref="C96:F96"/>
    <mergeCell ref="G96:H96"/>
    <mergeCell ref="I96:J96"/>
    <mergeCell ref="C97:F97"/>
    <mergeCell ref="G97:H97"/>
    <mergeCell ref="I97:J97"/>
    <mergeCell ref="C100:F100"/>
    <mergeCell ref="G100:H100"/>
    <mergeCell ref="C124:F124"/>
    <mergeCell ref="C130:F130"/>
    <mergeCell ref="C82:F82"/>
    <mergeCell ref="G126:H126"/>
    <mergeCell ref="G133:H133"/>
    <mergeCell ref="C148:F148"/>
    <mergeCell ref="G148:H148"/>
    <mergeCell ref="G85:H85"/>
    <mergeCell ref="G82:H82"/>
    <mergeCell ref="C89:F89"/>
    <mergeCell ref="C94:F94"/>
    <mergeCell ref="G94:H94"/>
    <mergeCell ref="C111:F111"/>
    <mergeCell ref="G111:H111"/>
    <mergeCell ref="C118:F118"/>
    <mergeCell ref="G127:H127"/>
    <mergeCell ref="G128:H128"/>
    <mergeCell ref="C132:F132"/>
    <mergeCell ref="G132:H132"/>
    <mergeCell ref="C92:F92"/>
    <mergeCell ref="G92:H92"/>
    <mergeCell ref="C126:F126"/>
    <mergeCell ref="C123:F123"/>
    <mergeCell ref="C98:F98"/>
    <mergeCell ref="G98:H98"/>
    <mergeCell ref="C164:F164"/>
    <mergeCell ref="C119:F119"/>
    <mergeCell ref="C136:F136"/>
    <mergeCell ref="G164:H164"/>
    <mergeCell ref="C16:J16"/>
    <mergeCell ref="I70:J70"/>
    <mergeCell ref="G70:H70"/>
    <mergeCell ref="C18:F18"/>
    <mergeCell ref="C20:D20"/>
    <mergeCell ref="E40:F42"/>
    <mergeCell ref="G69:H69"/>
    <mergeCell ref="I69:J69"/>
    <mergeCell ref="G108:H108"/>
    <mergeCell ref="C70:F70"/>
    <mergeCell ref="C129:F129"/>
    <mergeCell ref="C122:F122"/>
    <mergeCell ref="G125:H125"/>
    <mergeCell ref="G118:H118"/>
    <mergeCell ref="G120:H120"/>
    <mergeCell ref="C67:F67"/>
    <mergeCell ref="G130:H130"/>
    <mergeCell ref="I123:J123"/>
    <mergeCell ref="I127:J127"/>
    <mergeCell ref="I130:J130"/>
    <mergeCell ref="O67:P67"/>
    <mergeCell ref="Q67:R67"/>
    <mergeCell ref="O68:P68"/>
    <mergeCell ref="Q68:R68"/>
    <mergeCell ref="K71:L71"/>
    <mergeCell ref="K67:L67"/>
    <mergeCell ref="M67:N67"/>
    <mergeCell ref="K68:L68"/>
    <mergeCell ref="K70:L70"/>
    <mergeCell ref="M70:N70"/>
    <mergeCell ref="M71:N71"/>
    <mergeCell ref="M68:N68"/>
    <mergeCell ref="M69:N69"/>
    <mergeCell ref="K69:L69"/>
    <mergeCell ref="Q69:R69"/>
    <mergeCell ref="Q70:R70"/>
    <mergeCell ref="O192:P192"/>
    <mergeCell ref="I184:J184"/>
    <mergeCell ref="K184:L184"/>
    <mergeCell ref="I175:J175"/>
    <mergeCell ref="K175:L175"/>
    <mergeCell ref="M175:N175"/>
    <mergeCell ref="O133:P133"/>
    <mergeCell ref="M177:N177"/>
    <mergeCell ref="M122:N122"/>
    <mergeCell ref="M187:N187"/>
    <mergeCell ref="K187:L187"/>
    <mergeCell ref="I122:J122"/>
    <mergeCell ref="O190:P190"/>
    <mergeCell ref="O187:P187"/>
    <mergeCell ref="O185:P185"/>
    <mergeCell ref="M186:N186"/>
    <mergeCell ref="I129:J129"/>
    <mergeCell ref="O184:P184"/>
    <mergeCell ref="I177:J177"/>
    <mergeCell ref="K177:L177"/>
    <mergeCell ref="I173:J173"/>
    <mergeCell ref="O176:P176"/>
    <mergeCell ref="I182:J182"/>
    <mergeCell ref="K182:L182"/>
    <mergeCell ref="G67:H67"/>
    <mergeCell ref="C68:F68"/>
    <mergeCell ref="C69:F69"/>
    <mergeCell ref="G72:H72"/>
    <mergeCell ref="C72:F72"/>
    <mergeCell ref="G75:H75"/>
    <mergeCell ref="C116:J116"/>
    <mergeCell ref="G86:H86"/>
    <mergeCell ref="C85:D85"/>
    <mergeCell ref="E84:F84"/>
    <mergeCell ref="G84:H84"/>
    <mergeCell ref="I74:J74"/>
    <mergeCell ref="C95:F95"/>
    <mergeCell ref="G95:H95"/>
    <mergeCell ref="I95:J95"/>
    <mergeCell ref="C91:F91"/>
    <mergeCell ref="G91:H91"/>
    <mergeCell ref="C103:F103"/>
    <mergeCell ref="G103:H103"/>
    <mergeCell ref="C99:F99"/>
    <mergeCell ref="G99:H99"/>
    <mergeCell ref="I105:J105"/>
    <mergeCell ref="I92:J92"/>
    <mergeCell ref="I91:J91"/>
    <mergeCell ref="M174:N174"/>
    <mergeCell ref="O174:P174"/>
    <mergeCell ref="C179:J179"/>
    <mergeCell ref="C180:F180"/>
    <mergeCell ref="C182:F182"/>
    <mergeCell ref="G182:H182"/>
    <mergeCell ref="O182:P182"/>
    <mergeCell ref="G180:H180"/>
    <mergeCell ref="I180:J180"/>
    <mergeCell ref="K180:L180"/>
    <mergeCell ref="M180:N180"/>
    <mergeCell ref="O180:P180"/>
    <mergeCell ref="O175:P175"/>
    <mergeCell ref="G176:H176"/>
    <mergeCell ref="I176:J176"/>
    <mergeCell ref="K176:L176"/>
    <mergeCell ref="Q182:R182"/>
    <mergeCell ref="Q189:R189"/>
    <mergeCell ref="O163:P163"/>
    <mergeCell ref="C80:F80"/>
    <mergeCell ref="C127:F127"/>
    <mergeCell ref="C128:F128"/>
    <mergeCell ref="O186:P186"/>
    <mergeCell ref="M184:N184"/>
    <mergeCell ref="M81:N81"/>
    <mergeCell ref="O81:P81"/>
    <mergeCell ref="C133:F133"/>
    <mergeCell ref="C134:F134"/>
    <mergeCell ref="C135:F135"/>
    <mergeCell ref="G135:H135"/>
    <mergeCell ref="C131:F131"/>
    <mergeCell ref="G186:H186"/>
    <mergeCell ref="G134:H134"/>
    <mergeCell ref="C177:F177"/>
    <mergeCell ref="G177:H177"/>
    <mergeCell ref="C175:F175"/>
    <mergeCell ref="C173:F173"/>
    <mergeCell ref="G174:H174"/>
    <mergeCell ref="G175:H175"/>
    <mergeCell ref="C121:F121"/>
    <mergeCell ref="O120:P120"/>
    <mergeCell ref="K118:L118"/>
    <mergeCell ref="I121:J121"/>
    <mergeCell ref="M82:N82"/>
    <mergeCell ref="O82:P82"/>
    <mergeCell ref="M121:N121"/>
    <mergeCell ref="O121:P121"/>
    <mergeCell ref="K84:L84"/>
    <mergeCell ref="K119:L119"/>
    <mergeCell ref="I84:J84"/>
    <mergeCell ref="I82:J82"/>
    <mergeCell ref="M96:N96"/>
    <mergeCell ref="O96:P96"/>
    <mergeCell ref="M97:N97"/>
    <mergeCell ref="O97:P97"/>
    <mergeCell ref="O102:P102"/>
    <mergeCell ref="K100:L100"/>
    <mergeCell ref="M100:N100"/>
    <mergeCell ref="O100:P100"/>
    <mergeCell ref="I108:J108"/>
    <mergeCell ref="M84:N84"/>
    <mergeCell ref="O84:P84"/>
    <mergeCell ref="K96:L96"/>
    <mergeCell ref="O118:P118"/>
    <mergeCell ref="M171:N171"/>
    <mergeCell ref="M172:N172"/>
    <mergeCell ref="I167:J167"/>
    <mergeCell ref="I172:J172"/>
    <mergeCell ref="M176:N176"/>
    <mergeCell ref="G68:H68"/>
    <mergeCell ref="I68:J68"/>
    <mergeCell ref="I67:J67"/>
    <mergeCell ref="G121:H121"/>
    <mergeCell ref="I120:J120"/>
    <mergeCell ref="I81:J81"/>
    <mergeCell ref="M72:N72"/>
    <mergeCell ref="G73:H73"/>
    <mergeCell ref="K72:L72"/>
    <mergeCell ref="I128:J128"/>
    <mergeCell ref="G117:H117"/>
    <mergeCell ref="I72:J72"/>
    <mergeCell ref="I73:J73"/>
    <mergeCell ref="G138:H138"/>
    <mergeCell ref="G129:H129"/>
    <mergeCell ref="K142:L142"/>
    <mergeCell ref="M142:N142"/>
    <mergeCell ref="K105:L105"/>
    <mergeCell ref="M105:N105"/>
    <mergeCell ref="K195:L195"/>
    <mergeCell ref="G187:H187"/>
    <mergeCell ref="K191:L191"/>
    <mergeCell ref="Q184:R184"/>
    <mergeCell ref="G194:H194"/>
    <mergeCell ref="I194:J194"/>
    <mergeCell ref="K194:L194"/>
    <mergeCell ref="M194:N194"/>
    <mergeCell ref="G190:H190"/>
    <mergeCell ref="K190:L190"/>
    <mergeCell ref="G193:H193"/>
    <mergeCell ref="G191:H191"/>
    <mergeCell ref="O191:P191"/>
    <mergeCell ref="O195:P195"/>
    <mergeCell ref="O194:P194"/>
    <mergeCell ref="Q185:R185"/>
    <mergeCell ref="M195:N195"/>
    <mergeCell ref="M193:N193"/>
    <mergeCell ref="Q195:R195"/>
    <mergeCell ref="Q194:R194"/>
    <mergeCell ref="M190:N190"/>
    <mergeCell ref="I186:J186"/>
    <mergeCell ref="K186:L186"/>
    <mergeCell ref="Q192:R192"/>
    <mergeCell ref="Q96:R96"/>
    <mergeCell ref="Q122:R122"/>
    <mergeCell ref="K170:L170"/>
    <mergeCell ref="Q175:R175"/>
    <mergeCell ref="Q172:R172"/>
    <mergeCell ref="Q171:R171"/>
    <mergeCell ref="Q170:R170"/>
    <mergeCell ref="Q181:R181"/>
    <mergeCell ref="Q180:R180"/>
    <mergeCell ref="Q173:R173"/>
    <mergeCell ref="K169:L169"/>
    <mergeCell ref="Q169:R169"/>
    <mergeCell ref="Q174:R174"/>
    <mergeCell ref="Q176:R176"/>
    <mergeCell ref="K181:L181"/>
    <mergeCell ref="M181:N181"/>
    <mergeCell ref="O181:P181"/>
    <mergeCell ref="Q168:R168"/>
    <mergeCell ref="Q177:R177"/>
    <mergeCell ref="M173:N173"/>
    <mergeCell ref="O173:P173"/>
    <mergeCell ref="K171:L171"/>
    <mergeCell ref="K172:L172"/>
    <mergeCell ref="M170:N170"/>
    <mergeCell ref="Q166:R166"/>
    <mergeCell ref="O80:P80"/>
    <mergeCell ref="O124:P124"/>
    <mergeCell ref="Q124:R124"/>
    <mergeCell ref="Q117:R117"/>
    <mergeCell ref="Q120:R120"/>
    <mergeCell ref="Q118:R118"/>
    <mergeCell ref="K81:L81"/>
    <mergeCell ref="K82:L82"/>
    <mergeCell ref="Q82:R82"/>
    <mergeCell ref="Q84:R84"/>
    <mergeCell ref="O117:P117"/>
    <mergeCell ref="M119:N119"/>
    <mergeCell ref="O119:P119"/>
    <mergeCell ref="Q119:R119"/>
    <mergeCell ref="M118:N118"/>
    <mergeCell ref="Q121:R121"/>
    <mergeCell ref="Q123:R123"/>
    <mergeCell ref="O123:P123"/>
    <mergeCell ref="M124:N124"/>
    <mergeCell ref="M123:N123"/>
    <mergeCell ref="O91:P91"/>
    <mergeCell ref="Q93:R93"/>
    <mergeCell ref="Q81:R81"/>
    <mergeCell ref="Q80:R80"/>
    <mergeCell ref="Q125:R125"/>
    <mergeCell ref="Q164:R164"/>
    <mergeCell ref="K166:L166"/>
    <mergeCell ref="K167:L167"/>
    <mergeCell ref="K168:L168"/>
    <mergeCell ref="K121:L121"/>
    <mergeCell ref="K133:L133"/>
    <mergeCell ref="Q163:R163"/>
    <mergeCell ref="Q167:R167"/>
    <mergeCell ref="K127:L127"/>
    <mergeCell ref="M127:N127"/>
    <mergeCell ref="K128:L128"/>
    <mergeCell ref="Q165:R165"/>
    <mergeCell ref="M129:N129"/>
    <mergeCell ref="M130:N130"/>
    <mergeCell ref="O130:P130"/>
    <mergeCell ref="M163:N163"/>
    <mergeCell ref="Q128:R128"/>
    <mergeCell ref="K126:L126"/>
    <mergeCell ref="M126:N126"/>
    <mergeCell ref="K129:L129"/>
    <mergeCell ref="O132:P132"/>
    <mergeCell ref="M164:N164"/>
    <mergeCell ref="K79:L79"/>
    <mergeCell ref="K73:L73"/>
    <mergeCell ref="M80:N80"/>
    <mergeCell ref="G81:H81"/>
    <mergeCell ref="I76:J76"/>
    <mergeCell ref="I77:J77"/>
    <mergeCell ref="I78:J78"/>
    <mergeCell ref="I79:J79"/>
    <mergeCell ref="G80:H80"/>
    <mergeCell ref="M165:N165"/>
    <mergeCell ref="M166:N166"/>
    <mergeCell ref="G158:H158"/>
    <mergeCell ref="C73:F73"/>
    <mergeCell ref="C74:F74"/>
    <mergeCell ref="C75:F75"/>
    <mergeCell ref="C76:F76"/>
    <mergeCell ref="C77:F77"/>
    <mergeCell ref="C78:F78"/>
    <mergeCell ref="C79:F79"/>
    <mergeCell ref="M75:N75"/>
    <mergeCell ref="I75:J75"/>
    <mergeCell ref="K75:L75"/>
    <mergeCell ref="K74:L74"/>
    <mergeCell ref="M74:N74"/>
    <mergeCell ref="M73:N73"/>
    <mergeCell ref="M76:N76"/>
    <mergeCell ref="M77:N77"/>
    <mergeCell ref="M78:N78"/>
    <mergeCell ref="M79:N79"/>
    <mergeCell ref="K76:L76"/>
    <mergeCell ref="K77:L77"/>
    <mergeCell ref="K78:L78"/>
    <mergeCell ref="C163:F163"/>
    <mergeCell ref="G163:H163"/>
    <mergeCell ref="I163:J163"/>
    <mergeCell ref="K164:L164"/>
    <mergeCell ref="K165:L165"/>
    <mergeCell ref="C165:F165"/>
    <mergeCell ref="C183:F183"/>
    <mergeCell ref="G183:H183"/>
    <mergeCell ref="I183:J183"/>
    <mergeCell ref="K183:L183"/>
    <mergeCell ref="G165:H165"/>
    <mergeCell ref="G166:H166"/>
    <mergeCell ref="I164:J164"/>
    <mergeCell ref="I165:J165"/>
    <mergeCell ref="I166:J166"/>
    <mergeCell ref="C181:F181"/>
    <mergeCell ref="G181:H181"/>
    <mergeCell ref="I181:J181"/>
    <mergeCell ref="G167:H167"/>
    <mergeCell ref="G168:H168"/>
    <mergeCell ref="G169:H169"/>
    <mergeCell ref="G170:H170"/>
    <mergeCell ref="G171:H171"/>
    <mergeCell ref="G172:H172"/>
    <mergeCell ref="C166:F166"/>
    <mergeCell ref="M183:N183"/>
    <mergeCell ref="O183:P183"/>
    <mergeCell ref="Q183:R183"/>
    <mergeCell ref="C191:F191"/>
    <mergeCell ref="C193:F193"/>
    <mergeCell ref="C185:F185"/>
    <mergeCell ref="G185:H185"/>
    <mergeCell ref="K185:L185"/>
    <mergeCell ref="M185:N185"/>
    <mergeCell ref="C184:F184"/>
    <mergeCell ref="G184:H184"/>
    <mergeCell ref="I185:J185"/>
    <mergeCell ref="I191:J191"/>
    <mergeCell ref="G192:H192"/>
    <mergeCell ref="I192:J192"/>
    <mergeCell ref="K192:L192"/>
    <mergeCell ref="I193:J193"/>
    <mergeCell ref="C189:F189"/>
    <mergeCell ref="C190:F190"/>
    <mergeCell ref="Q186:R186"/>
    <mergeCell ref="Q193:R193"/>
    <mergeCell ref="Q190:R190"/>
    <mergeCell ref="Q187:R187"/>
    <mergeCell ref="Q191:R191"/>
    <mergeCell ref="G198:H198"/>
    <mergeCell ref="I198:J198"/>
    <mergeCell ref="K198:L198"/>
    <mergeCell ref="M198:N198"/>
    <mergeCell ref="O198:P198"/>
    <mergeCell ref="Q198:R198"/>
    <mergeCell ref="C199:F199"/>
    <mergeCell ref="G199:H199"/>
    <mergeCell ref="I199:J199"/>
    <mergeCell ref="K199:L199"/>
    <mergeCell ref="M199:N199"/>
    <mergeCell ref="O199:P199"/>
    <mergeCell ref="Q199:R199"/>
    <mergeCell ref="I200:J200"/>
    <mergeCell ref="K200:L200"/>
    <mergeCell ref="M200:N200"/>
    <mergeCell ref="O200:P200"/>
    <mergeCell ref="G201:H201"/>
    <mergeCell ref="I201:J201"/>
    <mergeCell ref="K201:L201"/>
    <mergeCell ref="M201:N201"/>
    <mergeCell ref="O201:P201"/>
    <mergeCell ref="C200:F200"/>
    <mergeCell ref="Q200:R200"/>
    <mergeCell ref="C201:F201"/>
    <mergeCell ref="C202:F202"/>
    <mergeCell ref="G204:H204"/>
    <mergeCell ref="I204:J204"/>
    <mergeCell ref="K204:L204"/>
    <mergeCell ref="M204:N204"/>
    <mergeCell ref="O204:P204"/>
    <mergeCell ref="Q201:R201"/>
    <mergeCell ref="G202:H202"/>
    <mergeCell ref="I202:J202"/>
    <mergeCell ref="K202:L202"/>
    <mergeCell ref="M202:N202"/>
    <mergeCell ref="O202:P202"/>
    <mergeCell ref="Q202:R202"/>
    <mergeCell ref="C203:F203"/>
    <mergeCell ref="G203:H203"/>
    <mergeCell ref="I203:J203"/>
    <mergeCell ref="K203:L203"/>
    <mergeCell ref="M203:N203"/>
    <mergeCell ref="O203:P203"/>
    <mergeCell ref="Q203:R203"/>
    <mergeCell ref="G200:H200"/>
    <mergeCell ref="G206:H206"/>
    <mergeCell ref="I206:J206"/>
    <mergeCell ref="K206:L206"/>
    <mergeCell ref="M206:N206"/>
    <mergeCell ref="O206:P206"/>
    <mergeCell ref="Q206:R206"/>
    <mergeCell ref="G207:H207"/>
    <mergeCell ref="I207:J207"/>
    <mergeCell ref="K207:L207"/>
    <mergeCell ref="M207:N207"/>
    <mergeCell ref="O207:P207"/>
    <mergeCell ref="K208:L208"/>
    <mergeCell ref="M208:N208"/>
    <mergeCell ref="O208:P208"/>
    <mergeCell ref="Q208:R208"/>
    <mergeCell ref="G209:H209"/>
    <mergeCell ref="I209:J209"/>
    <mergeCell ref="K209:L209"/>
    <mergeCell ref="M209:N209"/>
    <mergeCell ref="O209:P209"/>
    <mergeCell ref="Q209:R209"/>
    <mergeCell ref="C197:J197"/>
    <mergeCell ref="Q204:R204"/>
    <mergeCell ref="Q205:R205"/>
    <mergeCell ref="Q207:R207"/>
    <mergeCell ref="C209:F209"/>
    <mergeCell ref="G205:H205"/>
    <mergeCell ref="I205:J205"/>
    <mergeCell ref="K205:L205"/>
    <mergeCell ref="C211:F211"/>
    <mergeCell ref="C208:F208"/>
    <mergeCell ref="G210:H210"/>
    <mergeCell ref="I210:J210"/>
    <mergeCell ref="K210:L210"/>
    <mergeCell ref="M210:N210"/>
    <mergeCell ref="O210:P210"/>
    <mergeCell ref="Q210:R210"/>
    <mergeCell ref="G211:H211"/>
    <mergeCell ref="I211:J211"/>
    <mergeCell ref="K211:L211"/>
    <mergeCell ref="M211:N211"/>
    <mergeCell ref="O211:P211"/>
    <mergeCell ref="Q211:R211"/>
    <mergeCell ref="G208:H208"/>
    <mergeCell ref="I208:J208"/>
    <mergeCell ref="C213:F213"/>
    <mergeCell ref="G213:H213"/>
    <mergeCell ref="I213:J213"/>
    <mergeCell ref="K213:L213"/>
    <mergeCell ref="M213:N213"/>
    <mergeCell ref="O213:P213"/>
    <mergeCell ref="Q213:R213"/>
    <mergeCell ref="D212:E212"/>
    <mergeCell ref="G215:H215"/>
    <mergeCell ref="I215:J215"/>
    <mergeCell ref="K215:L215"/>
    <mergeCell ref="M215:N215"/>
    <mergeCell ref="O215:P215"/>
    <mergeCell ref="Q215:R215"/>
    <mergeCell ref="G212:H212"/>
    <mergeCell ref="I212:J212"/>
    <mergeCell ref="K212:L212"/>
    <mergeCell ref="M212:N212"/>
    <mergeCell ref="O212:P212"/>
    <mergeCell ref="Q212:R212"/>
    <mergeCell ref="C216:F216"/>
    <mergeCell ref="G216:H216"/>
    <mergeCell ref="I216:J216"/>
    <mergeCell ref="K216:L216"/>
    <mergeCell ref="M216:N216"/>
    <mergeCell ref="O216:P216"/>
    <mergeCell ref="Q216:R216"/>
    <mergeCell ref="O164:P164"/>
    <mergeCell ref="O165:P165"/>
    <mergeCell ref="O166:P166"/>
    <mergeCell ref="O167:P167"/>
    <mergeCell ref="O168:P168"/>
    <mergeCell ref="O169:P169"/>
    <mergeCell ref="O170:P170"/>
    <mergeCell ref="O171:P171"/>
    <mergeCell ref="O172:P172"/>
    <mergeCell ref="O205:P205"/>
    <mergeCell ref="M205:N205"/>
    <mergeCell ref="M167:N167"/>
    <mergeCell ref="M168:N168"/>
    <mergeCell ref="M169:N169"/>
    <mergeCell ref="C186:F186"/>
    <mergeCell ref="C187:F187"/>
    <mergeCell ref="C188:F188"/>
    <mergeCell ref="Q72:R72"/>
    <mergeCell ref="Q76:R76"/>
    <mergeCell ref="Q77:R77"/>
    <mergeCell ref="Q78:R78"/>
    <mergeCell ref="Q79:R79"/>
    <mergeCell ref="O69:P69"/>
    <mergeCell ref="O70:P70"/>
    <mergeCell ref="O71:P71"/>
    <mergeCell ref="O72:P72"/>
    <mergeCell ref="O76:P76"/>
    <mergeCell ref="O77:P77"/>
    <mergeCell ref="O78:P78"/>
    <mergeCell ref="O79:P79"/>
    <mergeCell ref="Q75:R75"/>
    <mergeCell ref="Q74:R74"/>
    <mergeCell ref="Q73:R73"/>
    <mergeCell ref="O75:P75"/>
    <mergeCell ref="O74:P74"/>
    <mergeCell ref="O73:P73"/>
    <mergeCell ref="Q71:R71"/>
    <mergeCell ref="C30:D30"/>
    <mergeCell ref="C31:D31"/>
    <mergeCell ref="C32:D32"/>
    <mergeCell ref="C33:D33"/>
    <mergeCell ref="C34:D34"/>
    <mergeCell ref="C35:D35"/>
    <mergeCell ref="C36:D36"/>
    <mergeCell ref="C21:D21"/>
    <mergeCell ref="C22:D22"/>
    <mergeCell ref="C23:D23"/>
    <mergeCell ref="C24:D24"/>
    <mergeCell ref="C25:D25"/>
    <mergeCell ref="C26:D26"/>
    <mergeCell ref="C27:D27"/>
    <mergeCell ref="C28:D28"/>
    <mergeCell ref="C29:D29"/>
  </mergeCells>
  <phoneticPr fontId="3" type="noConversion"/>
  <pageMargins left="0.35433070866141736" right="0.35433070866141736" top="0.59055118110236227" bottom="0.59055118110236227" header="0.51181102362204722" footer="0.51181102362204722"/>
  <pageSetup paperSize="9" scale="24" orientation="landscape" r:id="rId1"/>
  <headerFooter alignWithMargins="0"/>
  <rowBreaks count="1" manualBreakCount="1">
    <brk id="48" max="16383" man="1"/>
  </rowBreaks>
  <ignoredErrors>
    <ignoredError sqref="I119:P138"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306"/>
  <sheetViews>
    <sheetView zoomScaleNormal="100" zoomScalePageLayoutView="85" workbookViewId="0">
      <pane xSplit="1" ySplit="2" topLeftCell="B3" activePane="bottomRight" state="frozen"/>
      <selection pane="topRight"/>
      <selection pane="bottomLeft"/>
      <selection pane="bottomRight" activeCell="B3" sqref="B3"/>
    </sheetView>
  </sheetViews>
  <sheetFormatPr defaultRowHeight="15" x14ac:dyDescent="0.25"/>
  <cols>
    <col min="1" max="1" width="1.5703125" style="57" customWidth="1"/>
    <col min="2" max="2" width="28.7109375" style="51" customWidth="1"/>
    <col min="3" max="3" width="45.28515625" style="106" customWidth="1"/>
    <col min="4" max="4" width="44.42578125" style="71" customWidth="1"/>
    <col min="5" max="5" width="8" style="55" customWidth="1"/>
    <col min="6" max="6" width="14.85546875" style="55" customWidth="1"/>
    <col min="7" max="7" width="70.42578125" style="54" customWidth="1"/>
    <col min="8" max="8" width="9.140625" style="55"/>
    <col min="9" max="18" width="9.140625" style="56"/>
    <col min="19" max="16384" width="9.140625" style="57"/>
  </cols>
  <sheetData>
    <row r="2" spans="2:6" x14ac:dyDescent="0.25">
      <c r="C2" s="52" t="s">
        <v>100</v>
      </c>
      <c r="D2" s="53"/>
      <c r="E2" s="53"/>
      <c r="F2" s="53"/>
    </row>
    <row r="3" spans="2:6" x14ac:dyDescent="0.25">
      <c r="B3" s="58" t="s">
        <v>44</v>
      </c>
      <c r="C3" s="59" t="s">
        <v>284</v>
      </c>
      <c r="D3" s="60" t="s">
        <v>193</v>
      </c>
      <c r="E3" s="51"/>
    </row>
    <row r="4" spans="2:6" x14ac:dyDescent="0.25">
      <c r="B4" s="61" t="s">
        <v>107</v>
      </c>
      <c r="C4" s="59" t="s">
        <v>236</v>
      </c>
      <c r="D4" s="60" t="s">
        <v>193</v>
      </c>
      <c r="E4" s="62"/>
      <c r="F4" s="63"/>
    </row>
    <row r="5" spans="2:6" ht="30" x14ac:dyDescent="0.25">
      <c r="B5" s="61" t="s">
        <v>315</v>
      </c>
      <c r="C5" s="59">
        <v>12450</v>
      </c>
      <c r="D5" s="60" t="s">
        <v>301</v>
      </c>
      <c r="E5" s="62"/>
      <c r="F5" s="63"/>
    </row>
    <row r="6" spans="2:6" x14ac:dyDescent="0.25">
      <c r="B6" s="61" t="s">
        <v>112</v>
      </c>
      <c r="C6" s="59" t="s">
        <v>370</v>
      </c>
      <c r="D6" s="60" t="s">
        <v>192</v>
      </c>
      <c r="E6" s="62"/>
      <c r="F6" s="51"/>
    </row>
    <row r="7" spans="2:6" x14ac:dyDescent="0.25">
      <c r="B7" s="61" t="s">
        <v>45</v>
      </c>
      <c r="C7" s="59" t="s">
        <v>371</v>
      </c>
      <c r="D7" s="60" t="s">
        <v>192</v>
      </c>
      <c r="E7" s="62"/>
      <c r="F7" s="51"/>
    </row>
    <row r="8" spans="2:6" ht="30" x14ac:dyDescent="0.25">
      <c r="B8" s="61" t="s">
        <v>46</v>
      </c>
      <c r="C8" s="59" t="s">
        <v>372</v>
      </c>
      <c r="D8" s="60" t="s">
        <v>212</v>
      </c>
      <c r="E8" s="62"/>
      <c r="F8" s="51"/>
    </row>
    <row r="9" spans="2:6" x14ac:dyDescent="0.25">
      <c r="B9" s="61" t="s">
        <v>67</v>
      </c>
      <c r="C9" s="64" t="s">
        <v>169</v>
      </c>
      <c r="D9" s="55"/>
      <c r="E9" s="62"/>
      <c r="F9" s="51"/>
    </row>
    <row r="10" spans="2:6" x14ac:dyDescent="0.25">
      <c r="B10" s="61" t="s">
        <v>296</v>
      </c>
      <c r="C10" s="65" t="s">
        <v>238</v>
      </c>
      <c r="D10" s="66" t="s">
        <v>105</v>
      </c>
      <c r="E10" s="62"/>
      <c r="F10" s="51"/>
    </row>
    <row r="11" spans="2:6" ht="15.75" thickBot="1" x14ac:dyDescent="0.3">
      <c r="C11" s="67"/>
      <c r="D11" s="55"/>
    </row>
    <row r="12" spans="2:6" ht="12.75" customHeight="1" x14ac:dyDescent="0.25">
      <c r="B12" s="51" t="s">
        <v>49</v>
      </c>
      <c r="C12" s="1058" t="s">
        <v>398</v>
      </c>
      <c r="D12" s="1059"/>
      <c r="E12" s="1060"/>
      <c r="F12" s="68" t="s">
        <v>227</v>
      </c>
    </row>
    <row r="13" spans="2:6" ht="12.75" customHeight="1" x14ac:dyDescent="0.25">
      <c r="C13" s="1061"/>
      <c r="D13" s="1062"/>
      <c r="E13" s="1063"/>
    </row>
    <row r="14" spans="2:6" ht="12.75" customHeight="1" x14ac:dyDescent="0.25">
      <c r="C14" s="1061"/>
      <c r="D14" s="1062"/>
      <c r="E14" s="1063"/>
    </row>
    <row r="15" spans="2:6" ht="80.25" customHeight="1" thickBot="1" x14ac:dyDescent="0.3">
      <c r="C15" s="1064"/>
      <c r="D15" s="1065"/>
      <c r="E15" s="1066"/>
    </row>
    <row r="16" spans="2:6" x14ac:dyDescent="0.25">
      <c r="C16" s="69"/>
      <c r="D16" s="69"/>
    </row>
    <row r="17" spans="2:7" ht="60" hidden="1" x14ac:dyDescent="0.25">
      <c r="B17" s="55"/>
      <c r="C17" s="70" t="s">
        <v>113</v>
      </c>
    </row>
    <row r="18" spans="2:7" hidden="1" x14ac:dyDescent="0.25">
      <c r="C18" s="72"/>
    </row>
    <row r="19" spans="2:7" ht="30.75" hidden="1" customHeight="1" x14ac:dyDescent="0.25">
      <c r="C19" s="1055" t="s">
        <v>399</v>
      </c>
      <c r="D19" s="1056"/>
      <c r="E19" s="1057"/>
    </row>
    <row r="20" spans="2:7" ht="45" hidden="1" x14ac:dyDescent="0.25">
      <c r="C20" s="73" t="s">
        <v>103</v>
      </c>
      <c r="D20" s="73" t="s">
        <v>104</v>
      </c>
      <c r="E20" s="74" t="s">
        <v>54</v>
      </c>
    </row>
    <row r="21" spans="2:7" hidden="1" x14ac:dyDescent="0.25">
      <c r="C21" s="75"/>
      <c r="D21" s="76" t="s">
        <v>181</v>
      </c>
      <c r="E21" s="77"/>
    </row>
    <row r="22" spans="2:7" hidden="1" x14ac:dyDescent="0.25">
      <c r="C22" s="75"/>
      <c r="D22" s="76" t="s">
        <v>19</v>
      </c>
      <c r="E22" s="77"/>
    </row>
    <row r="23" spans="2:7" hidden="1" x14ac:dyDescent="0.25">
      <c r="C23" s="75"/>
      <c r="D23" s="76" t="s">
        <v>21</v>
      </c>
      <c r="E23" s="77"/>
    </row>
    <row r="24" spans="2:7" hidden="1" x14ac:dyDescent="0.25">
      <c r="C24" s="75"/>
      <c r="D24" s="76" t="s">
        <v>53</v>
      </c>
      <c r="E24" s="77"/>
    </row>
    <row r="25" spans="2:7" hidden="1" x14ac:dyDescent="0.25">
      <c r="C25" s="75"/>
      <c r="D25" s="76" t="s">
        <v>52</v>
      </c>
      <c r="E25" s="77"/>
    </row>
    <row r="26" spans="2:7" hidden="1" x14ac:dyDescent="0.25">
      <c r="C26" s="75"/>
      <c r="D26" s="76" t="s">
        <v>20</v>
      </c>
      <c r="E26" s="77"/>
    </row>
    <row r="27" spans="2:7" hidden="1" x14ac:dyDescent="0.25">
      <c r="C27" s="75"/>
      <c r="D27" s="76" t="s">
        <v>102</v>
      </c>
      <c r="E27" s="77"/>
    </row>
    <row r="28" spans="2:7" hidden="1" x14ac:dyDescent="0.25">
      <c r="C28" s="75"/>
      <c r="D28" s="76" t="s">
        <v>47</v>
      </c>
      <c r="E28" s="77"/>
    </row>
    <row r="29" spans="2:7" hidden="1" x14ac:dyDescent="0.25">
      <c r="C29" s="75"/>
      <c r="D29" s="76"/>
      <c r="E29" s="77"/>
    </row>
    <row r="30" spans="2:7" hidden="1" x14ac:dyDescent="0.25">
      <c r="C30" s="78"/>
    </row>
    <row r="31" spans="2:7" s="56" customFormat="1" x14ac:dyDescent="0.25">
      <c r="B31" s="79"/>
      <c r="C31" s="80"/>
      <c r="D31" s="81"/>
      <c r="G31" s="54"/>
    </row>
    <row r="32" spans="2:7" s="56" customFormat="1" ht="15.75" thickBot="1" x14ac:dyDescent="0.3">
      <c r="B32" s="79"/>
      <c r="C32" s="82" t="s">
        <v>237</v>
      </c>
      <c r="D32" s="81"/>
      <c r="G32" s="54"/>
    </row>
    <row r="33" spans="2:7" s="56" customFormat="1" ht="15.75" thickBot="1" x14ac:dyDescent="0.3">
      <c r="B33" s="79"/>
      <c r="C33" s="5" t="s">
        <v>214</v>
      </c>
      <c r="D33" s="1067" t="s">
        <v>242</v>
      </c>
      <c r="E33" s="1068"/>
      <c r="F33" s="6" t="s">
        <v>234</v>
      </c>
      <c r="G33" s="54"/>
    </row>
    <row r="34" spans="2:7" s="56" customFormat="1" ht="30.75" thickBot="1" x14ac:dyDescent="0.3">
      <c r="B34" s="79"/>
      <c r="C34" s="46" t="s">
        <v>228</v>
      </c>
      <c r="D34" s="1069"/>
      <c r="E34" s="1070"/>
      <c r="F34" s="47">
        <v>0</v>
      </c>
      <c r="G34" s="83" t="s">
        <v>299</v>
      </c>
    </row>
    <row r="35" spans="2:7" s="56" customFormat="1" ht="26.25" customHeight="1" thickBot="1" x14ac:dyDescent="0.3">
      <c r="B35" s="79"/>
      <c r="C35" s="46" t="s">
        <v>228</v>
      </c>
      <c r="D35" s="1071"/>
      <c r="E35" s="1072"/>
      <c r="F35" s="48">
        <v>0</v>
      </c>
      <c r="G35" s="54"/>
    </row>
    <row r="36" spans="2:7" s="56" customFormat="1" ht="30.75" thickBot="1" x14ac:dyDescent="0.3">
      <c r="B36" s="79"/>
      <c r="C36" s="2" t="s">
        <v>214</v>
      </c>
      <c r="D36" s="3" t="s">
        <v>230</v>
      </c>
      <c r="E36" s="4" t="s">
        <v>231</v>
      </c>
      <c r="F36" s="7" t="s">
        <v>234</v>
      </c>
      <c r="G36" s="54"/>
    </row>
    <row r="37" spans="2:7" s="56" customFormat="1" ht="15.75" thickBot="1" x14ac:dyDescent="0.3">
      <c r="B37" s="79"/>
      <c r="C37" s="46" t="s">
        <v>229</v>
      </c>
      <c r="D37" s="49"/>
      <c r="E37" s="50"/>
      <c r="F37" s="48">
        <v>0</v>
      </c>
      <c r="G37" s="54"/>
    </row>
    <row r="38" spans="2:7" s="56" customFormat="1" ht="15.75" thickBot="1" x14ac:dyDescent="0.3">
      <c r="B38" s="79"/>
      <c r="C38" s="46" t="s">
        <v>229</v>
      </c>
      <c r="D38" s="49"/>
      <c r="E38" s="50"/>
      <c r="F38" s="48">
        <v>0</v>
      </c>
      <c r="G38" s="54"/>
    </row>
    <row r="39" spans="2:7" s="56" customFormat="1" x14ac:dyDescent="0.25">
      <c r="B39" s="79"/>
      <c r="C39" s="82"/>
      <c r="D39" s="81"/>
      <c r="G39" s="54"/>
    </row>
    <row r="40" spans="2:7" s="56" customFormat="1" x14ac:dyDescent="0.25">
      <c r="B40" s="79"/>
      <c r="C40" s="82" t="s">
        <v>353</v>
      </c>
      <c r="D40" s="81"/>
      <c r="G40" s="54"/>
    </row>
    <row r="41" spans="2:7" s="56" customFormat="1" ht="45" x14ac:dyDescent="0.25">
      <c r="B41" s="79"/>
      <c r="C41" s="84" t="s">
        <v>318</v>
      </c>
      <c r="D41" s="85"/>
      <c r="E41" s="86" t="s">
        <v>240</v>
      </c>
      <c r="F41" s="86" t="s">
        <v>239</v>
      </c>
      <c r="G41" s="83" t="s">
        <v>345</v>
      </c>
    </row>
    <row r="42" spans="2:7" s="56" customFormat="1" x14ac:dyDescent="0.25">
      <c r="B42" s="79"/>
      <c r="C42" s="87"/>
      <c r="D42" s="88"/>
      <c r="E42" s="85"/>
      <c r="F42" s="85"/>
      <c r="G42" s="54"/>
    </row>
    <row r="43" spans="2:7" s="56" customFormat="1" x14ac:dyDescent="0.25">
      <c r="B43" s="79"/>
      <c r="C43" s="87"/>
      <c r="D43" s="88"/>
      <c r="E43" s="85"/>
      <c r="F43" s="85"/>
      <c r="G43" s="54"/>
    </row>
    <row r="44" spans="2:7" s="56" customFormat="1" x14ac:dyDescent="0.25">
      <c r="B44" s="79"/>
      <c r="C44" s="87"/>
      <c r="D44" s="88"/>
      <c r="E44" s="85"/>
      <c r="F44" s="85"/>
      <c r="G44" s="54"/>
    </row>
    <row r="45" spans="2:7" s="56" customFormat="1" x14ac:dyDescent="0.25">
      <c r="B45" s="79"/>
      <c r="C45" s="87"/>
      <c r="D45" s="88"/>
      <c r="E45" s="85"/>
      <c r="F45" s="85"/>
      <c r="G45" s="54"/>
    </row>
    <row r="46" spans="2:7" s="56" customFormat="1" x14ac:dyDescent="0.25">
      <c r="B46" s="79"/>
      <c r="C46" s="87"/>
      <c r="D46" s="88"/>
      <c r="E46" s="85"/>
      <c r="F46" s="85"/>
      <c r="G46" s="54"/>
    </row>
    <row r="47" spans="2:7" s="56" customFormat="1" x14ac:dyDescent="0.25">
      <c r="B47" s="79"/>
      <c r="C47" s="80"/>
      <c r="D47" s="81"/>
      <c r="G47" s="54"/>
    </row>
    <row r="48" spans="2:7" s="56" customFormat="1" x14ac:dyDescent="0.25">
      <c r="B48" s="79"/>
      <c r="C48" s="80"/>
      <c r="D48" s="81"/>
      <c r="G48" s="54"/>
    </row>
    <row r="49" spans="2:7" s="56" customFormat="1" x14ac:dyDescent="0.25">
      <c r="B49" s="79"/>
      <c r="C49" s="89" t="s">
        <v>286</v>
      </c>
      <c r="D49" s="90"/>
      <c r="E49" s="91"/>
      <c r="F49" s="92"/>
      <c r="G49" s="54"/>
    </row>
    <row r="50" spans="2:7" s="56" customFormat="1" ht="30" x14ac:dyDescent="0.25">
      <c r="B50" s="79"/>
      <c r="C50" s="93"/>
      <c r="D50" s="94"/>
      <c r="E50" s="95"/>
      <c r="F50" s="96"/>
      <c r="G50" s="83" t="s">
        <v>289</v>
      </c>
    </row>
    <row r="51" spans="2:7" s="56" customFormat="1" x14ac:dyDescent="0.25">
      <c r="B51" s="79"/>
      <c r="C51" s="97" t="s">
        <v>287</v>
      </c>
      <c r="D51" s="98" t="s">
        <v>288</v>
      </c>
      <c r="E51" s="99"/>
      <c r="F51" s="100" t="s">
        <v>240</v>
      </c>
      <c r="G51" s="54"/>
    </row>
    <row r="52" spans="2:7" s="56" customFormat="1" x14ac:dyDescent="0.25">
      <c r="B52" s="79"/>
      <c r="C52" s="93"/>
      <c r="D52" s="94"/>
      <c r="E52" s="95"/>
      <c r="F52" s="96"/>
      <c r="G52" s="54"/>
    </row>
    <row r="53" spans="2:7" s="56" customFormat="1" x14ac:dyDescent="0.25">
      <c r="B53" s="79"/>
      <c r="C53" s="101"/>
      <c r="D53" s="102"/>
      <c r="E53" s="103"/>
      <c r="F53" s="104"/>
      <c r="G53" s="54"/>
    </row>
    <row r="54" spans="2:7" s="56" customFormat="1" x14ac:dyDescent="0.25">
      <c r="B54" s="105"/>
      <c r="C54" s="80"/>
      <c r="D54" s="81"/>
      <c r="G54" s="54"/>
    </row>
    <row r="55" spans="2:7" s="56" customFormat="1" x14ac:dyDescent="0.25">
      <c r="B55" s="105"/>
      <c r="C55" s="80"/>
      <c r="D55" s="81"/>
      <c r="G55" s="54"/>
    </row>
    <row r="56" spans="2:7" s="56" customFormat="1" x14ac:dyDescent="0.25">
      <c r="B56" s="79"/>
      <c r="C56" s="80"/>
      <c r="D56" s="81"/>
      <c r="G56" s="54"/>
    </row>
    <row r="57" spans="2:7" s="56" customFormat="1" x14ac:dyDescent="0.25">
      <c r="B57" s="79"/>
      <c r="C57" s="80"/>
      <c r="D57" s="81"/>
      <c r="G57" s="54"/>
    </row>
    <row r="58" spans="2:7" s="56" customFormat="1" x14ac:dyDescent="0.25">
      <c r="B58" s="79"/>
      <c r="C58" s="80"/>
      <c r="D58" s="81"/>
      <c r="G58" s="54"/>
    </row>
    <row r="59" spans="2:7" s="56" customFormat="1" x14ac:dyDescent="0.25">
      <c r="B59" s="79"/>
      <c r="C59" s="80"/>
      <c r="D59" s="81"/>
      <c r="G59" s="54"/>
    </row>
    <row r="60" spans="2:7" s="56" customFormat="1" x14ac:dyDescent="0.25">
      <c r="B60" s="79"/>
      <c r="C60" s="80"/>
      <c r="D60" s="81"/>
      <c r="G60" s="54"/>
    </row>
    <row r="61" spans="2:7" s="56" customFormat="1" x14ac:dyDescent="0.25">
      <c r="B61" s="79"/>
      <c r="C61" s="80"/>
      <c r="D61" s="81"/>
      <c r="G61" s="54"/>
    </row>
    <row r="62" spans="2:7" s="56" customFormat="1" x14ac:dyDescent="0.25">
      <c r="B62" s="79"/>
      <c r="C62" s="80"/>
      <c r="D62" s="81"/>
      <c r="G62" s="54"/>
    </row>
    <row r="63" spans="2:7" s="56" customFormat="1" x14ac:dyDescent="0.25">
      <c r="B63" s="79"/>
      <c r="C63" s="80"/>
      <c r="D63" s="81"/>
      <c r="G63" s="54"/>
    </row>
    <row r="64" spans="2:7" s="56" customFormat="1" x14ac:dyDescent="0.25">
      <c r="B64" s="79"/>
      <c r="C64" s="80"/>
      <c r="D64" s="81"/>
      <c r="G64" s="54"/>
    </row>
    <row r="65" spans="2:7" s="56" customFormat="1" x14ac:dyDescent="0.25">
      <c r="B65" s="79"/>
      <c r="C65" s="80"/>
      <c r="D65" s="81"/>
      <c r="G65" s="54"/>
    </row>
    <row r="66" spans="2:7" s="56" customFormat="1" x14ac:dyDescent="0.25">
      <c r="B66" s="79"/>
      <c r="C66" s="80"/>
      <c r="D66" s="81"/>
      <c r="G66" s="54"/>
    </row>
    <row r="67" spans="2:7" s="56" customFormat="1" x14ac:dyDescent="0.25">
      <c r="B67" s="79"/>
      <c r="C67" s="80"/>
      <c r="D67" s="81"/>
      <c r="G67" s="54"/>
    </row>
    <row r="68" spans="2:7" s="56" customFormat="1" x14ac:dyDescent="0.25">
      <c r="B68" s="79"/>
      <c r="C68" s="80"/>
      <c r="D68" s="81"/>
      <c r="G68" s="54"/>
    </row>
    <row r="69" spans="2:7" s="56" customFormat="1" x14ac:dyDescent="0.25">
      <c r="B69" s="79"/>
      <c r="C69" s="80"/>
      <c r="D69" s="81"/>
      <c r="G69" s="54"/>
    </row>
    <row r="70" spans="2:7" s="56" customFormat="1" x14ac:dyDescent="0.25">
      <c r="B70" s="79"/>
      <c r="C70" s="80"/>
      <c r="D70" s="81"/>
      <c r="G70" s="54"/>
    </row>
    <row r="71" spans="2:7" s="56" customFormat="1" x14ac:dyDescent="0.25">
      <c r="B71" s="79"/>
      <c r="C71" s="80"/>
      <c r="D71" s="81"/>
      <c r="G71" s="54"/>
    </row>
    <row r="72" spans="2:7" s="56" customFormat="1" x14ac:dyDescent="0.25">
      <c r="B72" s="79"/>
      <c r="C72" s="80"/>
      <c r="D72" s="81"/>
      <c r="G72" s="54"/>
    </row>
    <row r="73" spans="2:7" s="56" customFormat="1" x14ac:dyDescent="0.25">
      <c r="B73" s="79"/>
      <c r="C73" s="80"/>
      <c r="D73" s="81"/>
      <c r="G73" s="54"/>
    </row>
    <row r="74" spans="2:7" s="56" customFormat="1" x14ac:dyDescent="0.25">
      <c r="B74" s="79"/>
      <c r="C74" s="80"/>
      <c r="D74" s="81"/>
      <c r="G74" s="54"/>
    </row>
    <row r="75" spans="2:7" s="56" customFormat="1" x14ac:dyDescent="0.25">
      <c r="B75" s="79"/>
      <c r="C75" s="80"/>
      <c r="D75" s="81"/>
      <c r="G75" s="54"/>
    </row>
    <row r="76" spans="2:7" s="56" customFormat="1" x14ac:dyDescent="0.25">
      <c r="B76" s="79"/>
      <c r="C76" s="80"/>
      <c r="D76" s="81"/>
      <c r="G76" s="54"/>
    </row>
    <row r="77" spans="2:7" s="56" customFormat="1" x14ac:dyDescent="0.25">
      <c r="B77" s="79"/>
      <c r="C77" s="80"/>
      <c r="D77" s="81"/>
      <c r="G77" s="54"/>
    </row>
    <row r="78" spans="2:7" s="56" customFormat="1" x14ac:dyDescent="0.25">
      <c r="B78" s="79"/>
      <c r="C78" s="80"/>
      <c r="D78" s="81"/>
      <c r="G78" s="54"/>
    </row>
    <row r="79" spans="2:7" s="56" customFormat="1" x14ac:dyDescent="0.25">
      <c r="B79" s="79"/>
      <c r="C79" s="80"/>
      <c r="D79" s="81"/>
      <c r="G79" s="54"/>
    </row>
    <row r="80" spans="2:7" s="56" customFormat="1" x14ac:dyDescent="0.25">
      <c r="B80" s="79"/>
      <c r="C80" s="80"/>
      <c r="D80" s="81"/>
      <c r="G80" s="54"/>
    </row>
    <row r="81" spans="2:7" s="56" customFormat="1" x14ac:dyDescent="0.25">
      <c r="B81" s="79"/>
      <c r="C81" s="80"/>
      <c r="D81" s="81"/>
      <c r="G81" s="54"/>
    </row>
    <row r="82" spans="2:7" s="56" customFormat="1" x14ac:dyDescent="0.25">
      <c r="B82" s="79"/>
      <c r="C82" s="80"/>
      <c r="D82" s="81"/>
      <c r="G82" s="54"/>
    </row>
    <row r="83" spans="2:7" s="56" customFormat="1" x14ac:dyDescent="0.25">
      <c r="B83" s="79"/>
      <c r="C83" s="80"/>
      <c r="D83" s="81"/>
      <c r="G83" s="54"/>
    </row>
    <row r="84" spans="2:7" s="56" customFormat="1" x14ac:dyDescent="0.25">
      <c r="B84" s="79"/>
      <c r="C84" s="80"/>
      <c r="D84" s="81"/>
      <c r="G84" s="54"/>
    </row>
    <row r="85" spans="2:7" s="56" customFormat="1" x14ac:dyDescent="0.25">
      <c r="B85" s="79"/>
      <c r="C85" s="80"/>
      <c r="D85" s="81"/>
      <c r="G85" s="54"/>
    </row>
    <row r="86" spans="2:7" s="56" customFormat="1" x14ac:dyDescent="0.25">
      <c r="B86" s="79"/>
      <c r="C86" s="80"/>
      <c r="D86" s="81"/>
      <c r="G86" s="54"/>
    </row>
    <row r="87" spans="2:7" s="56" customFormat="1" x14ac:dyDescent="0.25">
      <c r="B87" s="79"/>
      <c r="C87" s="80"/>
      <c r="D87" s="81"/>
      <c r="G87" s="54"/>
    </row>
    <row r="88" spans="2:7" s="56" customFormat="1" x14ac:dyDescent="0.25">
      <c r="B88" s="79"/>
      <c r="C88" s="80"/>
      <c r="D88" s="81"/>
      <c r="G88" s="54"/>
    </row>
    <row r="89" spans="2:7" s="56" customFormat="1" x14ac:dyDescent="0.25">
      <c r="B89" s="79"/>
      <c r="C89" s="80"/>
      <c r="D89" s="81"/>
      <c r="G89" s="54"/>
    </row>
    <row r="90" spans="2:7" s="56" customFormat="1" x14ac:dyDescent="0.25">
      <c r="B90" s="79"/>
      <c r="C90" s="80"/>
      <c r="D90" s="81"/>
      <c r="G90" s="54"/>
    </row>
    <row r="91" spans="2:7" s="56" customFormat="1" x14ac:dyDescent="0.25">
      <c r="B91" s="79"/>
      <c r="C91" s="80"/>
      <c r="D91" s="81"/>
      <c r="G91" s="54"/>
    </row>
    <row r="92" spans="2:7" s="56" customFormat="1" x14ac:dyDescent="0.25">
      <c r="B92" s="79"/>
      <c r="C92" s="80"/>
      <c r="D92" s="81"/>
      <c r="G92" s="54"/>
    </row>
    <row r="93" spans="2:7" s="56" customFormat="1" x14ac:dyDescent="0.25">
      <c r="B93" s="79"/>
      <c r="C93" s="80"/>
      <c r="D93" s="81"/>
      <c r="G93" s="54"/>
    </row>
    <row r="94" spans="2:7" s="56" customFormat="1" x14ac:dyDescent="0.25">
      <c r="B94" s="79"/>
      <c r="C94" s="80"/>
      <c r="D94" s="81"/>
      <c r="G94" s="54"/>
    </row>
    <row r="95" spans="2:7" s="56" customFormat="1" x14ac:dyDescent="0.25">
      <c r="B95" s="79"/>
      <c r="C95" s="80"/>
      <c r="D95" s="81"/>
      <c r="G95" s="54"/>
    </row>
    <row r="96" spans="2:7" s="56" customFormat="1" x14ac:dyDescent="0.25">
      <c r="B96" s="79"/>
      <c r="C96" s="80"/>
      <c r="D96" s="81"/>
      <c r="G96" s="54"/>
    </row>
    <row r="97" spans="2:7" s="56" customFormat="1" x14ac:dyDescent="0.25">
      <c r="B97" s="79"/>
      <c r="C97" s="80"/>
      <c r="D97" s="81"/>
      <c r="G97" s="54"/>
    </row>
    <row r="98" spans="2:7" s="56" customFormat="1" x14ac:dyDescent="0.25">
      <c r="B98" s="79"/>
      <c r="C98" s="80"/>
      <c r="D98" s="81"/>
      <c r="G98" s="54"/>
    </row>
    <row r="99" spans="2:7" s="56" customFormat="1" x14ac:dyDescent="0.25">
      <c r="B99" s="79"/>
      <c r="C99" s="80"/>
      <c r="D99" s="81"/>
      <c r="G99" s="54"/>
    </row>
    <row r="100" spans="2:7" s="56" customFormat="1" x14ac:dyDescent="0.25">
      <c r="B100" s="79"/>
      <c r="C100" s="80"/>
      <c r="D100" s="81"/>
      <c r="G100" s="54"/>
    </row>
    <row r="101" spans="2:7" s="56" customFormat="1" x14ac:dyDescent="0.25">
      <c r="B101" s="79"/>
      <c r="C101" s="80"/>
      <c r="D101" s="81"/>
      <c r="G101" s="54"/>
    </row>
    <row r="102" spans="2:7" s="56" customFormat="1" x14ac:dyDescent="0.25">
      <c r="B102" s="79"/>
      <c r="C102" s="80"/>
      <c r="D102" s="81"/>
      <c r="G102" s="54"/>
    </row>
    <row r="103" spans="2:7" s="56" customFormat="1" x14ac:dyDescent="0.25">
      <c r="B103" s="79"/>
      <c r="C103" s="80"/>
      <c r="D103" s="81"/>
      <c r="G103" s="54"/>
    </row>
    <row r="104" spans="2:7" s="56" customFormat="1" x14ac:dyDescent="0.25">
      <c r="B104" s="79"/>
      <c r="C104" s="80"/>
      <c r="D104" s="81"/>
      <c r="G104" s="54"/>
    </row>
    <row r="105" spans="2:7" s="56" customFormat="1" x14ac:dyDescent="0.25">
      <c r="B105" s="79"/>
      <c r="C105" s="80"/>
      <c r="D105" s="81"/>
      <c r="G105" s="54"/>
    </row>
    <row r="106" spans="2:7" s="56" customFormat="1" x14ac:dyDescent="0.25">
      <c r="B106" s="79"/>
      <c r="C106" s="80"/>
      <c r="D106" s="81"/>
      <c r="G106" s="54"/>
    </row>
    <row r="107" spans="2:7" s="56" customFormat="1" x14ac:dyDescent="0.25">
      <c r="B107" s="79"/>
      <c r="C107" s="80"/>
      <c r="D107" s="81"/>
      <c r="G107" s="54"/>
    </row>
    <row r="108" spans="2:7" s="56" customFormat="1" x14ac:dyDescent="0.25">
      <c r="B108" s="79"/>
      <c r="C108" s="80"/>
      <c r="D108" s="81"/>
      <c r="G108" s="54"/>
    </row>
    <row r="109" spans="2:7" s="56" customFormat="1" x14ac:dyDescent="0.25">
      <c r="B109" s="79"/>
      <c r="C109" s="80"/>
      <c r="D109" s="81"/>
      <c r="G109" s="54"/>
    </row>
    <row r="110" spans="2:7" s="56" customFormat="1" x14ac:dyDescent="0.25">
      <c r="B110" s="79"/>
      <c r="C110" s="80"/>
      <c r="D110" s="81"/>
      <c r="G110" s="54"/>
    </row>
    <row r="111" spans="2:7" s="56" customFormat="1" x14ac:dyDescent="0.25">
      <c r="B111" s="79"/>
      <c r="C111" s="80"/>
      <c r="D111" s="81"/>
      <c r="G111" s="54"/>
    </row>
    <row r="112" spans="2:7" s="56" customFormat="1" x14ac:dyDescent="0.25">
      <c r="B112" s="79"/>
      <c r="C112" s="80"/>
      <c r="D112" s="81"/>
      <c r="G112" s="54"/>
    </row>
    <row r="113" spans="2:7" s="56" customFormat="1" x14ac:dyDescent="0.25">
      <c r="B113" s="79"/>
      <c r="C113" s="80"/>
      <c r="D113" s="81"/>
      <c r="G113" s="54"/>
    </row>
    <row r="114" spans="2:7" s="56" customFormat="1" x14ac:dyDescent="0.25">
      <c r="B114" s="79"/>
      <c r="C114" s="80"/>
      <c r="D114" s="81"/>
      <c r="G114" s="54"/>
    </row>
    <row r="115" spans="2:7" s="56" customFormat="1" x14ac:dyDescent="0.25">
      <c r="B115" s="79"/>
      <c r="C115" s="80"/>
      <c r="D115" s="81"/>
      <c r="G115" s="54"/>
    </row>
    <row r="116" spans="2:7" s="56" customFormat="1" x14ac:dyDescent="0.25">
      <c r="B116" s="79"/>
      <c r="C116" s="80"/>
      <c r="D116" s="81"/>
      <c r="G116" s="54"/>
    </row>
    <row r="117" spans="2:7" s="56" customFormat="1" x14ac:dyDescent="0.25">
      <c r="B117" s="79"/>
      <c r="C117" s="80"/>
      <c r="D117" s="81"/>
      <c r="G117" s="54"/>
    </row>
    <row r="118" spans="2:7" s="56" customFormat="1" x14ac:dyDescent="0.25">
      <c r="B118" s="79"/>
      <c r="C118" s="80"/>
      <c r="D118" s="81"/>
      <c r="G118" s="54"/>
    </row>
    <row r="119" spans="2:7" s="56" customFormat="1" x14ac:dyDescent="0.25">
      <c r="B119" s="79"/>
      <c r="C119" s="80"/>
      <c r="D119" s="81"/>
      <c r="G119" s="54"/>
    </row>
    <row r="120" spans="2:7" s="56" customFormat="1" x14ac:dyDescent="0.25">
      <c r="B120" s="79"/>
      <c r="C120" s="80"/>
      <c r="D120" s="81"/>
      <c r="G120" s="54"/>
    </row>
    <row r="121" spans="2:7" s="56" customFormat="1" x14ac:dyDescent="0.25">
      <c r="B121" s="79"/>
      <c r="C121" s="80"/>
      <c r="D121" s="81"/>
      <c r="G121" s="54"/>
    </row>
    <row r="122" spans="2:7" s="56" customFormat="1" x14ac:dyDescent="0.25">
      <c r="B122" s="79"/>
      <c r="C122" s="80"/>
      <c r="D122" s="81"/>
      <c r="G122" s="54"/>
    </row>
    <row r="123" spans="2:7" s="56" customFormat="1" x14ac:dyDescent="0.25">
      <c r="B123" s="79"/>
      <c r="C123" s="80"/>
      <c r="D123" s="81"/>
      <c r="G123" s="54"/>
    </row>
    <row r="124" spans="2:7" s="56" customFormat="1" x14ac:dyDescent="0.25">
      <c r="B124" s="79"/>
      <c r="C124" s="80"/>
      <c r="D124" s="81"/>
      <c r="G124" s="54"/>
    </row>
    <row r="125" spans="2:7" s="56" customFormat="1" x14ac:dyDescent="0.25">
      <c r="B125" s="79"/>
      <c r="C125" s="80"/>
      <c r="D125" s="81"/>
      <c r="G125" s="54"/>
    </row>
    <row r="126" spans="2:7" s="56" customFormat="1" x14ac:dyDescent="0.25">
      <c r="B126" s="79"/>
      <c r="C126" s="80"/>
      <c r="D126" s="81"/>
      <c r="G126" s="54"/>
    </row>
    <row r="127" spans="2:7" s="56" customFormat="1" x14ac:dyDescent="0.25">
      <c r="B127" s="79"/>
      <c r="C127" s="80"/>
      <c r="D127" s="81"/>
      <c r="G127" s="54"/>
    </row>
    <row r="128" spans="2:7" s="56" customFormat="1" x14ac:dyDescent="0.25">
      <c r="B128" s="79"/>
      <c r="C128" s="80"/>
      <c r="D128" s="81"/>
      <c r="G128" s="54"/>
    </row>
    <row r="129" spans="2:7" s="56" customFormat="1" x14ac:dyDescent="0.25">
      <c r="B129" s="79"/>
      <c r="C129" s="80"/>
      <c r="D129" s="81"/>
      <c r="G129" s="54"/>
    </row>
    <row r="130" spans="2:7" s="56" customFormat="1" x14ac:dyDescent="0.25">
      <c r="B130" s="79"/>
      <c r="C130" s="80"/>
      <c r="D130" s="81"/>
      <c r="G130" s="54"/>
    </row>
    <row r="131" spans="2:7" s="56" customFormat="1" x14ac:dyDescent="0.25">
      <c r="B131" s="79"/>
      <c r="C131" s="80"/>
      <c r="D131" s="81"/>
      <c r="G131" s="54"/>
    </row>
    <row r="132" spans="2:7" s="56" customFormat="1" x14ac:dyDescent="0.25">
      <c r="B132" s="79"/>
      <c r="C132" s="80"/>
      <c r="D132" s="81"/>
      <c r="G132" s="54"/>
    </row>
    <row r="133" spans="2:7" s="56" customFormat="1" x14ac:dyDescent="0.25">
      <c r="B133" s="79"/>
      <c r="C133" s="80"/>
      <c r="D133" s="81"/>
      <c r="G133" s="54"/>
    </row>
    <row r="134" spans="2:7" s="56" customFormat="1" x14ac:dyDescent="0.25">
      <c r="B134" s="79"/>
      <c r="C134" s="80"/>
      <c r="D134" s="81"/>
      <c r="G134" s="54"/>
    </row>
    <row r="135" spans="2:7" s="56" customFormat="1" x14ac:dyDescent="0.25">
      <c r="B135" s="79"/>
      <c r="C135" s="80"/>
      <c r="D135" s="81"/>
      <c r="G135" s="54"/>
    </row>
    <row r="136" spans="2:7" s="56" customFormat="1" x14ac:dyDescent="0.25">
      <c r="B136" s="79"/>
      <c r="C136" s="80"/>
      <c r="D136" s="81"/>
      <c r="G136" s="54"/>
    </row>
    <row r="137" spans="2:7" s="56" customFormat="1" x14ac:dyDescent="0.25">
      <c r="B137" s="79"/>
      <c r="C137" s="80"/>
      <c r="D137" s="81"/>
      <c r="G137" s="54"/>
    </row>
    <row r="138" spans="2:7" s="56" customFormat="1" x14ac:dyDescent="0.25">
      <c r="B138" s="79"/>
      <c r="C138" s="80"/>
      <c r="D138" s="81"/>
      <c r="G138" s="54"/>
    </row>
    <row r="139" spans="2:7" s="56" customFormat="1" x14ac:dyDescent="0.25">
      <c r="B139" s="79"/>
      <c r="C139" s="80"/>
      <c r="D139" s="81"/>
      <c r="G139" s="54"/>
    </row>
    <row r="140" spans="2:7" s="56" customFormat="1" x14ac:dyDescent="0.25">
      <c r="B140" s="79"/>
      <c r="C140" s="80"/>
      <c r="D140" s="81"/>
      <c r="G140" s="54"/>
    </row>
    <row r="141" spans="2:7" s="56" customFormat="1" x14ac:dyDescent="0.25">
      <c r="B141" s="79"/>
      <c r="C141" s="80"/>
      <c r="D141" s="81"/>
      <c r="G141" s="54"/>
    </row>
    <row r="142" spans="2:7" s="56" customFormat="1" x14ac:dyDescent="0.25">
      <c r="B142" s="79"/>
      <c r="C142" s="80"/>
      <c r="D142" s="81"/>
      <c r="G142" s="54"/>
    </row>
    <row r="143" spans="2:7" s="56" customFormat="1" x14ac:dyDescent="0.25">
      <c r="B143" s="79"/>
      <c r="C143" s="80"/>
      <c r="D143" s="81"/>
      <c r="G143" s="54"/>
    </row>
    <row r="144" spans="2:7" s="56" customFormat="1" x14ac:dyDescent="0.25">
      <c r="B144" s="79"/>
      <c r="C144" s="80"/>
      <c r="D144" s="81"/>
      <c r="G144" s="54"/>
    </row>
    <row r="145" spans="2:7" s="56" customFormat="1" x14ac:dyDescent="0.25">
      <c r="B145" s="79"/>
      <c r="C145" s="80"/>
      <c r="D145" s="81"/>
      <c r="G145" s="54"/>
    </row>
    <row r="146" spans="2:7" s="56" customFormat="1" x14ac:dyDescent="0.25">
      <c r="B146" s="79"/>
      <c r="C146" s="80"/>
      <c r="D146" s="81"/>
      <c r="G146" s="54"/>
    </row>
    <row r="147" spans="2:7" s="56" customFormat="1" x14ac:dyDescent="0.25">
      <c r="B147" s="79"/>
      <c r="C147" s="80"/>
      <c r="D147" s="81"/>
      <c r="G147" s="54"/>
    </row>
    <row r="148" spans="2:7" s="56" customFormat="1" x14ac:dyDescent="0.25">
      <c r="B148" s="79"/>
      <c r="C148" s="80"/>
      <c r="D148" s="81"/>
      <c r="G148" s="54"/>
    </row>
    <row r="149" spans="2:7" s="56" customFormat="1" x14ac:dyDescent="0.25">
      <c r="B149" s="79"/>
      <c r="C149" s="80"/>
      <c r="D149" s="81"/>
      <c r="G149" s="54"/>
    </row>
    <row r="150" spans="2:7" s="56" customFormat="1" x14ac:dyDescent="0.25">
      <c r="B150" s="79"/>
      <c r="C150" s="80"/>
      <c r="D150" s="81"/>
      <c r="G150" s="54"/>
    </row>
    <row r="151" spans="2:7" s="56" customFormat="1" x14ac:dyDescent="0.25">
      <c r="B151" s="79"/>
      <c r="C151" s="80"/>
      <c r="D151" s="81"/>
      <c r="G151" s="54"/>
    </row>
    <row r="152" spans="2:7" s="56" customFormat="1" x14ac:dyDescent="0.25">
      <c r="B152" s="79"/>
      <c r="C152" s="80"/>
      <c r="D152" s="81"/>
      <c r="G152" s="54"/>
    </row>
    <row r="153" spans="2:7" s="56" customFormat="1" x14ac:dyDescent="0.25">
      <c r="B153" s="79"/>
      <c r="C153" s="80"/>
      <c r="D153" s="81"/>
      <c r="G153" s="54"/>
    </row>
    <row r="154" spans="2:7" s="56" customFormat="1" x14ac:dyDescent="0.25">
      <c r="B154" s="79"/>
      <c r="C154" s="80"/>
      <c r="D154" s="81"/>
      <c r="G154" s="54"/>
    </row>
    <row r="155" spans="2:7" s="56" customFormat="1" x14ac:dyDescent="0.25">
      <c r="B155" s="79"/>
      <c r="C155" s="80"/>
      <c r="D155" s="81"/>
      <c r="G155" s="54"/>
    </row>
    <row r="156" spans="2:7" s="56" customFormat="1" x14ac:dyDescent="0.25">
      <c r="B156" s="79"/>
      <c r="C156" s="80"/>
      <c r="D156" s="81"/>
      <c r="G156" s="54"/>
    </row>
    <row r="157" spans="2:7" s="56" customFormat="1" x14ac:dyDescent="0.25">
      <c r="B157" s="79"/>
      <c r="C157" s="80"/>
      <c r="D157" s="81"/>
      <c r="G157" s="54"/>
    </row>
    <row r="158" spans="2:7" s="56" customFormat="1" x14ac:dyDescent="0.25">
      <c r="B158" s="79"/>
      <c r="C158" s="80"/>
      <c r="D158" s="81"/>
      <c r="G158" s="54"/>
    </row>
    <row r="159" spans="2:7" s="56" customFormat="1" x14ac:dyDescent="0.25">
      <c r="B159" s="79"/>
      <c r="C159" s="80"/>
      <c r="D159" s="81"/>
      <c r="G159" s="54"/>
    </row>
    <row r="160" spans="2:7" s="56" customFormat="1" x14ac:dyDescent="0.25">
      <c r="B160" s="79"/>
      <c r="C160" s="80"/>
      <c r="D160" s="81"/>
      <c r="G160" s="54"/>
    </row>
    <row r="161" spans="2:7" s="56" customFormat="1" x14ac:dyDescent="0.25">
      <c r="B161" s="79"/>
      <c r="C161" s="80"/>
      <c r="D161" s="81"/>
      <c r="G161" s="54"/>
    </row>
    <row r="162" spans="2:7" s="56" customFormat="1" x14ac:dyDescent="0.25">
      <c r="B162" s="79"/>
      <c r="C162" s="80"/>
      <c r="D162" s="81"/>
      <c r="G162" s="54"/>
    </row>
    <row r="163" spans="2:7" s="56" customFormat="1" x14ac:dyDescent="0.25">
      <c r="B163" s="79"/>
      <c r="C163" s="80"/>
      <c r="D163" s="81"/>
      <c r="G163" s="54"/>
    </row>
    <row r="164" spans="2:7" s="56" customFormat="1" x14ac:dyDescent="0.25">
      <c r="B164" s="79"/>
      <c r="C164" s="80"/>
      <c r="D164" s="81"/>
      <c r="G164" s="54"/>
    </row>
    <row r="165" spans="2:7" s="56" customFormat="1" x14ac:dyDescent="0.25">
      <c r="B165" s="79"/>
      <c r="C165" s="80"/>
      <c r="D165" s="81"/>
      <c r="G165" s="54"/>
    </row>
    <row r="166" spans="2:7" s="56" customFormat="1" x14ac:dyDescent="0.25">
      <c r="B166" s="79"/>
      <c r="C166" s="80"/>
      <c r="D166" s="81"/>
      <c r="G166" s="54"/>
    </row>
    <row r="167" spans="2:7" s="56" customFormat="1" x14ac:dyDescent="0.25">
      <c r="B167" s="79"/>
      <c r="C167" s="80"/>
      <c r="D167" s="81"/>
      <c r="G167" s="54"/>
    </row>
    <row r="168" spans="2:7" s="56" customFormat="1" x14ac:dyDescent="0.25">
      <c r="B168" s="79"/>
      <c r="C168" s="80"/>
      <c r="D168" s="81"/>
      <c r="G168" s="54"/>
    </row>
    <row r="169" spans="2:7" s="56" customFormat="1" x14ac:dyDescent="0.25">
      <c r="B169" s="79"/>
      <c r="C169" s="80"/>
      <c r="D169" s="81"/>
      <c r="G169" s="54"/>
    </row>
    <row r="170" spans="2:7" s="56" customFormat="1" x14ac:dyDescent="0.25">
      <c r="B170" s="79"/>
      <c r="C170" s="80"/>
      <c r="D170" s="81"/>
      <c r="G170" s="54"/>
    </row>
    <row r="171" spans="2:7" s="56" customFormat="1" x14ac:dyDescent="0.25">
      <c r="B171" s="79"/>
      <c r="C171" s="80"/>
      <c r="D171" s="81"/>
      <c r="G171" s="54"/>
    </row>
    <row r="172" spans="2:7" s="56" customFormat="1" x14ac:dyDescent="0.25">
      <c r="B172" s="79"/>
      <c r="C172" s="80"/>
      <c r="D172" s="81"/>
      <c r="G172" s="54"/>
    </row>
    <row r="173" spans="2:7" s="56" customFormat="1" x14ac:dyDescent="0.25">
      <c r="B173" s="79"/>
      <c r="C173" s="80"/>
      <c r="D173" s="81"/>
      <c r="G173" s="54"/>
    </row>
    <row r="174" spans="2:7" s="56" customFormat="1" x14ac:dyDescent="0.25">
      <c r="B174" s="79"/>
      <c r="C174" s="80"/>
      <c r="D174" s="81"/>
      <c r="G174" s="54"/>
    </row>
    <row r="175" spans="2:7" s="56" customFormat="1" x14ac:dyDescent="0.25">
      <c r="B175" s="79"/>
      <c r="C175" s="80"/>
      <c r="D175" s="81"/>
      <c r="G175" s="54"/>
    </row>
    <row r="176" spans="2:7" s="56" customFormat="1" x14ac:dyDescent="0.25">
      <c r="B176" s="79"/>
      <c r="C176" s="80"/>
      <c r="D176" s="81"/>
      <c r="G176" s="54"/>
    </row>
    <row r="177" spans="2:7" s="56" customFormat="1" x14ac:dyDescent="0.25">
      <c r="B177" s="79"/>
      <c r="C177" s="80"/>
      <c r="D177" s="81"/>
      <c r="G177" s="54"/>
    </row>
    <row r="178" spans="2:7" s="56" customFormat="1" x14ac:dyDescent="0.25">
      <c r="B178" s="79"/>
      <c r="C178" s="80"/>
      <c r="D178" s="81"/>
      <c r="G178" s="54"/>
    </row>
    <row r="179" spans="2:7" s="56" customFormat="1" x14ac:dyDescent="0.25">
      <c r="B179" s="79"/>
      <c r="C179" s="80"/>
      <c r="D179" s="81"/>
      <c r="G179" s="54"/>
    </row>
    <row r="180" spans="2:7" s="56" customFormat="1" x14ac:dyDescent="0.25">
      <c r="B180" s="79"/>
      <c r="C180" s="80"/>
      <c r="D180" s="81"/>
      <c r="G180" s="54"/>
    </row>
    <row r="181" spans="2:7" s="56" customFormat="1" x14ac:dyDescent="0.25">
      <c r="B181" s="79"/>
      <c r="C181" s="80"/>
      <c r="D181" s="81"/>
      <c r="G181" s="54"/>
    </row>
    <row r="182" spans="2:7" s="56" customFormat="1" x14ac:dyDescent="0.25">
      <c r="B182" s="79"/>
      <c r="C182" s="80"/>
      <c r="D182" s="81"/>
      <c r="G182" s="54"/>
    </row>
    <row r="183" spans="2:7" s="56" customFormat="1" x14ac:dyDescent="0.25">
      <c r="B183" s="79"/>
      <c r="C183" s="80"/>
      <c r="D183" s="81"/>
      <c r="G183" s="54"/>
    </row>
    <row r="184" spans="2:7" s="56" customFormat="1" x14ac:dyDescent="0.25">
      <c r="B184" s="79"/>
      <c r="C184" s="80"/>
      <c r="D184" s="81"/>
      <c r="G184" s="54"/>
    </row>
    <row r="185" spans="2:7" s="56" customFormat="1" x14ac:dyDescent="0.25">
      <c r="B185" s="79"/>
      <c r="C185" s="80"/>
      <c r="D185" s="81"/>
      <c r="G185" s="54"/>
    </row>
    <row r="186" spans="2:7" s="56" customFormat="1" x14ac:dyDescent="0.25">
      <c r="B186" s="79"/>
      <c r="C186" s="80"/>
      <c r="D186" s="81"/>
      <c r="G186" s="54"/>
    </row>
    <row r="187" spans="2:7" s="56" customFormat="1" x14ac:dyDescent="0.25">
      <c r="B187" s="79"/>
      <c r="C187" s="80"/>
      <c r="D187" s="81"/>
      <c r="G187" s="54"/>
    </row>
    <row r="188" spans="2:7" s="56" customFormat="1" x14ac:dyDescent="0.25">
      <c r="B188" s="79"/>
      <c r="C188" s="80"/>
      <c r="D188" s="81"/>
      <c r="G188" s="54"/>
    </row>
    <row r="189" spans="2:7" s="56" customFormat="1" x14ac:dyDescent="0.25">
      <c r="B189" s="79"/>
      <c r="C189" s="80"/>
      <c r="D189" s="81"/>
      <c r="G189" s="54"/>
    </row>
    <row r="190" spans="2:7" s="56" customFormat="1" x14ac:dyDescent="0.25">
      <c r="B190" s="79"/>
      <c r="C190" s="80"/>
      <c r="D190" s="81"/>
      <c r="G190" s="54"/>
    </row>
    <row r="191" spans="2:7" s="56" customFormat="1" x14ac:dyDescent="0.25">
      <c r="B191" s="79"/>
      <c r="C191" s="80"/>
      <c r="D191" s="81"/>
      <c r="G191" s="54"/>
    </row>
    <row r="192" spans="2:7" s="56" customFormat="1" x14ac:dyDescent="0.25">
      <c r="B192" s="79"/>
      <c r="C192" s="80"/>
      <c r="D192" s="81"/>
      <c r="G192" s="54"/>
    </row>
    <row r="193" spans="2:7" s="56" customFormat="1" x14ac:dyDescent="0.25">
      <c r="B193" s="79"/>
      <c r="C193" s="80"/>
      <c r="D193" s="81"/>
      <c r="G193" s="54"/>
    </row>
    <row r="194" spans="2:7" s="56" customFormat="1" x14ac:dyDescent="0.25">
      <c r="B194" s="79"/>
      <c r="C194" s="80"/>
      <c r="D194" s="81"/>
      <c r="G194" s="54"/>
    </row>
    <row r="195" spans="2:7" s="56" customFormat="1" x14ac:dyDescent="0.25">
      <c r="B195" s="79"/>
      <c r="C195" s="80"/>
      <c r="D195" s="81"/>
      <c r="G195" s="54"/>
    </row>
    <row r="196" spans="2:7" s="56" customFormat="1" x14ac:dyDescent="0.25">
      <c r="B196" s="79"/>
      <c r="C196" s="80"/>
      <c r="D196" s="81"/>
      <c r="G196" s="54"/>
    </row>
    <row r="197" spans="2:7" s="56" customFormat="1" x14ac:dyDescent="0.25">
      <c r="B197" s="79"/>
      <c r="C197" s="80"/>
      <c r="D197" s="81"/>
      <c r="G197" s="54"/>
    </row>
    <row r="198" spans="2:7" s="56" customFormat="1" x14ac:dyDescent="0.25">
      <c r="B198" s="79"/>
      <c r="C198" s="80"/>
      <c r="D198" s="81"/>
      <c r="G198" s="54"/>
    </row>
    <row r="199" spans="2:7" s="56" customFormat="1" x14ac:dyDescent="0.25">
      <c r="B199" s="79"/>
      <c r="C199" s="80"/>
      <c r="D199" s="81"/>
      <c r="G199" s="54"/>
    </row>
    <row r="200" spans="2:7" s="56" customFormat="1" x14ac:dyDescent="0.25">
      <c r="B200" s="79"/>
      <c r="C200" s="80"/>
      <c r="D200" s="81"/>
      <c r="G200" s="54"/>
    </row>
    <row r="201" spans="2:7" s="56" customFormat="1" x14ac:dyDescent="0.25">
      <c r="B201" s="79"/>
      <c r="C201" s="80"/>
      <c r="D201" s="81"/>
      <c r="G201" s="54"/>
    </row>
    <row r="202" spans="2:7" s="56" customFormat="1" x14ac:dyDescent="0.25">
      <c r="B202" s="79"/>
      <c r="C202" s="80"/>
      <c r="D202" s="81"/>
      <c r="G202" s="54"/>
    </row>
    <row r="203" spans="2:7" s="56" customFormat="1" x14ac:dyDescent="0.25">
      <c r="B203" s="79"/>
      <c r="C203" s="80"/>
      <c r="D203" s="81"/>
      <c r="G203" s="54"/>
    </row>
    <row r="204" spans="2:7" s="56" customFormat="1" x14ac:dyDescent="0.25">
      <c r="B204" s="79"/>
      <c r="C204" s="80"/>
      <c r="D204" s="81"/>
      <c r="G204" s="54"/>
    </row>
    <row r="205" spans="2:7" s="56" customFormat="1" x14ac:dyDescent="0.25">
      <c r="B205" s="79"/>
      <c r="C205" s="80"/>
      <c r="D205" s="81"/>
      <c r="G205" s="54"/>
    </row>
    <row r="206" spans="2:7" s="56" customFormat="1" x14ac:dyDescent="0.25">
      <c r="B206" s="79"/>
      <c r="C206" s="80"/>
      <c r="D206" s="81"/>
      <c r="G206" s="54"/>
    </row>
    <row r="207" spans="2:7" s="56" customFormat="1" x14ac:dyDescent="0.25">
      <c r="B207" s="79"/>
      <c r="C207" s="80"/>
      <c r="D207" s="81"/>
      <c r="G207" s="54"/>
    </row>
    <row r="208" spans="2:7" s="56" customFormat="1" x14ac:dyDescent="0.25">
      <c r="B208" s="79"/>
      <c r="C208" s="80"/>
      <c r="D208" s="81"/>
      <c r="G208" s="54"/>
    </row>
    <row r="209" spans="2:7" s="56" customFormat="1" x14ac:dyDescent="0.25">
      <c r="B209" s="79"/>
      <c r="C209" s="80"/>
      <c r="D209" s="81"/>
      <c r="G209" s="54"/>
    </row>
    <row r="210" spans="2:7" s="56" customFormat="1" x14ac:dyDescent="0.25">
      <c r="B210" s="79"/>
      <c r="C210" s="80"/>
      <c r="D210" s="81"/>
      <c r="G210" s="54"/>
    </row>
    <row r="211" spans="2:7" s="56" customFormat="1" x14ac:dyDescent="0.25">
      <c r="B211" s="79"/>
      <c r="C211" s="80"/>
      <c r="D211" s="81"/>
      <c r="G211" s="54"/>
    </row>
    <row r="212" spans="2:7" s="56" customFormat="1" x14ac:dyDescent="0.25">
      <c r="B212" s="79"/>
      <c r="C212" s="80"/>
      <c r="D212" s="81"/>
      <c r="G212" s="54"/>
    </row>
    <row r="213" spans="2:7" s="56" customFormat="1" x14ac:dyDescent="0.25">
      <c r="B213" s="79"/>
      <c r="C213" s="80"/>
      <c r="D213" s="81"/>
      <c r="G213" s="54"/>
    </row>
    <row r="214" spans="2:7" s="56" customFormat="1" x14ac:dyDescent="0.25">
      <c r="B214" s="79"/>
      <c r="C214" s="80"/>
      <c r="D214" s="81"/>
      <c r="G214" s="54"/>
    </row>
    <row r="215" spans="2:7" s="56" customFormat="1" x14ac:dyDescent="0.25">
      <c r="B215" s="79"/>
      <c r="C215" s="80"/>
      <c r="D215" s="81"/>
      <c r="G215" s="54"/>
    </row>
    <row r="216" spans="2:7" s="56" customFormat="1" x14ac:dyDescent="0.25">
      <c r="B216" s="79"/>
      <c r="C216" s="80"/>
      <c r="D216" s="81"/>
      <c r="G216" s="54"/>
    </row>
    <row r="217" spans="2:7" s="56" customFormat="1" x14ac:dyDescent="0.25">
      <c r="B217" s="79"/>
      <c r="C217" s="80"/>
      <c r="D217" s="81"/>
      <c r="G217" s="54"/>
    </row>
    <row r="218" spans="2:7" s="56" customFormat="1" x14ac:dyDescent="0.25">
      <c r="B218" s="79"/>
      <c r="C218" s="80"/>
      <c r="D218" s="81"/>
      <c r="G218" s="54"/>
    </row>
    <row r="219" spans="2:7" s="56" customFormat="1" x14ac:dyDescent="0.25">
      <c r="B219" s="79"/>
      <c r="C219" s="80"/>
      <c r="D219" s="81"/>
      <c r="G219" s="54"/>
    </row>
    <row r="220" spans="2:7" s="56" customFormat="1" x14ac:dyDescent="0.25">
      <c r="B220" s="79"/>
      <c r="C220" s="80"/>
      <c r="D220" s="81"/>
      <c r="G220" s="54"/>
    </row>
    <row r="221" spans="2:7" s="56" customFormat="1" x14ac:dyDescent="0.25">
      <c r="B221" s="79"/>
      <c r="C221" s="80"/>
      <c r="D221" s="81"/>
      <c r="G221" s="54"/>
    </row>
    <row r="222" spans="2:7" s="56" customFormat="1" x14ac:dyDescent="0.25">
      <c r="B222" s="79"/>
      <c r="C222" s="80"/>
      <c r="D222" s="81"/>
      <c r="G222" s="54"/>
    </row>
    <row r="223" spans="2:7" s="56" customFormat="1" x14ac:dyDescent="0.25">
      <c r="B223" s="79"/>
      <c r="C223" s="80"/>
      <c r="D223" s="81"/>
      <c r="G223" s="54"/>
    </row>
    <row r="224" spans="2:7" s="56" customFormat="1" x14ac:dyDescent="0.25">
      <c r="B224" s="79"/>
      <c r="C224" s="80"/>
      <c r="D224" s="81"/>
      <c r="G224" s="54"/>
    </row>
    <row r="225" spans="2:7" s="56" customFormat="1" x14ac:dyDescent="0.25">
      <c r="B225" s="79"/>
      <c r="C225" s="80"/>
      <c r="D225" s="81"/>
      <c r="G225" s="54"/>
    </row>
    <row r="226" spans="2:7" s="56" customFormat="1" x14ac:dyDescent="0.25">
      <c r="B226" s="79"/>
      <c r="C226" s="80"/>
      <c r="D226" s="81"/>
      <c r="G226" s="54"/>
    </row>
    <row r="227" spans="2:7" s="56" customFormat="1" x14ac:dyDescent="0.25">
      <c r="B227" s="79"/>
      <c r="C227" s="80"/>
      <c r="D227" s="81"/>
      <c r="G227" s="54"/>
    </row>
    <row r="228" spans="2:7" s="56" customFormat="1" x14ac:dyDescent="0.25">
      <c r="B228" s="79"/>
      <c r="C228" s="80"/>
      <c r="D228" s="81"/>
      <c r="G228" s="54"/>
    </row>
    <row r="229" spans="2:7" s="56" customFormat="1" x14ac:dyDescent="0.25">
      <c r="B229" s="79"/>
      <c r="C229" s="80"/>
      <c r="D229" s="81"/>
      <c r="G229" s="54"/>
    </row>
    <row r="230" spans="2:7" s="56" customFormat="1" x14ac:dyDescent="0.25">
      <c r="B230" s="79"/>
      <c r="C230" s="80"/>
      <c r="D230" s="81"/>
      <c r="G230" s="54"/>
    </row>
    <row r="231" spans="2:7" s="56" customFormat="1" x14ac:dyDescent="0.25">
      <c r="B231" s="79"/>
      <c r="C231" s="80"/>
      <c r="D231" s="81"/>
      <c r="G231" s="54"/>
    </row>
    <row r="232" spans="2:7" s="56" customFormat="1" x14ac:dyDescent="0.25">
      <c r="B232" s="79"/>
      <c r="C232" s="80"/>
      <c r="D232" s="81"/>
      <c r="G232" s="54"/>
    </row>
    <row r="233" spans="2:7" s="56" customFormat="1" x14ac:dyDescent="0.25">
      <c r="B233" s="79"/>
      <c r="C233" s="80"/>
      <c r="D233" s="81"/>
      <c r="G233" s="54"/>
    </row>
    <row r="234" spans="2:7" s="56" customFormat="1" x14ac:dyDescent="0.25">
      <c r="B234" s="79"/>
      <c r="C234" s="80"/>
      <c r="D234" s="81"/>
      <c r="G234" s="54"/>
    </row>
    <row r="235" spans="2:7" s="56" customFormat="1" x14ac:dyDescent="0.25">
      <c r="B235" s="79"/>
      <c r="C235" s="80"/>
      <c r="D235" s="81"/>
      <c r="G235" s="54"/>
    </row>
    <row r="236" spans="2:7" s="56" customFormat="1" x14ac:dyDescent="0.25">
      <c r="B236" s="79"/>
      <c r="C236" s="80"/>
      <c r="D236" s="81"/>
      <c r="G236" s="54"/>
    </row>
    <row r="237" spans="2:7" s="56" customFormat="1" x14ac:dyDescent="0.25">
      <c r="B237" s="79"/>
      <c r="C237" s="80"/>
      <c r="D237" s="81"/>
      <c r="G237" s="54"/>
    </row>
    <row r="238" spans="2:7" s="56" customFormat="1" x14ac:dyDescent="0.25">
      <c r="B238" s="79"/>
      <c r="C238" s="80"/>
      <c r="D238" s="81"/>
      <c r="G238" s="54"/>
    </row>
    <row r="239" spans="2:7" s="56" customFormat="1" x14ac:dyDescent="0.25">
      <c r="B239" s="79"/>
      <c r="C239" s="80"/>
      <c r="D239" s="81"/>
      <c r="G239" s="54"/>
    </row>
    <row r="240" spans="2:7" s="56" customFormat="1" x14ac:dyDescent="0.25">
      <c r="B240" s="79"/>
      <c r="C240" s="80"/>
      <c r="D240" s="81"/>
      <c r="G240" s="54"/>
    </row>
    <row r="241" spans="2:7" s="56" customFormat="1" x14ac:dyDescent="0.25">
      <c r="B241" s="79"/>
      <c r="C241" s="80"/>
      <c r="D241" s="81"/>
      <c r="G241" s="54"/>
    </row>
    <row r="242" spans="2:7" s="56" customFormat="1" x14ac:dyDescent="0.25">
      <c r="B242" s="79"/>
      <c r="C242" s="80"/>
      <c r="D242" s="81"/>
      <c r="G242" s="54"/>
    </row>
    <row r="243" spans="2:7" s="56" customFormat="1" x14ac:dyDescent="0.25">
      <c r="B243" s="79"/>
      <c r="C243" s="80"/>
      <c r="D243" s="81"/>
      <c r="G243" s="54"/>
    </row>
    <row r="244" spans="2:7" s="56" customFormat="1" x14ac:dyDescent="0.25">
      <c r="B244" s="79"/>
      <c r="C244" s="80"/>
      <c r="D244" s="81"/>
      <c r="G244" s="54"/>
    </row>
    <row r="245" spans="2:7" s="56" customFormat="1" x14ac:dyDescent="0.25">
      <c r="B245" s="79"/>
      <c r="C245" s="80"/>
      <c r="D245" s="81"/>
      <c r="G245" s="54"/>
    </row>
    <row r="246" spans="2:7" s="56" customFormat="1" x14ac:dyDescent="0.25">
      <c r="B246" s="79"/>
      <c r="C246" s="80"/>
      <c r="D246" s="81"/>
      <c r="G246" s="54"/>
    </row>
    <row r="247" spans="2:7" s="56" customFormat="1" x14ac:dyDescent="0.25">
      <c r="B247" s="79"/>
      <c r="C247" s="80"/>
      <c r="D247" s="81"/>
      <c r="G247" s="54"/>
    </row>
    <row r="248" spans="2:7" s="56" customFormat="1" x14ac:dyDescent="0.25">
      <c r="B248" s="79"/>
      <c r="C248" s="80"/>
      <c r="D248" s="81"/>
      <c r="G248" s="54"/>
    </row>
    <row r="249" spans="2:7" s="56" customFormat="1" x14ac:dyDescent="0.25">
      <c r="B249" s="79"/>
      <c r="C249" s="80"/>
      <c r="D249" s="81"/>
      <c r="G249" s="54"/>
    </row>
    <row r="250" spans="2:7" s="56" customFormat="1" x14ac:dyDescent="0.25">
      <c r="B250" s="79"/>
      <c r="C250" s="80"/>
      <c r="D250" s="81"/>
      <c r="G250" s="54"/>
    </row>
    <row r="251" spans="2:7" s="56" customFormat="1" x14ac:dyDescent="0.25">
      <c r="B251" s="79"/>
      <c r="C251" s="80"/>
      <c r="D251" s="81"/>
      <c r="G251" s="54"/>
    </row>
    <row r="252" spans="2:7" s="56" customFormat="1" x14ac:dyDescent="0.25">
      <c r="B252" s="79"/>
      <c r="C252" s="80"/>
      <c r="D252" s="81"/>
      <c r="G252" s="54"/>
    </row>
    <row r="253" spans="2:7" s="56" customFormat="1" x14ac:dyDescent="0.25">
      <c r="B253" s="79"/>
      <c r="C253" s="80"/>
      <c r="D253" s="81"/>
      <c r="G253" s="54"/>
    </row>
    <row r="254" spans="2:7" s="56" customFormat="1" x14ac:dyDescent="0.25">
      <c r="B254" s="79"/>
      <c r="C254" s="80"/>
      <c r="D254" s="81"/>
      <c r="G254" s="54"/>
    </row>
    <row r="255" spans="2:7" s="56" customFormat="1" x14ac:dyDescent="0.25">
      <c r="B255" s="79"/>
      <c r="C255" s="80"/>
      <c r="D255" s="81"/>
      <c r="G255" s="54"/>
    </row>
    <row r="256" spans="2:7" s="56" customFormat="1" x14ac:dyDescent="0.25">
      <c r="B256" s="79"/>
      <c r="C256" s="80"/>
      <c r="D256" s="81"/>
      <c r="G256" s="54"/>
    </row>
    <row r="257" spans="2:7" s="56" customFormat="1" x14ac:dyDescent="0.25">
      <c r="B257" s="79"/>
      <c r="C257" s="80"/>
      <c r="D257" s="81"/>
      <c r="G257" s="54"/>
    </row>
    <row r="258" spans="2:7" s="56" customFormat="1" x14ac:dyDescent="0.25">
      <c r="B258" s="79"/>
      <c r="C258" s="80"/>
      <c r="D258" s="81"/>
      <c r="G258" s="54"/>
    </row>
    <row r="259" spans="2:7" s="56" customFormat="1" x14ac:dyDescent="0.25">
      <c r="B259" s="79"/>
      <c r="C259" s="80"/>
      <c r="D259" s="81"/>
      <c r="G259" s="54"/>
    </row>
    <row r="260" spans="2:7" s="56" customFormat="1" x14ac:dyDescent="0.25">
      <c r="B260" s="79"/>
      <c r="C260" s="80"/>
      <c r="D260" s="81"/>
      <c r="G260" s="54"/>
    </row>
    <row r="261" spans="2:7" s="56" customFormat="1" x14ac:dyDescent="0.25">
      <c r="B261" s="79"/>
      <c r="C261" s="80"/>
      <c r="D261" s="81"/>
      <c r="G261" s="54"/>
    </row>
    <row r="262" spans="2:7" s="56" customFormat="1" x14ac:dyDescent="0.25">
      <c r="B262" s="79"/>
      <c r="C262" s="80"/>
      <c r="D262" s="81"/>
      <c r="G262" s="54"/>
    </row>
    <row r="263" spans="2:7" s="56" customFormat="1" x14ac:dyDescent="0.25">
      <c r="B263" s="79"/>
      <c r="C263" s="80"/>
      <c r="D263" s="81"/>
      <c r="G263" s="54"/>
    </row>
    <row r="264" spans="2:7" s="56" customFormat="1" x14ac:dyDescent="0.25">
      <c r="B264" s="79"/>
      <c r="C264" s="80"/>
      <c r="D264" s="81"/>
      <c r="G264" s="54"/>
    </row>
    <row r="265" spans="2:7" s="56" customFormat="1" x14ac:dyDescent="0.25">
      <c r="B265" s="79"/>
      <c r="C265" s="80"/>
      <c r="D265" s="81"/>
      <c r="G265" s="54"/>
    </row>
    <row r="266" spans="2:7" s="56" customFormat="1" x14ac:dyDescent="0.25">
      <c r="B266" s="79"/>
      <c r="C266" s="80"/>
      <c r="D266" s="81"/>
      <c r="G266" s="54"/>
    </row>
    <row r="267" spans="2:7" s="56" customFormat="1" x14ac:dyDescent="0.25">
      <c r="B267" s="79"/>
      <c r="C267" s="80"/>
      <c r="D267" s="81"/>
      <c r="G267" s="54"/>
    </row>
    <row r="268" spans="2:7" s="56" customFormat="1" x14ac:dyDescent="0.25">
      <c r="B268" s="79"/>
      <c r="C268" s="80"/>
      <c r="D268" s="81"/>
      <c r="G268" s="54"/>
    </row>
    <row r="269" spans="2:7" s="56" customFormat="1" x14ac:dyDescent="0.25">
      <c r="B269" s="79"/>
      <c r="C269" s="80"/>
      <c r="D269" s="81"/>
      <c r="G269" s="54"/>
    </row>
    <row r="270" spans="2:7" s="56" customFormat="1" x14ac:dyDescent="0.25">
      <c r="B270" s="79"/>
      <c r="C270" s="80"/>
      <c r="D270" s="81"/>
      <c r="G270" s="54"/>
    </row>
    <row r="271" spans="2:7" s="56" customFormat="1" x14ac:dyDescent="0.25">
      <c r="B271" s="79"/>
      <c r="C271" s="80"/>
      <c r="D271" s="81"/>
      <c r="G271" s="54"/>
    </row>
    <row r="272" spans="2:7" s="56" customFormat="1" x14ac:dyDescent="0.25">
      <c r="B272" s="79"/>
      <c r="C272" s="80"/>
      <c r="D272" s="81"/>
      <c r="G272" s="54"/>
    </row>
    <row r="273" spans="2:7" s="56" customFormat="1" x14ac:dyDescent="0.25">
      <c r="B273" s="79"/>
      <c r="C273" s="80"/>
      <c r="D273" s="81"/>
      <c r="G273" s="54"/>
    </row>
    <row r="274" spans="2:7" s="56" customFormat="1" x14ac:dyDescent="0.25">
      <c r="B274" s="79"/>
      <c r="C274" s="80"/>
      <c r="D274" s="81"/>
      <c r="G274" s="54"/>
    </row>
    <row r="275" spans="2:7" s="56" customFormat="1" x14ac:dyDescent="0.25">
      <c r="B275" s="79"/>
      <c r="C275" s="80"/>
      <c r="D275" s="81"/>
      <c r="G275" s="54"/>
    </row>
    <row r="276" spans="2:7" s="56" customFormat="1" x14ac:dyDescent="0.25">
      <c r="B276" s="79"/>
      <c r="C276" s="80"/>
      <c r="D276" s="81"/>
      <c r="G276" s="54"/>
    </row>
    <row r="277" spans="2:7" s="56" customFormat="1" x14ac:dyDescent="0.25">
      <c r="B277" s="79"/>
      <c r="C277" s="80"/>
      <c r="D277" s="81"/>
      <c r="G277" s="54"/>
    </row>
    <row r="278" spans="2:7" s="56" customFormat="1" x14ac:dyDescent="0.25">
      <c r="B278" s="79"/>
      <c r="C278" s="80"/>
      <c r="D278" s="81"/>
      <c r="G278" s="54"/>
    </row>
    <row r="279" spans="2:7" s="56" customFormat="1" x14ac:dyDescent="0.25">
      <c r="B279" s="79"/>
      <c r="C279" s="80"/>
      <c r="D279" s="81"/>
      <c r="G279" s="54"/>
    </row>
    <row r="280" spans="2:7" s="56" customFormat="1" x14ac:dyDescent="0.25">
      <c r="B280" s="79"/>
      <c r="C280" s="80"/>
      <c r="D280" s="81"/>
      <c r="G280" s="54"/>
    </row>
    <row r="281" spans="2:7" s="56" customFormat="1" x14ac:dyDescent="0.25">
      <c r="B281" s="79"/>
      <c r="C281" s="80"/>
      <c r="D281" s="81"/>
      <c r="G281" s="54"/>
    </row>
    <row r="282" spans="2:7" s="56" customFormat="1" x14ac:dyDescent="0.25">
      <c r="B282" s="79"/>
      <c r="C282" s="80"/>
      <c r="D282" s="81"/>
      <c r="G282" s="54"/>
    </row>
    <row r="283" spans="2:7" s="56" customFormat="1" x14ac:dyDescent="0.25">
      <c r="B283" s="79"/>
      <c r="C283" s="80"/>
      <c r="D283" s="81"/>
      <c r="G283" s="54"/>
    </row>
    <row r="284" spans="2:7" s="56" customFormat="1" x14ac:dyDescent="0.25">
      <c r="B284" s="79"/>
      <c r="C284" s="80"/>
      <c r="D284" s="81"/>
      <c r="G284" s="54"/>
    </row>
    <row r="285" spans="2:7" s="56" customFormat="1" x14ac:dyDescent="0.25">
      <c r="B285" s="79"/>
      <c r="C285" s="80"/>
      <c r="D285" s="81"/>
      <c r="G285" s="54"/>
    </row>
    <row r="286" spans="2:7" s="56" customFormat="1" x14ac:dyDescent="0.25">
      <c r="B286" s="79"/>
      <c r="C286" s="80"/>
      <c r="D286" s="81"/>
      <c r="G286" s="54"/>
    </row>
    <row r="287" spans="2:7" s="56" customFormat="1" x14ac:dyDescent="0.25">
      <c r="B287" s="79"/>
      <c r="C287" s="80"/>
      <c r="D287" s="81"/>
      <c r="G287" s="54"/>
    </row>
    <row r="288" spans="2:7" s="56" customFormat="1" x14ac:dyDescent="0.25">
      <c r="B288" s="79"/>
      <c r="C288" s="80"/>
      <c r="D288" s="81"/>
      <c r="G288" s="54"/>
    </row>
    <row r="289" spans="2:7" s="56" customFormat="1" x14ac:dyDescent="0.25">
      <c r="B289" s="79"/>
      <c r="C289" s="80"/>
      <c r="D289" s="81"/>
      <c r="G289" s="54"/>
    </row>
    <row r="290" spans="2:7" s="56" customFormat="1" x14ac:dyDescent="0.25">
      <c r="B290" s="79"/>
      <c r="C290" s="80"/>
      <c r="D290" s="81"/>
      <c r="G290" s="54"/>
    </row>
    <row r="291" spans="2:7" s="56" customFormat="1" x14ac:dyDescent="0.25">
      <c r="B291" s="79"/>
      <c r="C291" s="80"/>
      <c r="D291" s="81"/>
      <c r="G291" s="54"/>
    </row>
    <row r="292" spans="2:7" s="56" customFormat="1" x14ac:dyDescent="0.25">
      <c r="B292" s="79"/>
      <c r="C292" s="80"/>
      <c r="D292" s="81"/>
      <c r="G292" s="54"/>
    </row>
    <row r="293" spans="2:7" s="56" customFormat="1" x14ac:dyDescent="0.25">
      <c r="B293" s="79"/>
      <c r="C293" s="80"/>
      <c r="D293" s="81"/>
      <c r="G293" s="54"/>
    </row>
    <row r="294" spans="2:7" s="56" customFormat="1" x14ac:dyDescent="0.25">
      <c r="B294" s="79"/>
      <c r="C294" s="80"/>
      <c r="D294" s="81"/>
      <c r="G294" s="54"/>
    </row>
    <row r="295" spans="2:7" s="56" customFormat="1" x14ac:dyDescent="0.25">
      <c r="B295" s="79"/>
      <c r="C295" s="80"/>
      <c r="D295" s="81"/>
      <c r="G295" s="54"/>
    </row>
    <row r="296" spans="2:7" s="56" customFormat="1" x14ac:dyDescent="0.25">
      <c r="B296" s="79"/>
      <c r="C296" s="80"/>
      <c r="D296" s="81"/>
      <c r="G296" s="54"/>
    </row>
    <row r="297" spans="2:7" s="56" customFormat="1" x14ac:dyDescent="0.25">
      <c r="B297" s="79"/>
      <c r="C297" s="80"/>
      <c r="D297" s="81"/>
      <c r="G297" s="54"/>
    </row>
    <row r="298" spans="2:7" s="56" customFormat="1" x14ac:dyDescent="0.25">
      <c r="B298" s="79"/>
      <c r="C298" s="80"/>
      <c r="D298" s="81"/>
      <c r="G298" s="54"/>
    </row>
    <row r="299" spans="2:7" s="56" customFormat="1" x14ac:dyDescent="0.25">
      <c r="B299" s="79"/>
      <c r="C299" s="80"/>
      <c r="D299" s="81"/>
      <c r="G299" s="54"/>
    </row>
    <row r="300" spans="2:7" s="56" customFormat="1" x14ac:dyDescent="0.25">
      <c r="B300" s="79"/>
      <c r="C300" s="80"/>
      <c r="D300" s="81"/>
      <c r="G300" s="54"/>
    </row>
    <row r="301" spans="2:7" s="56" customFormat="1" x14ac:dyDescent="0.25">
      <c r="B301" s="79"/>
      <c r="C301" s="80"/>
      <c r="D301" s="81"/>
      <c r="G301" s="54"/>
    </row>
    <row r="302" spans="2:7" s="56" customFormat="1" x14ac:dyDescent="0.25">
      <c r="B302" s="79"/>
      <c r="C302" s="80"/>
      <c r="D302" s="81"/>
      <c r="G302" s="54"/>
    </row>
    <row r="303" spans="2:7" s="56" customFormat="1" x14ac:dyDescent="0.25">
      <c r="B303" s="79"/>
      <c r="C303" s="80"/>
      <c r="D303" s="81"/>
      <c r="G303" s="54"/>
    </row>
    <row r="304" spans="2:7" s="56" customFormat="1" x14ac:dyDescent="0.25">
      <c r="B304" s="79"/>
      <c r="C304" s="80"/>
      <c r="D304" s="81"/>
      <c r="G304" s="54"/>
    </row>
    <row r="305" spans="2:7" s="56" customFormat="1" x14ac:dyDescent="0.25">
      <c r="B305" s="79"/>
      <c r="C305" s="80"/>
      <c r="D305" s="81"/>
      <c r="G305" s="54"/>
    </row>
    <row r="306" spans="2:7" s="56" customFormat="1" x14ac:dyDescent="0.25">
      <c r="B306" s="79"/>
      <c r="C306" s="80"/>
      <c r="D306" s="81"/>
      <c r="G306" s="54"/>
    </row>
  </sheetData>
  <sheetProtection formatCells="0" formatColumns="0" formatRows="0" insertColumns="0" insertRows="0" insertHyperlinks="0" deleteColumns="0" deleteRows="0" sort="0" autoFilter="0" pivotTables="0"/>
  <mergeCells count="5">
    <mergeCell ref="C19:E19"/>
    <mergeCell ref="C12:E15"/>
    <mergeCell ref="D33:E33"/>
    <mergeCell ref="D34:E34"/>
    <mergeCell ref="D35:E35"/>
  </mergeCells>
  <phoneticPr fontId="3" type="noConversion"/>
  <pageMargins left="0.74803149606299213" right="0.74803149606299213" top="0.98425196850393704" bottom="0.98425196850393704" header="0.51181102362204722" footer="0.51181102362204722"/>
  <pageSetup paperSize="9" scale="99" fitToHeight="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9"/>
  <sheetViews>
    <sheetView zoomScaleNormal="100" zoomScalePageLayoutView="70" workbookViewId="0">
      <pane xSplit="2" ySplit="1" topLeftCell="C2" activePane="bottomRight" state="frozen"/>
      <selection pane="topRight"/>
      <selection pane="bottomLeft"/>
      <selection pane="bottomRight" activeCell="F15" sqref="F15"/>
    </sheetView>
  </sheetViews>
  <sheetFormatPr defaultRowHeight="12.75" x14ac:dyDescent="0.2"/>
  <cols>
    <col min="1" max="1" width="1.42578125" style="110" customWidth="1"/>
    <col min="2" max="2" width="1.5703125" style="111" customWidth="1"/>
    <col min="3" max="3" width="18.28515625" style="111" bestFit="1" customWidth="1"/>
    <col min="4" max="4" width="10.7109375" style="136" customWidth="1"/>
    <col min="5" max="5" width="19" style="118" customWidth="1"/>
    <col min="6" max="6" width="69.85546875" style="110" customWidth="1"/>
    <col min="7" max="7" width="65.28515625" style="110" customWidth="1"/>
    <col min="8" max="24" width="9.140625" style="110"/>
    <col min="25" max="16384" width="9.140625" style="118"/>
  </cols>
  <sheetData>
    <row r="1" spans="1:24" s="107" customFormat="1" ht="15.75" x14ac:dyDescent="0.25">
      <c r="B1" s="108"/>
      <c r="C1" s="108"/>
      <c r="D1" s="109" t="s">
        <v>83</v>
      </c>
    </row>
    <row r="2" spans="1:24" s="110" customFormat="1" x14ac:dyDescent="0.2">
      <c r="B2" s="111"/>
      <c r="C2" s="111"/>
      <c r="D2" s="112"/>
    </row>
    <row r="3" spans="1:24" s="116" customFormat="1" x14ac:dyDescent="0.2">
      <c r="A3" s="113"/>
      <c r="B3" s="113"/>
      <c r="C3" s="44" t="s">
        <v>44</v>
      </c>
      <c r="D3" s="114" t="str">
        <f>'Project Details'!C3</f>
        <v>Sample Capital Project</v>
      </c>
      <c r="E3" s="115"/>
      <c r="F3" s="113"/>
      <c r="G3" s="113"/>
      <c r="H3" s="113"/>
      <c r="I3" s="113"/>
      <c r="J3" s="113"/>
      <c r="K3" s="113"/>
      <c r="L3" s="113"/>
      <c r="M3" s="113"/>
      <c r="N3" s="113"/>
      <c r="O3" s="113"/>
      <c r="P3" s="113"/>
      <c r="Q3" s="113"/>
      <c r="R3" s="113"/>
      <c r="S3" s="113"/>
      <c r="T3" s="113"/>
      <c r="U3" s="113"/>
      <c r="V3" s="113"/>
      <c r="W3" s="113"/>
      <c r="X3" s="113"/>
    </row>
    <row r="4" spans="1:24" x14ac:dyDescent="0.2">
      <c r="C4" s="45" t="s">
        <v>107</v>
      </c>
      <c r="D4" s="114" t="str">
        <f>'Project Details'!C4</f>
        <v>YY-123</v>
      </c>
      <c r="E4" s="117"/>
    </row>
    <row r="5" spans="1:24" x14ac:dyDescent="0.2">
      <c r="C5" s="45" t="s">
        <v>315</v>
      </c>
      <c r="D5" s="114">
        <f>'Project Details'!C5</f>
        <v>12450</v>
      </c>
      <c r="E5" s="117"/>
    </row>
    <row r="6" spans="1:24" x14ac:dyDescent="0.2">
      <c r="C6" s="45" t="s">
        <v>112</v>
      </c>
      <c r="D6" s="114" t="str">
        <f>'Project Details'!C6</f>
        <v>Update Champion Name</v>
      </c>
      <c r="E6" s="117"/>
    </row>
    <row r="7" spans="1:24" x14ac:dyDescent="0.2">
      <c r="B7" s="119"/>
      <c r="C7" s="45" t="s">
        <v>45</v>
      </c>
      <c r="D7" s="114" t="str">
        <f>'Project Details'!C7</f>
        <v>Update Sponsor Name</v>
      </c>
      <c r="E7" s="117"/>
    </row>
    <row r="8" spans="1:24" x14ac:dyDescent="0.2">
      <c r="B8" s="119"/>
      <c r="C8" s="45" t="s">
        <v>46</v>
      </c>
      <c r="D8" s="114" t="str">
        <f>'Project Details'!C8</f>
        <v>Update PM Name</v>
      </c>
      <c r="E8" s="117"/>
    </row>
    <row r="9" spans="1:24" x14ac:dyDescent="0.2">
      <c r="C9" s="45" t="s">
        <v>67</v>
      </c>
      <c r="D9" s="114" t="str">
        <f>'Project Details'!C9</f>
        <v>V0 1</v>
      </c>
      <c r="E9" s="117"/>
    </row>
    <row r="10" spans="1:24" x14ac:dyDescent="0.2">
      <c r="C10" s="45" t="s">
        <v>68</v>
      </c>
      <c r="D10" s="120" t="str">
        <f>'Project Details'!C10</f>
        <v>DD/MM/YYYY</v>
      </c>
      <c r="E10" s="117"/>
    </row>
    <row r="11" spans="1:24" s="110" customFormat="1" x14ac:dyDescent="0.2">
      <c r="B11" s="111"/>
      <c r="C11" s="111"/>
      <c r="D11" s="112"/>
    </row>
    <row r="12" spans="1:24" s="121" customFormat="1" ht="25.5" x14ac:dyDescent="0.2">
      <c r="C12" s="122" t="s">
        <v>67</v>
      </c>
      <c r="D12" s="123" t="s">
        <v>69</v>
      </c>
      <c r="E12" s="124" t="s">
        <v>70</v>
      </c>
      <c r="F12" s="124" t="s">
        <v>71</v>
      </c>
    </row>
    <row r="13" spans="1:24" s="125" customFormat="1" x14ac:dyDescent="0.2">
      <c r="C13" s="126"/>
      <c r="D13" s="127"/>
      <c r="E13" s="128"/>
      <c r="F13" s="128"/>
      <c r="G13" s="129"/>
    </row>
    <row r="14" spans="1:24" s="130" customFormat="1" ht="25.5" x14ac:dyDescent="0.2">
      <c r="B14" s="131"/>
      <c r="C14" s="132" t="s">
        <v>72</v>
      </c>
      <c r="D14" s="133" t="s">
        <v>241</v>
      </c>
      <c r="E14" s="134"/>
      <c r="F14" s="134" t="s">
        <v>302</v>
      </c>
      <c r="G14" s="135" t="s">
        <v>285</v>
      </c>
    </row>
    <row r="15" spans="1:24" s="130" customFormat="1" x14ac:dyDescent="0.2">
      <c r="B15" s="131"/>
      <c r="C15" s="132" t="s">
        <v>73</v>
      </c>
      <c r="D15" s="133"/>
      <c r="E15" s="134"/>
      <c r="F15" s="134"/>
    </row>
    <row r="16" spans="1:24" s="130" customFormat="1" x14ac:dyDescent="0.2">
      <c r="B16" s="131"/>
      <c r="C16" s="132" t="s">
        <v>74</v>
      </c>
      <c r="D16" s="133"/>
      <c r="E16" s="134"/>
      <c r="F16" s="134"/>
    </row>
    <row r="17" spans="2:6" s="130" customFormat="1" x14ac:dyDescent="0.2">
      <c r="B17" s="131"/>
      <c r="C17" s="132" t="s">
        <v>75</v>
      </c>
      <c r="D17" s="133"/>
      <c r="E17" s="134"/>
      <c r="F17" s="134"/>
    </row>
    <row r="18" spans="2:6" s="130" customFormat="1" x14ac:dyDescent="0.2">
      <c r="B18" s="131"/>
      <c r="C18" s="132" t="s">
        <v>76</v>
      </c>
      <c r="D18" s="133"/>
      <c r="E18" s="134"/>
      <c r="F18" s="134"/>
    </row>
    <row r="19" spans="2:6" s="130" customFormat="1" x14ac:dyDescent="0.2">
      <c r="B19" s="131"/>
      <c r="C19" s="132" t="s">
        <v>77</v>
      </c>
      <c r="D19" s="133"/>
      <c r="E19" s="134"/>
      <c r="F19" s="134"/>
    </row>
    <row r="20" spans="2:6" s="130" customFormat="1" x14ac:dyDescent="0.2">
      <c r="B20" s="131"/>
      <c r="C20" s="132" t="s">
        <v>78</v>
      </c>
      <c r="D20" s="133"/>
      <c r="E20" s="134"/>
      <c r="F20" s="134"/>
    </row>
    <row r="21" spans="2:6" s="130" customFormat="1" x14ac:dyDescent="0.2">
      <c r="B21" s="131"/>
      <c r="C21" s="132" t="s">
        <v>79</v>
      </c>
      <c r="D21" s="133"/>
      <c r="E21" s="134"/>
      <c r="F21" s="134"/>
    </row>
    <row r="22" spans="2:6" s="130" customFormat="1" x14ac:dyDescent="0.2">
      <c r="B22" s="131"/>
      <c r="C22" s="132" t="s">
        <v>80</v>
      </c>
      <c r="D22" s="133"/>
      <c r="E22" s="134"/>
      <c r="F22" s="134"/>
    </row>
    <row r="23" spans="2:6" s="130" customFormat="1" x14ac:dyDescent="0.2">
      <c r="B23" s="131"/>
      <c r="C23" s="132" t="s">
        <v>81</v>
      </c>
      <c r="D23" s="133"/>
      <c r="E23" s="134"/>
      <c r="F23" s="134"/>
    </row>
    <row r="24" spans="2:6" s="130" customFormat="1" x14ac:dyDescent="0.2">
      <c r="B24" s="131"/>
      <c r="C24" s="132"/>
      <c r="D24" s="133"/>
      <c r="E24" s="134"/>
      <c r="F24" s="134"/>
    </row>
    <row r="25" spans="2:6" s="130" customFormat="1" x14ac:dyDescent="0.2">
      <c r="B25" s="131"/>
      <c r="C25" s="132"/>
      <c r="D25" s="133"/>
      <c r="E25" s="134"/>
      <c r="F25" s="134"/>
    </row>
    <row r="26" spans="2:6" s="130" customFormat="1" x14ac:dyDescent="0.2">
      <c r="B26" s="131"/>
      <c r="C26" s="132"/>
      <c r="D26" s="133"/>
      <c r="E26" s="134"/>
      <c r="F26" s="134"/>
    </row>
    <row r="27" spans="2:6" s="130" customFormat="1" x14ac:dyDescent="0.2">
      <c r="B27" s="131"/>
      <c r="C27" s="132"/>
      <c r="D27" s="133"/>
      <c r="E27" s="134"/>
      <c r="F27" s="134"/>
    </row>
    <row r="28" spans="2:6" s="130" customFormat="1" x14ac:dyDescent="0.2">
      <c r="B28" s="131"/>
      <c r="C28" s="132"/>
      <c r="D28" s="133"/>
      <c r="E28" s="134"/>
      <c r="F28" s="134"/>
    </row>
    <row r="29" spans="2:6" s="130" customFormat="1" x14ac:dyDescent="0.2">
      <c r="B29" s="131"/>
      <c r="C29" s="132"/>
      <c r="D29" s="133"/>
      <c r="E29" s="134"/>
      <c r="F29" s="134"/>
    </row>
    <row r="30" spans="2:6" x14ac:dyDescent="0.2">
      <c r="D30" s="112"/>
      <c r="E30" s="110"/>
    </row>
    <row r="31" spans="2:6" x14ac:dyDescent="0.2">
      <c r="D31" s="112"/>
      <c r="E31" s="110"/>
    </row>
    <row r="32" spans="2:6" x14ac:dyDescent="0.2">
      <c r="D32" s="112"/>
      <c r="E32" s="110"/>
    </row>
    <row r="33" spans="2:5" x14ac:dyDescent="0.2">
      <c r="D33" s="112"/>
      <c r="E33" s="110"/>
    </row>
    <row r="34" spans="2:5" s="110" customFormat="1" x14ac:dyDescent="0.2">
      <c r="B34" s="111"/>
      <c r="C34" s="111"/>
      <c r="D34" s="112"/>
    </row>
    <row r="35" spans="2:5" s="110" customFormat="1" x14ac:dyDescent="0.2">
      <c r="B35" s="111"/>
      <c r="C35" s="111"/>
      <c r="D35" s="112"/>
    </row>
    <row r="36" spans="2:5" s="110" customFormat="1" x14ac:dyDescent="0.2">
      <c r="B36" s="111"/>
      <c r="C36" s="111"/>
      <c r="D36" s="112"/>
    </row>
    <row r="37" spans="2:5" s="110" customFormat="1" x14ac:dyDescent="0.2">
      <c r="B37" s="111"/>
      <c r="C37" s="111"/>
      <c r="D37" s="112"/>
    </row>
    <row r="38" spans="2:5" s="110" customFormat="1" x14ac:dyDescent="0.2">
      <c r="B38" s="111"/>
      <c r="C38" s="111"/>
      <c r="D38" s="112"/>
    </row>
    <row r="39" spans="2:5" s="110" customFormat="1" x14ac:dyDescent="0.2">
      <c r="B39" s="111"/>
      <c r="C39" s="111"/>
      <c r="D39" s="112"/>
    </row>
    <row r="40" spans="2:5" s="110" customFormat="1" x14ac:dyDescent="0.2">
      <c r="B40" s="111"/>
      <c r="C40" s="111"/>
      <c r="D40" s="112"/>
    </row>
    <row r="41" spans="2:5" s="110" customFormat="1" x14ac:dyDescent="0.2">
      <c r="B41" s="111"/>
      <c r="C41" s="111"/>
      <c r="D41" s="112"/>
    </row>
    <row r="42" spans="2:5" s="110" customFormat="1" x14ac:dyDescent="0.2">
      <c r="B42" s="111"/>
      <c r="C42" s="111"/>
      <c r="D42" s="112"/>
    </row>
    <row r="43" spans="2:5" s="110" customFormat="1" x14ac:dyDescent="0.2">
      <c r="B43" s="111"/>
      <c r="C43" s="111"/>
      <c r="D43" s="112"/>
    </row>
    <row r="44" spans="2:5" s="110" customFormat="1" x14ac:dyDescent="0.2">
      <c r="B44" s="111"/>
      <c r="C44" s="111"/>
      <c r="D44" s="112"/>
    </row>
    <row r="45" spans="2:5" s="110" customFormat="1" x14ac:dyDescent="0.2">
      <c r="B45" s="111"/>
      <c r="C45" s="111"/>
      <c r="D45" s="112"/>
    </row>
    <row r="46" spans="2:5" s="110" customFormat="1" x14ac:dyDescent="0.2">
      <c r="B46" s="111"/>
      <c r="C46" s="111"/>
      <c r="D46" s="112"/>
    </row>
    <row r="47" spans="2:5" s="110" customFormat="1" x14ac:dyDescent="0.2">
      <c r="B47" s="111"/>
      <c r="C47" s="111"/>
      <c r="D47" s="112"/>
    </row>
    <row r="48" spans="2:5" s="110" customFormat="1" x14ac:dyDescent="0.2">
      <c r="B48" s="111"/>
      <c r="C48" s="111"/>
      <c r="D48" s="112"/>
    </row>
    <row r="49" spans="2:4" s="110" customFormat="1" x14ac:dyDescent="0.2">
      <c r="B49" s="111"/>
      <c r="C49" s="111"/>
      <c r="D49" s="112"/>
    </row>
    <row r="50" spans="2:4" s="110" customFormat="1" x14ac:dyDescent="0.2">
      <c r="B50" s="111"/>
      <c r="C50" s="111"/>
      <c r="D50" s="112"/>
    </row>
    <row r="51" spans="2:4" s="110" customFormat="1" x14ac:dyDescent="0.2">
      <c r="B51" s="111"/>
      <c r="C51" s="111"/>
      <c r="D51" s="112"/>
    </row>
    <row r="52" spans="2:4" s="110" customFormat="1" x14ac:dyDescent="0.2">
      <c r="B52" s="111"/>
      <c r="C52" s="111"/>
      <c r="D52" s="112"/>
    </row>
    <row r="53" spans="2:4" s="110" customFormat="1" x14ac:dyDescent="0.2">
      <c r="B53" s="111"/>
      <c r="C53" s="111"/>
      <c r="D53" s="112"/>
    </row>
    <row r="54" spans="2:4" s="110" customFormat="1" x14ac:dyDescent="0.2">
      <c r="B54" s="111"/>
      <c r="C54" s="111"/>
      <c r="D54" s="112"/>
    </row>
    <row r="55" spans="2:4" s="110" customFormat="1" x14ac:dyDescent="0.2">
      <c r="B55" s="111"/>
      <c r="C55" s="111"/>
      <c r="D55" s="112"/>
    </row>
    <row r="56" spans="2:4" s="110" customFormat="1" x14ac:dyDescent="0.2">
      <c r="B56" s="111"/>
      <c r="C56" s="111"/>
      <c r="D56" s="112"/>
    </row>
    <row r="57" spans="2:4" s="110" customFormat="1" x14ac:dyDescent="0.2">
      <c r="B57" s="111"/>
      <c r="C57" s="111"/>
      <c r="D57" s="112"/>
    </row>
    <row r="58" spans="2:4" s="110" customFormat="1" x14ac:dyDescent="0.2">
      <c r="B58" s="111"/>
      <c r="C58" s="111"/>
      <c r="D58" s="112"/>
    </row>
    <row r="59" spans="2:4" s="110" customFormat="1" x14ac:dyDescent="0.2">
      <c r="B59" s="111"/>
      <c r="C59" s="111"/>
      <c r="D59" s="112"/>
    </row>
    <row r="60" spans="2:4" s="110" customFormat="1" x14ac:dyDescent="0.2">
      <c r="B60" s="111"/>
      <c r="C60" s="111"/>
      <c r="D60" s="112"/>
    </row>
    <row r="61" spans="2:4" s="110" customFormat="1" x14ac:dyDescent="0.2">
      <c r="B61" s="111"/>
      <c r="C61" s="111"/>
      <c r="D61" s="112"/>
    </row>
    <row r="62" spans="2:4" s="110" customFormat="1" x14ac:dyDescent="0.2">
      <c r="B62" s="111"/>
      <c r="C62" s="111"/>
      <c r="D62" s="112"/>
    </row>
    <row r="63" spans="2:4" s="110" customFormat="1" x14ac:dyDescent="0.2">
      <c r="B63" s="111"/>
      <c r="C63" s="111"/>
      <c r="D63" s="112"/>
    </row>
    <row r="64" spans="2:4" s="110" customFormat="1" x14ac:dyDescent="0.2">
      <c r="B64" s="111"/>
      <c r="C64" s="111"/>
      <c r="D64" s="112"/>
    </row>
    <row r="65" spans="2:4" s="110" customFormat="1" x14ac:dyDescent="0.2">
      <c r="B65" s="111"/>
      <c r="C65" s="111"/>
      <c r="D65" s="112"/>
    </row>
    <row r="66" spans="2:4" s="110" customFormat="1" x14ac:dyDescent="0.2">
      <c r="B66" s="111"/>
      <c r="C66" s="111"/>
      <c r="D66" s="112"/>
    </row>
    <row r="67" spans="2:4" s="110" customFormat="1" x14ac:dyDescent="0.2">
      <c r="B67" s="111"/>
      <c r="C67" s="111"/>
      <c r="D67" s="112"/>
    </row>
    <row r="68" spans="2:4" s="110" customFormat="1" x14ac:dyDescent="0.2">
      <c r="B68" s="111"/>
      <c r="C68" s="111"/>
      <c r="D68" s="112"/>
    </row>
    <row r="69" spans="2:4" s="110" customFormat="1" x14ac:dyDescent="0.2">
      <c r="B69" s="111"/>
      <c r="C69" s="111"/>
      <c r="D69" s="112"/>
    </row>
    <row r="70" spans="2:4" s="110" customFormat="1" x14ac:dyDescent="0.2">
      <c r="B70" s="111"/>
      <c r="C70" s="111"/>
      <c r="D70" s="112"/>
    </row>
    <row r="71" spans="2:4" s="110" customFormat="1" x14ac:dyDescent="0.2">
      <c r="B71" s="111"/>
      <c r="C71" s="111"/>
      <c r="D71" s="112"/>
    </row>
    <row r="72" spans="2:4" s="110" customFormat="1" x14ac:dyDescent="0.2">
      <c r="B72" s="111"/>
      <c r="C72" s="111"/>
      <c r="D72" s="112"/>
    </row>
    <row r="73" spans="2:4" s="110" customFormat="1" x14ac:dyDescent="0.2">
      <c r="B73" s="111"/>
      <c r="C73" s="111"/>
      <c r="D73" s="112"/>
    </row>
    <row r="74" spans="2:4" s="110" customFormat="1" x14ac:dyDescent="0.2">
      <c r="B74" s="111"/>
      <c r="C74" s="111"/>
      <c r="D74" s="112"/>
    </row>
    <row r="75" spans="2:4" s="110" customFormat="1" x14ac:dyDescent="0.2">
      <c r="B75" s="111"/>
      <c r="C75" s="111"/>
      <c r="D75" s="112"/>
    </row>
    <row r="76" spans="2:4" s="110" customFormat="1" x14ac:dyDescent="0.2">
      <c r="B76" s="111"/>
      <c r="C76" s="111"/>
      <c r="D76" s="112"/>
    </row>
    <row r="77" spans="2:4" s="110" customFormat="1" x14ac:dyDescent="0.2">
      <c r="B77" s="111"/>
      <c r="C77" s="111"/>
      <c r="D77" s="112"/>
    </row>
    <row r="78" spans="2:4" s="110" customFormat="1" x14ac:dyDescent="0.2">
      <c r="B78" s="111"/>
      <c r="C78" s="111"/>
      <c r="D78" s="112"/>
    </row>
    <row r="79" spans="2:4" s="110" customFormat="1" x14ac:dyDescent="0.2">
      <c r="B79" s="111"/>
      <c r="C79" s="111"/>
      <c r="D79" s="112"/>
    </row>
  </sheetData>
  <sheetProtection formatCells="0" formatColumns="0" formatRows="0" insertColumns="0" insertRows="0" insertHyperlinks="0" deleteRows="0"/>
  <phoneticPr fontId="3" type="noConversion"/>
  <pageMargins left="0.74803149606299213" right="0.74803149606299213" top="0.98425196850393704" bottom="0.98425196850393704" header="0.51181102362204722" footer="0.51181102362204722"/>
  <pageSetup paperSize="9" fitToHeight="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1"/>
  <sheetViews>
    <sheetView zoomScale="85" zoomScaleNormal="85" zoomScalePageLayoutView="55" workbookViewId="0">
      <pane ySplit="2" topLeftCell="A18" activePane="bottomLeft" state="frozen"/>
      <selection pane="bottomLeft" activeCell="J33" sqref="J33"/>
    </sheetView>
  </sheetViews>
  <sheetFormatPr defaultRowHeight="15" outlineLevelRow="1" outlineLevelCol="1" x14ac:dyDescent="0.25"/>
  <cols>
    <col min="1" max="1" width="1.42578125" style="137" customWidth="1"/>
    <col min="2" max="2" width="9.42578125" style="137" customWidth="1"/>
    <col min="3" max="3" width="23.140625" style="141" customWidth="1"/>
    <col min="4" max="4" width="10.140625" style="141" customWidth="1"/>
    <col min="5" max="5" width="5.5703125" style="141" customWidth="1"/>
    <col min="6" max="6" width="10.7109375" style="144" customWidth="1"/>
    <col min="7" max="16" width="6.140625" style="141" customWidth="1" outlineLevel="1"/>
    <col min="17" max="18" width="5.42578125" style="141" customWidth="1"/>
    <col min="19" max="19" width="11.140625" style="141" customWidth="1"/>
    <col min="20" max="20" width="1.42578125" style="141" customWidth="1"/>
    <col min="21" max="21" width="23" style="145" customWidth="1"/>
    <col min="22" max="22" width="19" style="146" customWidth="1"/>
    <col min="23" max="24" width="9.140625" style="141"/>
    <col min="25" max="25" width="3.5703125" style="141" customWidth="1"/>
    <col min="26" max="16384" width="9.140625" style="141"/>
  </cols>
  <sheetData>
    <row r="1" spans="1:32" x14ac:dyDescent="0.25">
      <c r="C1" s="137"/>
      <c r="D1" s="137"/>
      <c r="E1" s="137"/>
      <c r="F1" s="147"/>
      <c r="G1" s="137"/>
      <c r="H1" s="137"/>
      <c r="I1" s="137"/>
      <c r="J1" s="137"/>
      <c r="K1" s="137"/>
      <c r="L1" s="137"/>
      <c r="M1" s="137"/>
      <c r="N1" s="137"/>
      <c r="O1" s="137"/>
      <c r="P1" s="137"/>
      <c r="Q1" s="137"/>
      <c r="R1" s="137"/>
      <c r="S1" s="137"/>
      <c r="T1" s="137"/>
      <c r="U1" s="58"/>
      <c r="V1" s="139"/>
      <c r="W1" s="140"/>
      <c r="X1" s="140"/>
      <c r="Y1" s="140"/>
      <c r="Z1" s="140"/>
      <c r="AA1" s="140"/>
      <c r="AB1" s="140"/>
      <c r="AC1" s="140"/>
      <c r="AD1" s="140"/>
      <c r="AE1" s="140"/>
      <c r="AF1" s="140"/>
    </row>
    <row r="2" spans="1:32" x14ac:dyDescent="0.25">
      <c r="C2" s="137"/>
      <c r="D2" s="148" t="s">
        <v>60</v>
      </c>
      <c r="E2" s="148"/>
      <c r="F2" s="149"/>
      <c r="G2" s="150"/>
      <c r="H2" s="150"/>
      <c r="I2" s="137"/>
      <c r="J2" s="137"/>
      <c r="K2" s="137"/>
      <c r="L2" s="137"/>
      <c r="M2" s="137"/>
      <c r="N2" s="137"/>
      <c r="O2" s="137"/>
      <c r="P2" s="137"/>
      <c r="Q2" s="137"/>
      <c r="R2" s="137"/>
      <c r="S2" s="137"/>
      <c r="T2" s="137"/>
      <c r="U2" s="58"/>
      <c r="V2" s="139"/>
      <c r="W2" s="140"/>
      <c r="X2" s="140"/>
      <c r="Y2" s="140"/>
      <c r="Z2" s="140"/>
      <c r="AA2" s="140"/>
      <c r="AB2" s="140"/>
      <c r="AC2" s="140"/>
      <c r="AD2" s="140"/>
      <c r="AE2" s="140"/>
      <c r="AF2" s="140"/>
    </row>
    <row r="3" spans="1:32" x14ac:dyDescent="0.25">
      <c r="C3" s="137"/>
      <c r="D3" s="151"/>
      <c r="E3" s="151"/>
      <c r="F3" s="149"/>
      <c r="G3" s="150"/>
      <c r="H3" s="150"/>
      <c r="I3" s="137"/>
      <c r="J3" s="137"/>
      <c r="K3" s="137"/>
      <c r="L3" s="137"/>
      <c r="M3" s="137"/>
      <c r="N3" s="137"/>
      <c r="O3" s="137"/>
      <c r="P3" s="137"/>
      <c r="Q3" s="137"/>
      <c r="R3" s="137"/>
      <c r="S3" s="137"/>
      <c r="T3" s="137"/>
      <c r="U3" s="58"/>
      <c r="V3" s="139"/>
      <c r="W3" s="140"/>
      <c r="X3" s="140"/>
      <c r="Y3" s="140"/>
      <c r="Z3" s="140"/>
      <c r="AA3" s="140"/>
      <c r="AB3" s="140"/>
      <c r="AC3" s="140"/>
      <c r="AD3" s="140"/>
      <c r="AE3" s="140"/>
      <c r="AF3" s="140"/>
    </row>
    <row r="4" spans="1:32" x14ac:dyDescent="0.25">
      <c r="C4" s="58" t="s">
        <v>44</v>
      </c>
      <c r="D4" s="152" t="str">
        <f>'Project Details'!C3</f>
        <v>Sample Capital Project</v>
      </c>
      <c r="E4" s="152"/>
      <c r="F4" s="153"/>
      <c r="G4" s="150"/>
      <c r="H4" s="150"/>
      <c r="I4" s="137"/>
      <c r="J4" s="137"/>
      <c r="K4" s="137"/>
      <c r="L4" s="137"/>
      <c r="M4" s="137"/>
      <c r="N4" s="137"/>
      <c r="O4" s="137"/>
      <c r="P4" s="137"/>
      <c r="Q4" s="137"/>
      <c r="R4" s="137"/>
      <c r="S4" s="137"/>
      <c r="T4" s="137"/>
      <c r="U4" s="138"/>
      <c r="V4" s="139"/>
      <c r="W4" s="140"/>
      <c r="X4" s="140"/>
      <c r="Y4" s="140"/>
      <c r="Z4" s="140"/>
      <c r="AA4" s="140"/>
      <c r="AB4" s="140"/>
      <c r="AC4" s="140"/>
      <c r="AD4" s="140"/>
      <c r="AE4" s="140"/>
      <c r="AF4" s="140"/>
    </row>
    <row r="5" spans="1:32" x14ac:dyDescent="0.25">
      <c r="C5" s="61" t="s">
        <v>107</v>
      </c>
      <c r="D5" s="152" t="str">
        <f>'Project Details'!C4</f>
        <v>YY-123</v>
      </c>
      <c r="E5" s="152"/>
      <c r="F5" s="153"/>
      <c r="G5" s="150"/>
      <c r="H5" s="150"/>
      <c r="I5" s="137"/>
      <c r="J5" s="137"/>
      <c r="K5" s="137"/>
      <c r="L5" s="137"/>
      <c r="M5" s="137"/>
      <c r="N5" s="137"/>
      <c r="O5" s="137"/>
      <c r="P5" s="137"/>
      <c r="Q5" s="137"/>
      <c r="R5" s="137"/>
      <c r="S5" s="137"/>
      <c r="T5" s="137"/>
      <c r="U5" s="138"/>
      <c r="V5" s="139"/>
      <c r="W5" s="140"/>
      <c r="X5" s="140"/>
      <c r="Y5" s="140"/>
      <c r="Z5" s="140"/>
      <c r="AA5" s="140"/>
      <c r="AB5" s="140"/>
      <c r="AC5" s="140"/>
      <c r="AD5" s="140"/>
      <c r="AE5" s="140"/>
      <c r="AF5" s="140"/>
    </row>
    <row r="6" spans="1:32" x14ac:dyDescent="0.25">
      <c r="C6" s="61" t="s">
        <v>315</v>
      </c>
      <c r="D6" s="152">
        <f>'Project Details'!C5</f>
        <v>12450</v>
      </c>
      <c r="E6" s="152"/>
      <c r="F6" s="153"/>
      <c r="G6" s="150"/>
      <c r="H6" s="150"/>
      <c r="I6" s="137"/>
      <c r="J6" s="137"/>
      <c r="K6" s="137"/>
      <c r="L6" s="137"/>
      <c r="M6" s="137"/>
      <c r="N6" s="137"/>
      <c r="O6" s="137"/>
      <c r="P6" s="137"/>
      <c r="Q6" s="137"/>
      <c r="R6" s="137"/>
      <c r="S6" s="137"/>
      <c r="T6" s="137"/>
      <c r="U6" s="138"/>
      <c r="V6" s="139"/>
      <c r="W6" s="140"/>
      <c r="X6" s="140"/>
      <c r="Y6" s="140"/>
      <c r="Z6" s="140"/>
      <c r="AA6" s="140"/>
      <c r="AB6" s="140"/>
      <c r="AC6" s="140"/>
      <c r="AD6" s="140"/>
      <c r="AE6" s="140"/>
      <c r="AF6" s="140"/>
    </row>
    <row r="7" spans="1:32" x14ac:dyDescent="0.25">
      <c r="C7" s="61" t="s">
        <v>112</v>
      </c>
      <c r="D7" s="152" t="str">
        <f>'Project Details'!C6</f>
        <v>Update Champion Name</v>
      </c>
      <c r="E7" s="152"/>
      <c r="F7" s="153"/>
      <c r="G7" s="150"/>
      <c r="H7" s="150"/>
      <c r="I7" s="137"/>
      <c r="J7" s="137"/>
      <c r="K7" s="137"/>
      <c r="L7" s="137"/>
      <c r="M7" s="137"/>
      <c r="N7" s="137"/>
      <c r="O7" s="137"/>
      <c r="P7" s="137"/>
      <c r="Q7" s="137"/>
      <c r="R7" s="137"/>
      <c r="S7" s="137"/>
      <c r="T7" s="137"/>
      <c r="U7" s="138"/>
      <c r="V7" s="139"/>
      <c r="W7" s="140"/>
      <c r="X7" s="140"/>
      <c r="Y7" s="140"/>
      <c r="Z7" s="140"/>
      <c r="AA7" s="140"/>
      <c r="AB7" s="140"/>
      <c r="AC7" s="140"/>
      <c r="AD7" s="140"/>
      <c r="AE7" s="140"/>
      <c r="AF7" s="140"/>
    </row>
    <row r="8" spans="1:32" x14ac:dyDescent="0.25">
      <c r="C8" s="61" t="s">
        <v>45</v>
      </c>
      <c r="D8" s="152" t="str">
        <f>'Project Details'!C7</f>
        <v>Update Sponsor Name</v>
      </c>
      <c r="E8" s="152"/>
      <c r="F8" s="153"/>
      <c r="G8" s="150"/>
      <c r="H8" s="150"/>
      <c r="I8" s="137"/>
      <c r="J8" s="137"/>
      <c r="K8" s="137"/>
      <c r="L8" s="137"/>
      <c r="M8" s="137"/>
      <c r="N8" s="137"/>
      <c r="O8" s="137"/>
      <c r="P8" s="137"/>
      <c r="Q8" s="137"/>
      <c r="R8" s="137"/>
      <c r="S8" s="137"/>
      <c r="T8" s="137"/>
      <c r="U8" s="138"/>
      <c r="V8" s="139"/>
      <c r="W8" s="140"/>
      <c r="X8" s="140"/>
      <c r="Y8" s="140"/>
      <c r="Z8" s="140"/>
      <c r="AA8" s="140"/>
      <c r="AB8" s="140"/>
      <c r="AC8" s="140"/>
      <c r="AD8" s="140"/>
      <c r="AE8" s="140"/>
      <c r="AF8" s="140"/>
    </row>
    <row r="9" spans="1:32" x14ac:dyDescent="0.25">
      <c r="C9" s="61" t="s">
        <v>46</v>
      </c>
      <c r="D9" s="152" t="str">
        <f>'Project Details'!C8</f>
        <v>Update PM Name</v>
      </c>
      <c r="E9" s="152"/>
      <c r="F9" s="153"/>
      <c r="G9" s="150"/>
      <c r="H9" s="150"/>
      <c r="I9" s="137"/>
      <c r="J9" s="137"/>
      <c r="K9" s="137"/>
      <c r="L9" s="137"/>
      <c r="M9" s="137"/>
      <c r="N9" s="137"/>
      <c r="O9" s="137"/>
      <c r="P9" s="137"/>
      <c r="Q9" s="137"/>
      <c r="R9" s="137"/>
      <c r="S9" s="137"/>
      <c r="T9" s="137"/>
      <c r="U9" s="138"/>
      <c r="V9" s="139"/>
      <c r="W9" s="140"/>
      <c r="X9" s="140"/>
      <c r="Y9" s="140"/>
      <c r="Z9" s="140"/>
      <c r="AA9" s="140"/>
      <c r="AB9" s="140"/>
      <c r="AC9" s="140"/>
      <c r="AD9" s="140"/>
      <c r="AE9" s="140"/>
      <c r="AF9" s="140"/>
    </row>
    <row r="10" spans="1:32" x14ac:dyDescent="0.25">
      <c r="C10" s="61" t="s">
        <v>67</v>
      </c>
      <c r="D10" s="152" t="str">
        <f>'Project Details'!C9</f>
        <v>V0 1</v>
      </c>
      <c r="E10" s="152"/>
      <c r="F10" s="153"/>
      <c r="G10" s="150"/>
      <c r="H10" s="150"/>
      <c r="I10" s="137"/>
      <c r="J10" s="137"/>
      <c r="K10" s="137"/>
      <c r="L10" s="137"/>
      <c r="M10" s="137"/>
      <c r="N10" s="137"/>
      <c r="O10" s="137"/>
      <c r="P10" s="137"/>
      <c r="Q10" s="137"/>
      <c r="R10" s="137"/>
      <c r="S10" s="137"/>
      <c r="T10" s="137"/>
      <c r="U10" s="138"/>
      <c r="V10" s="139"/>
      <c r="W10" s="140"/>
      <c r="X10" s="140"/>
      <c r="Y10" s="140"/>
      <c r="Z10" s="140"/>
      <c r="AA10" s="140"/>
      <c r="AB10" s="140"/>
      <c r="AC10" s="140"/>
      <c r="AD10" s="140"/>
      <c r="AE10" s="140"/>
      <c r="AF10" s="140"/>
    </row>
    <row r="11" spans="1:32" x14ac:dyDescent="0.25">
      <c r="C11" s="61" t="s">
        <v>68</v>
      </c>
      <c r="D11" s="1103" t="str">
        <f>'Project Details'!C10</f>
        <v>DD/MM/YYYY</v>
      </c>
      <c r="E11" s="1103"/>
      <c r="F11" s="1103"/>
      <c r="G11" s="150"/>
      <c r="H11" s="150"/>
      <c r="I11" s="137"/>
      <c r="J11" s="137"/>
      <c r="K11" s="137"/>
      <c r="L11" s="137"/>
      <c r="M11" s="137"/>
      <c r="N11" s="137"/>
      <c r="O11" s="137"/>
      <c r="P11" s="137"/>
      <c r="Q11" s="137"/>
      <c r="R11" s="137"/>
      <c r="S11" s="137"/>
      <c r="T11" s="137"/>
      <c r="U11" s="138"/>
      <c r="V11" s="139"/>
      <c r="W11" s="140"/>
      <c r="X11" s="140"/>
      <c r="Y11" s="140"/>
      <c r="Z11" s="140"/>
      <c r="AA11" s="140"/>
      <c r="AB11" s="140"/>
      <c r="AC11" s="140"/>
      <c r="AD11" s="140"/>
      <c r="AE11" s="140"/>
      <c r="AF11" s="140"/>
    </row>
    <row r="12" spans="1:32" s="140" customFormat="1" ht="6" customHeight="1" x14ac:dyDescent="0.25">
      <c r="C12" s="155"/>
      <c r="D12" s="156"/>
      <c r="E12" s="156"/>
      <c r="F12" s="156"/>
      <c r="G12" s="157"/>
      <c r="H12" s="157"/>
      <c r="U12" s="138"/>
      <c r="V12" s="139"/>
    </row>
    <row r="13" spans="1:32" x14ac:dyDescent="0.25">
      <c r="C13" s="1104" t="s">
        <v>186</v>
      </c>
      <c r="D13" s="1105"/>
      <c r="E13" s="1105"/>
      <c r="F13" s="1105"/>
      <c r="G13" s="137"/>
      <c r="H13" s="137"/>
      <c r="I13" s="137"/>
      <c r="J13" s="137"/>
      <c r="K13" s="137"/>
      <c r="L13" s="137"/>
      <c r="M13" s="137"/>
      <c r="N13" s="137"/>
      <c r="O13" s="137"/>
      <c r="P13" s="137"/>
      <c r="Q13" s="137"/>
      <c r="R13" s="137"/>
      <c r="S13" s="137"/>
      <c r="T13" s="137"/>
      <c r="U13" s="138"/>
      <c r="V13" s="139"/>
      <c r="W13" s="140"/>
      <c r="X13" s="140"/>
      <c r="Y13" s="140"/>
      <c r="Z13" s="140"/>
      <c r="AA13" s="140"/>
      <c r="AB13" s="140"/>
      <c r="AC13" s="140"/>
      <c r="AD13" s="140"/>
      <c r="AE13" s="140"/>
      <c r="AF13" s="140"/>
    </row>
    <row r="14" spans="1:32" ht="8.25" customHeight="1" thickBot="1" x14ac:dyDescent="0.3">
      <c r="C14" s="137"/>
      <c r="D14" s="158"/>
      <c r="E14" s="158"/>
      <c r="F14" s="159"/>
      <c r="G14" s="137"/>
      <c r="H14" s="137"/>
      <c r="I14" s="137"/>
      <c r="J14" s="137"/>
      <c r="K14" s="137"/>
      <c r="L14" s="137"/>
      <c r="M14" s="137"/>
      <c r="N14" s="137"/>
      <c r="O14" s="137"/>
      <c r="P14" s="137"/>
      <c r="Q14" s="137"/>
      <c r="R14" s="137"/>
      <c r="S14" s="137"/>
      <c r="T14" s="137"/>
      <c r="U14" s="138"/>
      <c r="V14" s="139"/>
      <c r="W14" s="140"/>
      <c r="X14" s="140"/>
      <c r="Y14" s="140"/>
      <c r="Z14" s="140"/>
      <c r="AA14" s="140"/>
      <c r="AB14" s="140"/>
      <c r="AC14" s="140"/>
      <c r="AD14" s="140"/>
      <c r="AE14" s="140"/>
      <c r="AF14" s="140"/>
    </row>
    <row r="15" spans="1:32" s="167" customFormat="1" ht="90.75" customHeight="1" thickBot="1" x14ac:dyDescent="0.3">
      <c r="A15" s="160"/>
      <c r="B15" s="161" t="s">
        <v>303</v>
      </c>
      <c r="C15" s="1108" t="s">
        <v>184</v>
      </c>
      <c r="D15" s="1109"/>
      <c r="E15" s="1110"/>
      <c r="F15" s="162" t="s">
        <v>400</v>
      </c>
      <c r="G15" s="1106" t="s">
        <v>308</v>
      </c>
      <c r="H15" s="1107"/>
      <c r="I15" s="1106" t="s">
        <v>354</v>
      </c>
      <c r="J15" s="1107"/>
      <c r="K15" s="1106" t="s">
        <v>355</v>
      </c>
      <c r="L15" s="1107"/>
      <c r="M15" s="1106" t="s">
        <v>356</v>
      </c>
      <c r="N15" s="1107"/>
      <c r="O15" s="1106" t="s">
        <v>357</v>
      </c>
      <c r="P15" s="1107"/>
      <c r="Q15" s="1111" t="s">
        <v>314</v>
      </c>
      <c r="R15" s="1112"/>
      <c r="S15" s="163" t="s">
        <v>392</v>
      </c>
      <c r="T15" s="160"/>
      <c r="U15" s="164" t="s">
        <v>401</v>
      </c>
      <c r="V15" s="165" t="s">
        <v>402</v>
      </c>
      <c r="W15" s="166"/>
      <c r="X15" s="166"/>
      <c r="Y15" s="166"/>
      <c r="Z15" s="166"/>
      <c r="AA15" s="166"/>
      <c r="AB15" s="166"/>
      <c r="AC15" s="166"/>
      <c r="AD15" s="166"/>
      <c r="AE15" s="166"/>
      <c r="AF15" s="166"/>
    </row>
    <row r="16" spans="1:32" s="174" customFormat="1" outlineLevel="1" x14ac:dyDescent="0.25">
      <c r="A16" s="137"/>
      <c r="B16" s="137"/>
      <c r="C16" s="168"/>
      <c r="D16" s="169"/>
      <c r="E16" s="169"/>
      <c r="F16" s="170"/>
      <c r="G16" s="1101"/>
      <c r="H16" s="1102"/>
      <c r="I16" s="1102"/>
      <c r="J16" s="1102"/>
      <c r="K16" s="1102"/>
      <c r="L16" s="1102"/>
      <c r="M16" s="1102"/>
      <c r="N16" s="1102"/>
      <c r="O16" s="1102"/>
      <c r="P16" s="1102"/>
      <c r="Q16" s="1101"/>
      <c r="R16" s="1115"/>
      <c r="S16" s="171"/>
      <c r="T16" s="137"/>
      <c r="U16" s="172"/>
      <c r="V16" s="173"/>
      <c r="W16" s="140"/>
      <c r="X16" s="140"/>
      <c r="Y16" s="140"/>
      <c r="Z16" s="140"/>
      <c r="AA16" s="140"/>
      <c r="AB16" s="140"/>
      <c r="AC16" s="140"/>
      <c r="AD16" s="140"/>
      <c r="AE16" s="140"/>
      <c r="AF16" s="140"/>
    </row>
    <row r="17" spans="1:32" s="174" customFormat="1" outlineLevel="1" x14ac:dyDescent="0.25">
      <c r="A17" s="137"/>
      <c r="B17" s="137"/>
      <c r="C17" s="175" t="s">
        <v>208</v>
      </c>
      <c r="D17" s="176"/>
      <c r="E17" s="177"/>
      <c r="F17" s="178"/>
      <c r="G17" s="179"/>
      <c r="H17" s="179"/>
      <c r="I17" s="179"/>
      <c r="J17" s="179"/>
      <c r="K17" s="179"/>
      <c r="L17" s="179"/>
      <c r="M17" s="179"/>
      <c r="N17" s="179"/>
      <c r="O17" s="179"/>
      <c r="P17" s="179"/>
      <c r="Q17" s="180"/>
      <c r="R17" s="181"/>
      <c r="S17" s="182"/>
      <c r="T17" s="137"/>
      <c r="U17" s="172"/>
      <c r="V17" s="173"/>
      <c r="W17" s="183"/>
      <c r="X17" s="183"/>
      <c r="Y17" s="140"/>
      <c r="Z17" s="140"/>
      <c r="AA17" s="140"/>
      <c r="AB17" s="140"/>
      <c r="AC17" s="140"/>
      <c r="AD17" s="140"/>
      <c r="AE17" s="140"/>
      <c r="AF17" s="140"/>
    </row>
    <row r="18" spans="1:32" s="174" customFormat="1" outlineLevel="1" x14ac:dyDescent="0.25">
      <c r="A18" s="137"/>
      <c r="B18" s="137"/>
      <c r="C18" s="184" t="s">
        <v>331</v>
      </c>
      <c r="D18" s="185"/>
      <c r="E18" s="186"/>
      <c r="F18" s="187">
        <f>'Costs (IS)'!N77</f>
        <v>0</v>
      </c>
      <c r="G18" s="1092">
        <f>'On-going Costs (Op)'!G158:H158</f>
        <v>0</v>
      </c>
      <c r="H18" s="1093"/>
      <c r="I18" s="1092">
        <f>'On-going Costs (Op)'!I158:J158</f>
        <v>0</v>
      </c>
      <c r="J18" s="1093"/>
      <c r="K18" s="1092">
        <f>'On-going Costs (Op)'!K158:L158</f>
        <v>0</v>
      </c>
      <c r="L18" s="1093"/>
      <c r="M18" s="1092">
        <f>'On-going Costs (Op)'!M158:N158</f>
        <v>0</v>
      </c>
      <c r="N18" s="1093"/>
      <c r="O18" s="1092">
        <f>'On-going Costs (Op)'!O158:P158</f>
        <v>0</v>
      </c>
      <c r="P18" s="1093"/>
      <c r="Q18" s="1088">
        <f>'On-going Costs (Op)'!Q158:R158</f>
        <v>0</v>
      </c>
      <c r="R18" s="1089"/>
      <c r="S18" s="188">
        <f>SUM(Q18+F18)</f>
        <v>0</v>
      </c>
      <c r="T18" s="137"/>
      <c r="U18" s="16">
        <f>'Costs (IS)'!P77</f>
        <v>0</v>
      </c>
      <c r="V18" s="17">
        <f>'Costs (IS)'!Q77</f>
        <v>0</v>
      </c>
      <c r="W18" s="189"/>
      <c r="X18" s="183"/>
      <c r="Y18" s="140"/>
      <c r="Z18" s="140"/>
      <c r="AA18" s="140"/>
      <c r="AB18" s="140"/>
      <c r="AC18" s="140"/>
      <c r="AD18" s="140"/>
      <c r="AE18" s="140"/>
      <c r="AF18" s="140"/>
    </row>
    <row r="19" spans="1:32" s="174" customFormat="1" outlineLevel="1" x14ac:dyDescent="0.25">
      <c r="A19" s="137"/>
      <c r="B19" s="137"/>
      <c r="C19" s="184" t="s">
        <v>207</v>
      </c>
      <c r="D19" s="185"/>
      <c r="E19" s="186"/>
      <c r="F19" s="187">
        <f>'Costs (Misc)'!I63</f>
        <v>0</v>
      </c>
      <c r="G19" s="1073" t="s">
        <v>61</v>
      </c>
      <c r="H19" s="1074"/>
      <c r="I19" s="1073" t="s">
        <v>61</v>
      </c>
      <c r="J19" s="1074"/>
      <c r="K19" s="1073" t="s">
        <v>61</v>
      </c>
      <c r="L19" s="1074"/>
      <c r="M19" s="1073" t="s">
        <v>61</v>
      </c>
      <c r="N19" s="1074"/>
      <c r="O19" s="1073" t="s">
        <v>61</v>
      </c>
      <c r="P19" s="1074"/>
      <c r="Q19" s="1073" t="s">
        <v>61</v>
      </c>
      <c r="R19" s="1074"/>
      <c r="S19" s="190" t="s">
        <v>61</v>
      </c>
      <c r="T19" s="191"/>
      <c r="U19" s="16">
        <f>'Costs (Misc)'!K63</f>
        <v>0</v>
      </c>
      <c r="V19" s="17">
        <f>'Costs (Misc)'!L63</f>
        <v>0</v>
      </c>
      <c r="W19" s="183"/>
      <c r="X19" s="183"/>
      <c r="Y19" s="140"/>
      <c r="Z19" s="140"/>
      <c r="AA19" s="140"/>
      <c r="AB19" s="140"/>
      <c r="AC19" s="140"/>
      <c r="AD19" s="140"/>
      <c r="AE19" s="140"/>
      <c r="AF19" s="140"/>
    </row>
    <row r="20" spans="1:32" s="174" customFormat="1" outlineLevel="1" x14ac:dyDescent="0.25">
      <c r="A20" s="137"/>
      <c r="B20" s="137"/>
      <c r="C20" s="184" t="s">
        <v>205</v>
      </c>
      <c r="D20" s="185"/>
      <c r="E20" s="186"/>
      <c r="F20" s="187">
        <f>'Costs (New Build)'!L106</f>
        <v>0</v>
      </c>
      <c r="G20" s="1090">
        <f>'On-going Costs (Op)'!G177:H177</f>
        <v>0</v>
      </c>
      <c r="H20" s="1091"/>
      <c r="I20" s="1090">
        <f>'On-going Costs (Op)'!I177:J177</f>
        <v>0</v>
      </c>
      <c r="J20" s="1091"/>
      <c r="K20" s="1090">
        <f>'On-going Costs (Op)'!K177:L177</f>
        <v>0</v>
      </c>
      <c r="L20" s="1091"/>
      <c r="M20" s="1090">
        <f>'On-going Costs (Op)'!M177:N177</f>
        <v>0</v>
      </c>
      <c r="N20" s="1091"/>
      <c r="O20" s="1090">
        <f>'On-going Costs (Op)'!O177:P177</f>
        <v>0</v>
      </c>
      <c r="P20" s="1091"/>
      <c r="Q20" s="1118">
        <f>'On-going Costs (Op)'!Q177:R177</f>
        <v>0</v>
      </c>
      <c r="R20" s="1119"/>
      <c r="S20" s="188">
        <f t="shared" ref="S20:S21" si="0">SUM(Q20+F20)</f>
        <v>0</v>
      </c>
      <c r="T20" s="137"/>
      <c r="U20" s="17">
        <f>'Costs (New Build)'!N106</f>
        <v>0</v>
      </c>
      <c r="V20" s="17">
        <f>'Costs (New Build)'!O106</f>
        <v>0</v>
      </c>
      <c r="W20" s="183"/>
      <c r="X20" s="183"/>
      <c r="Y20" s="140"/>
      <c r="Z20" s="140"/>
      <c r="AA20" s="140"/>
      <c r="AB20" s="140"/>
      <c r="AC20" s="140"/>
      <c r="AD20" s="140"/>
      <c r="AE20" s="140"/>
      <c r="AF20" s="140"/>
    </row>
    <row r="21" spans="1:32" s="174" customFormat="1" outlineLevel="1" x14ac:dyDescent="0.25">
      <c r="A21" s="137"/>
      <c r="B21" s="137"/>
      <c r="C21" s="184" t="s">
        <v>336</v>
      </c>
      <c r="D21" s="185"/>
      <c r="E21" s="186"/>
      <c r="F21" s="187">
        <f>'Costs (Refurb) '!L106</f>
        <v>0</v>
      </c>
      <c r="G21" s="1073">
        <f>'On-going Costs (Op)'!G195</f>
        <v>0</v>
      </c>
      <c r="H21" s="1074"/>
      <c r="I21" s="1073">
        <f>'On-going Costs (Op)'!I195</f>
        <v>0</v>
      </c>
      <c r="J21" s="1074"/>
      <c r="K21" s="1073">
        <f>'On-going Costs (Op)'!K195</f>
        <v>0</v>
      </c>
      <c r="L21" s="1074"/>
      <c r="M21" s="1073">
        <f>'On-going Costs (Op)'!M195</f>
        <v>0</v>
      </c>
      <c r="N21" s="1074"/>
      <c r="O21" s="1073">
        <f>'On-going Costs (Op)'!O195</f>
        <v>0</v>
      </c>
      <c r="P21" s="1074"/>
      <c r="Q21" s="1073">
        <f>'On-going Costs (Op)'!Q195</f>
        <v>0</v>
      </c>
      <c r="R21" s="1074"/>
      <c r="S21" s="188">
        <f t="shared" si="0"/>
        <v>0</v>
      </c>
      <c r="T21" s="137"/>
      <c r="U21" s="17">
        <f>'Costs (Refurb) '!N106</f>
        <v>0</v>
      </c>
      <c r="V21" s="17">
        <f>'Costs (Refurb) '!O106</f>
        <v>0</v>
      </c>
      <c r="W21" s="183"/>
      <c r="X21" s="183"/>
      <c r="Y21" s="140"/>
      <c r="Z21" s="140"/>
      <c r="AA21" s="140"/>
      <c r="AB21" s="140"/>
      <c r="AC21" s="140"/>
      <c r="AD21" s="140"/>
      <c r="AE21" s="140"/>
      <c r="AF21" s="140"/>
    </row>
    <row r="22" spans="1:32" s="174" customFormat="1" outlineLevel="1" x14ac:dyDescent="0.25">
      <c r="A22" s="137"/>
      <c r="B22" s="137"/>
      <c r="C22" s="184" t="s">
        <v>206</v>
      </c>
      <c r="D22" s="185"/>
      <c r="E22" s="186"/>
      <c r="F22" s="187">
        <f>'Costs (Decant)'!L106</f>
        <v>0</v>
      </c>
      <c r="G22" s="1073" t="s">
        <v>61</v>
      </c>
      <c r="H22" s="1074"/>
      <c r="I22" s="1073" t="s">
        <v>61</v>
      </c>
      <c r="J22" s="1074"/>
      <c r="K22" s="1073" t="s">
        <v>61</v>
      </c>
      <c r="L22" s="1074"/>
      <c r="M22" s="1073" t="s">
        <v>61</v>
      </c>
      <c r="N22" s="1074"/>
      <c r="O22" s="1073" t="s">
        <v>352</v>
      </c>
      <c r="P22" s="1074"/>
      <c r="Q22" s="1113" t="s">
        <v>61</v>
      </c>
      <c r="R22" s="1114"/>
      <c r="S22" s="192">
        <f>SUM(F22:P22)</f>
        <v>0</v>
      </c>
      <c r="T22" s="137"/>
      <c r="U22" s="17">
        <f>'Costs (Refurb) '!D99</f>
        <v>0</v>
      </c>
      <c r="V22" s="17">
        <f>'Costs (Refurb) '!E99</f>
        <v>0</v>
      </c>
      <c r="W22" s="183"/>
      <c r="X22" s="183"/>
      <c r="Y22" s="140"/>
      <c r="Z22" s="140"/>
      <c r="AA22" s="140"/>
      <c r="AB22" s="140"/>
      <c r="AC22" s="140"/>
      <c r="AD22" s="140"/>
      <c r="AE22" s="140"/>
      <c r="AF22" s="140"/>
    </row>
    <row r="23" spans="1:32" s="174" customFormat="1" outlineLevel="1" x14ac:dyDescent="0.25">
      <c r="A23" s="137"/>
      <c r="B23" s="137"/>
      <c r="C23" s="184"/>
      <c r="D23" s="185"/>
      <c r="E23" s="186"/>
      <c r="F23" s="193"/>
      <c r="G23" s="1077"/>
      <c r="H23" s="1077"/>
      <c r="I23" s="1077"/>
      <c r="J23" s="1077"/>
      <c r="K23" s="1077"/>
      <c r="L23" s="1077"/>
      <c r="M23" s="1077"/>
      <c r="N23" s="1077"/>
      <c r="O23" s="1077"/>
      <c r="P23" s="1077"/>
      <c r="Q23" s="1116"/>
      <c r="R23" s="1117"/>
      <c r="S23" s="194"/>
      <c r="T23" s="137"/>
      <c r="U23" s="18"/>
      <c r="V23" s="18"/>
      <c r="W23" s="195"/>
      <c r="X23" s="183"/>
      <c r="Y23" s="140"/>
      <c r="Z23" s="140"/>
      <c r="AA23" s="196"/>
      <c r="AB23" s="140"/>
      <c r="AC23" s="140"/>
      <c r="AD23" s="140"/>
      <c r="AE23" s="140"/>
      <c r="AF23" s="140"/>
    </row>
    <row r="24" spans="1:32" s="174" customFormat="1" outlineLevel="1" x14ac:dyDescent="0.25">
      <c r="A24" s="137"/>
      <c r="B24" s="137"/>
      <c r="C24" s="175" t="s">
        <v>185</v>
      </c>
      <c r="D24" s="185"/>
      <c r="E24" s="186"/>
      <c r="F24" s="193"/>
      <c r="G24" s="179"/>
      <c r="H24" s="179"/>
      <c r="I24" s="179"/>
      <c r="J24" s="179"/>
      <c r="K24" s="179"/>
      <c r="L24" s="179"/>
      <c r="M24" s="179"/>
      <c r="N24" s="179"/>
      <c r="O24" s="179"/>
      <c r="P24" s="179"/>
      <c r="Q24" s="180"/>
      <c r="R24" s="181"/>
      <c r="S24" s="194"/>
      <c r="T24" s="137"/>
      <c r="U24" s="18"/>
      <c r="V24" s="18"/>
      <c r="W24" s="140"/>
      <c r="X24" s="140"/>
      <c r="Y24" s="140"/>
      <c r="Z24" s="196"/>
      <c r="AA24" s="196"/>
      <c r="AB24" s="140"/>
      <c r="AC24" s="140"/>
      <c r="AD24" s="140"/>
      <c r="AE24" s="140"/>
      <c r="AF24" s="140"/>
    </row>
    <row r="25" spans="1:32" s="174" customFormat="1" outlineLevel="1" x14ac:dyDescent="0.25">
      <c r="A25" s="137"/>
      <c r="B25" s="137"/>
      <c r="C25" s="184" t="s">
        <v>114</v>
      </c>
      <c r="D25" s="185"/>
      <c r="E25" s="186"/>
      <c r="F25" s="187">
        <f>'Costs (Resources)'!I36</f>
        <v>0</v>
      </c>
      <c r="G25" s="1073">
        <f>'On-going Costs (Op)'!G86:H86</f>
        <v>0</v>
      </c>
      <c r="H25" s="1074"/>
      <c r="I25" s="1073">
        <f>'On-going Costs (Op)'!I86:J86</f>
        <v>0</v>
      </c>
      <c r="J25" s="1074"/>
      <c r="K25" s="1073">
        <f>'On-going Costs (Op)'!K86:L86</f>
        <v>0</v>
      </c>
      <c r="L25" s="1074"/>
      <c r="M25" s="1073">
        <f>'On-going Costs (Op)'!M86:N86</f>
        <v>0</v>
      </c>
      <c r="N25" s="1074"/>
      <c r="O25" s="1073">
        <f>'On-going Costs (Op)'!O86:P86</f>
        <v>0</v>
      </c>
      <c r="P25" s="1074"/>
      <c r="Q25" s="1113">
        <f>SUM(G25:P25)</f>
        <v>0</v>
      </c>
      <c r="R25" s="1114"/>
      <c r="S25" s="188">
        <f>SUM(Q25+F25)</f>
        <v>0</v>
      </c>
      <c r="T25" s="137"/>
      <c r="U25" s="17">
        <f>'Costs (Resources)'!K36</f>
        <v>0</v>
      </c>
      <c r="V25" s="17">
        <f>'Costs (Resources)'!L36</f>
        <v>0</v>
      </c>
      <c r="W25" s="140"/>
      <c r="X25" s="140"/>
      <c r="Y25" s="140"/>
      <c r="Z25" s="196"/>
      <c r="AA25" s="196"/>
      <c r="AB25" s="140"/>
      <c r="AC25" s="140"/>
      <c r="AD25" s="140"/>
      <c r="AE25" s="140"/>
      <c r="AF25" s="140"/>
    </row>
    <row r="26" spans="1:32" s="174" customFormat="1" outlineLevel="1" x14ac:dyDescent="0.25">
      <c r="A26" s="137"/>
      <c r="B26" s="137"/>
      <c r="C26" s="184" t="s">
        <v>115</v>
      </c>
      <c r="D26" s="185"/>
      <c r="E26" s="186"/>
      <c r="F26" s="187">
        <f>'Costs (Resources)'!I57</f>
        <v>0</v>
      </c>
      <c r="G26" s="1073">
        <f>'On-going Costs (Op)'!G108:H108</f>
        <v>0</v>
      </c>
      <c r="H26" s="1074"/>
      <c r="I26" s="1075">
        <f>'On-going Costs (Op)'!I108:J108</f>
        <v>0</v>
      </c>
      <c r="J26" s="1075"/>
      <c r="K26" s="1075">
        <f>'On-going Costs (Op)'!K108:L108</f>
        <v>0</v>
      </c>
      <c r="L26" s="1075"/>
      <c r="M26" s="1075">
        <f>'On-going Costs (Op)'!M108:N108</f>
        <v>0</v>
      </c>
      <c r="N26" s="1075"/>
      <c r="O26" s="1075">
        <f>'On-going Costs (Op)'!O108:P108</f>
        <v>0</v>
      </c>
      <c r="P26" s="1099"/>
      <c r="Q26" s="1097">
        <f>SUM(G26:P26)</f>
        <v>0</v>
      </c>
      <c r="R26" s="1098"/>
      <c r="S26" s="188">
        <f>SUM(Q26+F26)</f>
        <v>0</v>
      </c>
      <c r="T26" s="137"/>
      <c r="U26" s="17">
        <f>'Costs (Resources)'!K57</f>
        <v>0</v>
      </c>
      <c r="V26" s="17">
        <f>'Costs (Resources)'!L57</f>
        <v>0</v>
      </c>
      <c r="W26" s="140"/>
      <c r="X26" s="140"/>
      <c r="Y26" s="140"/>
      <c r="Z26" s="140"/>
      <c r="AA26" s="140"/>
      <c r="AB26" s="140"/>
      <c r="AC26" s="140"/>
      <c r="AD26" s="140"/>
      <c r="AE26" s="140"/>
      <c r="AF26" s="140"/>
    </row>
    <row r="27" spans="1:32" s="174" customFormat="1" ht="15.75" outlineLevel="1" thickBot="1" x14ac:dyDescent="0.3">
      <c r="A27" s="137"/>
      <c r="B27" s="197" t="s">
        <v>346</v>
      </c>
      <c r="C27" s="198" t="s">
        <v>210</v>
      </c>
      <c r="D27" s="199">
        <v>0.02</v>
      </c>
      <c r="E27" s="200"/>
      <c r="F27" s="201">
        <f>SUM(F18:F26)*D27</f>
        <v>0</v>
      </c>
      <c r="G27" s="1073" t="s">
        <v>61</v>
      </c>
      <c r="H27" s="1074"/>
      <c r="I27" s="1076" t="s">
        <v>61</v>
      </c>
      <c r="J27" s="1075"/>
      <c r="K27" s="1076" t="s">
        <v>61</v>
      </c>
      <c r="L27" s="1075"/>
      <c r="M27" s="1076" t="s">
        <v>61</v>
      </c>
      <c r="N27" s="1075"/>
      <c r="O27" s="1075" t="s">
        <v>61</v>
      </c>
      <c r="P27" s="1099"/>
      <c r="Q27" s="1094" t="s">
        <v>61</v>
      </c>
      <c r="R27" s="1095"/>
      <c r="S27" s="202">
        <f>SUM(F27:P27)</f>
        <v>0</v>
      </c>
      <c r="T27" s="137"/>
      <c r="U27" s="19">
        <f>SUM(U18:U26)*D27</f>
        <v>0</v>
      </c>
      <c r="V27" s="19">
        <f>SUM(V18:V26)*D27</f>
        <v>0</v>
      </c>
      <c r="W27" s="203"/>
      <c r="X27" s="203"/>
      <c r="Y27" s="157"/>
      <c r="Z27" s="140"/>
      <c r="AA27" s="140"/>
      <c r="AB27" s="140"/>
      <c r="AC27" s="140"/>
      <c r="AD27" s="140"/>
      <c r="AE27" s="140"/>
      <c r="AF27" s="140"/>
    </row>
    <row r="28" spans="1:32" s="208" customFormat="1" ht="15.75" thickBot="1" x14ac:dyDescent="0.3">
      <c r="A28" s="204"/>
      <c r="B28" s="204"/>
      <c r="C28" s="1084" t="s">
        <v>209</v>
      </c>
      <c r="D28" s="1085"/>
      <c r="E28" s="142"/>
      <c r="F28" s="205">
        <f>SUM(F18:F27)</f>
        <v>0</v>
      </c>
      <c r="G28" s="1086">
        <f>SUM(G16:H27)</f>
        <v>0</v>
      </c>
      <c r="H28" s="1087"/>
      <c r="I28" s="1087">
        <f>SUM(I16:J27)</f>
        <v>0</v>
      </c>
      <c r="J28" s="1087"/>
      <c r="K28" s="1087">
        <f>SUM(K16:L27)</f>
        <v>0</v>
      </c>
      <c r="L28" s="1087"/>
      <c r="M28" s="1087">
        <f>SUM(M16:N27)</f>
        <v>0</v>
      </c>
      <c r="N28" s="1087"/>
      <c r="O28" s="1087">
        <f>SUM(O16:P27)</f>
        <v>0</v>
      </c>
      <c r="P28" s="1100"/>
      <c r="Q28" s="1096">
        <f>SUM(Q18:R27)</f>
        <v>0</v>
      </c>
      <c r="R28" s="1096"/>
      <c r="S28" s="206">
        <f>SUM(S18:S27)</f>
        <v>0</v>
      </c>
      <c r="T28" s="204"/>
      <c r="U28" s="29">
        <f>SUM(U18:U27)</f>
        <v>0</v>
      </c>
      <c r="V28" s="30">
        <f>SUM(V18:V27)</f>
        <v>0</v>
      </c>
      <c r="W28" s="203"/>
      <c r="X28" s="203"/>
      <c r="Y28" s="203"/>
      <c r="Z28" s="207"/>
      <c r="AA28" s="207"/>
      <c r="AB28" s="207"/>
      <c r="AC28" s="207"/>
      <c r="AD28" s="207"/>
      <c r="AE28" s="207"/>
      <c r="AF28" s="207"/>
    </row>
    <row r="29" spans="1:32" s="208" customFormat="1" x14ac:dyDescent="0.25">
      <c r="A29" s="204"/>
      <c r="B29" s="204"/>
      <c r="C29" s="209"/>
      <c r="D29" s="209"/>
      <c r="E29" s="209"/>
      <c r="F29" s="210"/>
      <c r="G29" s="211"/>
      <c r="H29" s="211"/>
      <c r="I29" s="211"/>
      <c r="J29" s="211"/>
      <c r="K29" s="211"/>
      <c r="L29" s="211"/>
      <c r="M29" s="211"/>
      <c r="N29" s="211"/>
      <c r="O29" s="211"/>
      <c r="P29" s="211"/>
      <c r="Q29" s="211"/>
      <c r="R29" s="211"/>
      <c r="S29" s="212"/>
      <c r="T29" s="204"/>
      <c r="U29" s="213"/>
      <c r="V29" s="214"/>
      <c r="W29" s="203"/>
      <c r="X29" s="203"/>
      <c r="Y29" s="203"/>
      <c r="Z29" s="207"/>
      <c r="AA29" s="207"/>
      <c r="AB29" s="207"/>
      <c r="AC29" s="207"/>
      <c r="AD29" s="207"/>
      <c r="AE29" s="207"/>
      <c r="AF29" s="207"/>
    </row>
    <row r="30" spans="1:32" s="140" customFormat="1" x14ac:dyDescent="0.25">
      <c r="F30" s="143"/>
      <c r="U30" s="138"/>
      <c r="V30" s="139"/>
    </row>
    <row r="31" spans="1:32" s="140" customFormat="1" x14ac:dyDescent="0.25">
      <c r="C31" s="207" t="s">
        <v>313</v>
      </c>
      <c r="F31" s="143"/>
      <c r="U31" s="138"/>
      <c r="V31" s="139"/>
    </row>
    <row r="32" spans="1:32" s="140" customFormat="1" x14ac:dyDescent="0.25">
      <c r="C32" s="1081" t="s">
        <v>359</v>
      </c>
      <c r="D32" s="1082"/>
      <c r="E32" s="1083"/>
      <c r="F32" s="215"/>
      <c r="U32" s="138"/>
      <c r="V32" s="139"/>
    </row>
    <row r="33" spans="3:22" s="140" customFormat="1" x14ac:dyDescent="0.25">
      <c r="C33" s="1078" t="s">
        <v>235</v>
      </c>
      <c r="D33" s="1079"/>
      <c r="E33" s="1080"/>
      <c r="F33" s="216">
        <f>'Costs (IS)'!K81+'Costs (Misc)'!G68+'Costs (Resources)'!G65+'Costs (New Build)'!K110+'Costs (Refurb) '!K110+'Costs (Decant)'!K110</f>
        <v>0</v>
      </c>
      <c r="U33" s="138"/>
      <c r="V33" s="139"/>
    </row>
    <row r="34" spans="3:22" s="140" customFormat="1" x14ac:dyDescent="0.25">
      <c r="C34" s="1078" t="s">
        <v>306</v>
      </c>
      <c r="D34" s="1079"/>
      <c r="E34" s="1080"/>
      <c r="F34" s="216">
        <f>'Costs (IS)'!K82+'Costs (Misc)'!G69+'Costs (New Build)'!K111+'Costs (Refurb) '!K111+'Costs (Decant)'!K111</f>
        <v>0</v>
      </c>
      <c r="U34" s="138"/>
      <c r="V34" s="139"/>
    </row>
    <row r="35" spans="3:22" s="140" customFormat="1" x14ac:dyDescent="0.25">
      <c r="C35" s="1078" t="s">
        <v>145</v>
      </c>
      <c r="D35" s="1079"/>
      <c r="E35" s="1080"/>
      <c r="F35" s="216">
        <f>'Costs (IS)'!K83+'Costs (Misc)'!G70+'Costs (New Build)'!K112+'Costs (Refurb) '!K112+'Costs (Decant)'!K112</f>
        <v>0</v>
      </c>
      <c r="U35" s="138"/>
      <c r="V35" s="139"/>
    </row>
    <row r="36" spans="3:22" s="140" customFormat="1" x14ac:dyDescent="0.25">
      <c r="F36" s="143"/>
      <c r="U36" s="138"/>
      <c r="V36" s="139"/>
    </row>
    <row r="37" spans="3:22" s="140" customFormat="1" x14ac:dyDescent="0.25">
      <c r="F37" s="143"/>
      <c r="U37" s="138"/>
      <c r="V37" s="139"/>
    </row>
    <row r="38" spans="3:22" s="140" customFormat="1" x14ac:dyDescent="0.25">
      <c r="F38" s="143"/>
      <c r="U38" s="138"/>
      <c r="V38" s="139"/>
    </row>
    <row r="39" spans="3:22" s="140" customFormat="1" x14ac:dyDescent="0.25">
      <c r="F39" s="143"/>
      <c r="U39" s="138"/>
      <c r="V39" s="139"/>
    </row>
    <row r="40" spans="3:22" s="140" customFormat="1" x14ac:dyDescent="0.25">
      <c r="F40" s="143"/>
      <c r="U40" s="138"/>
      <c r="V40" s="139"/>
    </row>
    <row r="41" spans="3:22" s="140" customFormat="1" x14ac:dyDescent="0.25">
      <c r="F41" s="143"/>
      <c r="U41" s="138"/>
      <c r="V41" s="139"/>
    </row>
  </sheetData>
  <dataConsolidate/>
  <mergeCells count="80">
    <mergeCell ref="Q15:R15"/>
    <mergeCell ref="M25:N25"/>
    <mergeCell ref="O25:P25"/>
    <mergeCell ref="Q25:R25"/>
    <mergeCell ref="M15:N15"/>
    <mergeCell ref="O15:P15"/>
    <mergeCell ref="Q16:R16"/>
    <mergeCell ref="M22:N22"/>
    <mergeCell ref="O23:P23"/>
    <mergeCell ref="O16:P16"/>
    <mergeCell ref="M16:N16"/>
    <mergeCell ref="Q23:R23"/>
    <mergeCell ref="Q21:R21"/>
    <mergeCell ref="Q22:R22"/>
    <mergeCell ref="Q20:R20"/>
    <mergeCell ref="M20:N20"/>
    <mergeCell ref="K21:L21"/>
    <mergeCell ref="K16:L16"/>
    <mergeCell ref="C13:F13"/>
    <mergeCell ref="I15:J15"/>
    <mergeCell ref="G15:H15"/>
    <mergeCell ref="C15:E15"/>
    <mergeCell ref="G20:H20"/>
    <mergeCell ref="K15:L15"/>
    <mergeCell ref="K19:L19"/>
    <mergeCell ref="I20:J20"/>
    <mergeCell ref="K20:L20"/>
    <mergeCell ref="G19:H19"/>
    <mergeCell ref="I19:J19"/>
    <mergeCell ref="K18:L18"/>
    <mergeCell ref="G18:H18"/>
    <mergeCell ref="I18:J18"/>
    <mergeCell ref="G16:H16"/>
    <mergeCell ref="I16:J16"/>
    <mergeCell ref="D11:F11"/>
    <mergeCell ref="G21:H21"/>
    <mergeCell ref="I21:J21"/>
    <mergeCell ref="M26:N26"/>
    <mergeCell ref="O26:P26"/>
    <mergeCell ref="O27:P27"/>
    <mergeCell ref="M28:N28"/>
    <mergeCell ref="O28:P28"/>
    <mergeCell ref="Q18:R18"/>
    <mergeCell ref="M19:N19"/>
    <mergeCell ref="O19:P19"/>
    <mergeCell ref="Q19:R19"/>
    <mergeCell ref="C33:E33"/>
    <mergeCell ref="M21:N21"/>
    <mergeCell ref="O21:P21"/>
    <mergeCell ref="O20:P20"/>
    <mergeCell ref="M18:N18"/>
    <mergeCell ref="O18:P18"/>
    <mergeCell ref="Q27:R27"/>
    <mergeCell ref="Q28:R28"/>
    <mergeCell ref="O22:P22"/>
    <mergeCell ref="M23:N23"/>
    <mergeCell ref="M27:N27"/>
    <mergeCell ref="Q26:R26"/>
    <mergeCell ref="C34:E34"/>
    <mergeCell ref="C35:E35"/>
    <mergeCell ref="C32:E32"/>
    <mergeCell ref="K27:L27"/>
    <mergeCell ref="C28:D28"/>
    <mergeCell ref="G28:H28"/>
    <mergeCell ref="I28:J28"/>
    <mergeCell ref="G27:H27"/>
    <mergeCell ref="K28:L28"/>
    <mergeCell ref="G26:H26"/>
    <mergeCell ref="I26:J26"/>
    <mergeCell ref="K26:L26"/>
    <mergeCell ref="I27:J27"/>
    <mergeCell ref="I22:J22"/>
    <mergeCell ref="K23:L23"/>
    <mergeCell ref="G25:H25"/>
    <mergeCell ref="I25:J25"/>
    <mergeCell ref="K25:L25"/>
    <mergeCell ref="G22:H22"/>
    <mergeCell ref="K22:L22"/>
    <mergeCell ref="G23:H23"/>
    <mergeCell ref="I23:J23"/>
  </mergeCells>
  <phoneticPr fontId="3" type="noConversion"/>
  <pageMargins left="0.74803149606299213" right="0.74803149606299213" top="0.78740157480314965" bottom="0.78740157480314965" header="0.51181102362204722" footer="0.51181102362204722"/>
  <pageSetup paperSize="9" scale="77"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76"/>
  <sheetViews>
    <sheetView zoomScaleNormal="100" zoomScalePageLayoutView="55" workbookViewId="0">
      <selection activeCell="G12" sqref="G12"/>
    </sheetView>
  </sheetViews>
  <sheetFormatPr defaultRowHeight="15" x14ac:dyDescent="0.25"/>
  <cols>
    <col min="1" max="1" width="16.42578125" style="57" customWidth="1"/>
    <col min="2" max="2" width="11.7109375" style="57" customWidth="1"/>
    <col min="3" max="3" width="68.7109375" style="228" customWidth="1"/>
    <col min="4" max="16384" width="9.140625" style="57"/>
  </cols>
  <sheetData>
    <row r="2" spans="1:4" x14ac:dyDescent="0.25">
      <c r="A2" s="220"/>
      <c r="B2" s="220"/>
      <c r="C2" s="221" t="s">
        <v>84</v>
      </c>
      <c r="D2" s="220"/>
    </row>
    <row r="3" spans="1:4" x14ac:dyDescent="0.25">
      <c r="A3" s="220"/>
      <c r="B3" s="220"/>
      <c r="C3" s="222"/>
      <c r="D3" s="221"/>
    </row>
    <row r="4" spans="1:4" x14ac:dyDescent="0.25">
      <c r="A4" s="141"/>
      <c r="B4" s="145" t="s">
        <v>44</v>
      </c>
      <c r="C4" s="223" t="str">
        <f>'Project Details'!C3</f>
        <v>Sample Capital Project</v>
      </c>
    </row>
    <row r="5" spans="1:4" x14ac:dyDescent="0.25">
      <c r="A5" s="141"/>
      <c r="B5" s="224" t="s">
        <v>107</v>
      </c>
      <c r="C5" s="223" t="str">
        <f>'Project Details'!C4</f>
        <v>YY-123</v>
      </c>
    </row>
    <row r="6" spans="1:4" x14ac:dyDescent="0.25">
      <c r="A6" s="141"/>
      <c r="B6" s="224" t="s">
        <v>315</v>
      </c>
      <c r="C6" s="223">
        <f>'Project Details'!C5</f>
        <v>12450</v>
      </c>
    </row>
    <row r="7" spans="1:4" x14ac:dyDescent="0.25">
      <c r="A7" s="141"/>
      <c r="B7" s="224" t="s">
        <v>112</v>
      </c>
      <c r="C7" s="223" t="str">
        <f>'Project Details'!C6</f>
        <v>Update Champion Name</v>
      </c>
    </row>
    <row r="8" spans="1:4" x14ac:dyDescent="0.25">
      <c r="A8" s="141"/>
      <c r="B8" s="224" t="s">
        <v>45</v>
      </c>
      <c r="C8" s="223" t="str">
        <f>'Project Details'!C7</f>
        <v>Update Sponsor Name</v>
      </c>
    </row>
    <row r="9" spans="1:4" x14ac:dyDescent="0.25">
      <c r="A9" s="141"/>
      <c r="B9" s="224" t="s">
        <v>46</v>
      </c>
      <c r="C9" s="223" t="str">
        <f>'Project Details'!C8</f>
        <v>Update PM Name</v>
      </c>
    </row>
    <row r="10" spans="1:4" x14ac:dyDescent="0.25">
      <c r="A10" s="141"/>
      <c r="B10" s="224" t="s">
        <v>67</v>
      </c>
      <c r="C10" s="223" t="str">
        <f>'Project Details'!C9</f>
        <v>V0 1</v>
      </c>
    </row>
    <row r="11" spans="1:4" x14ac:dyDescent="0.25">
      <c r="A11" s="141"/>
      <c r="B11" s="224" t="s">
        <v>68</v>
      </c>
      <c r="C11" s="225" t="str">
        <f>'Project Details'!C10</f>
        <v>DD/MM/YYYY</v>
      </c>
    </row>
    <row r="12" spans="1:4" x14ac:dyDescent="0.25">
      <c r="A12" s="220"/>
      <c r="B12" s="220"/>
      <c r="C12" s="222"/>
      <c r="D12" s="221"/>
    </row>
    <row r="13" spans="1:4" x14ac:dyDescent="0.25">
      <c r="A13" s="220"/>
      <c r="B13" s="220"/>
      <c r="C13" s="222"/>
      <c r="D13" s="221"/>
    </row>
    <row r="14" spans="1:4" x14ac:dyDescent="0.25">
      <c r="A14" s="220"/>
      <c r="B14" s="220"/>
      <c r="C14" s="226"/>
      <c r="D14" s="221"/>
    </row>
    <row r="15" spans="1:4" x14ac:dyDescent="0.25">
      <c r="A15" s="220"/>
      <c r="B15" s="220"/>
      <c r="C15" s="227"/>
      <c r="D15" s="221"/>
    </row>
    <row r="16" spans="1:4" x14ac:dyDescent="0.25">
      <c r="B16" s="220"/>
      <c r="D16" s="221"/>
    </row>
    <row r="17" spans="2:3" s="219" customFormat="1" x14ac:dyDescent="0.25">
      <c r="B17" s="217" t="s">
        <v>86</v>
      </c>
      <c r="C17" s="218" t="s">
        <v>85</v>
      </c>
    </row>
    <row r="18" spans="2:3" x14ac:dyDescent="0.25">
      <c r="B18" s="229">
        <v>1</v>
      </c>
      <c r="C18" s="230" t="s">
        <v>361</v>
      </c>
    </row>
    <row r="19" spans="2:3" x14ac:dyDescent="0.25">
      <c r="B19" s="229">
        <v>2</v>
      </c>
      <c r="C19" s="230"/>
    </row>
    <row r="20" spans="2:3" x14ac:dyDescent="0.25">
      <c r="B20" s="229">
        <v>3</v>
      </c>
      <c r="C20" s="230"/>
    </row>
    <row r="21" spans="2:3" x14ac:dyDescent="0.25">
      <c r="B21" s="229">
        <v>4</v>
      </c>
      <c r="C21" s="230"/>
    </row>
    <row r="22" spans="2:3" x14ac:dyDescent="0.25">
      <c r="B22" s="229">
        <v>5</v>
      </c>
      <c r="C22" s="230"/>
    </row>
    <row r="23" spans="2:3" x14ac:dyDescent="0.25">
      <c r="B23" s="229">
        <v>6</v>
      </c>
      <c r="C23" s="230"/>
    </row>
    <row r="24" spans="2:3" x14ac:dyDescent="0.25">
      <c r="B24" s="229">
        <v>7</v>
      </c>
      <c r="C24" s="230"/>
    </row>
    <row r="25" spans="2:3" x14ac:dyDescent="0.25">
      <c r="B25" s="229">
        <v>8</v>
      </c>
      <c r="C25" s="230"/>
    </row>
    <row r="26" spans="2:3" x14ac:dyDescent="0.25">
      <c r="B26" s="229">
        <v>9</v>
      </c>
      <c r="C26" s="230"/>
    </row>
    <row r="27" spans="2:3" x14ac:dyDescent="0.25">
      <c r="B27" s="229">
        <v>10</v>
      </c>
      <c r="C27" s="230"/>
    </row>
    <row r="28" spans="2:3" x14ac:dyDescent="0.25">
      <c r="B28" s="229">
        <v>11</v>
      </c>
      <c r="C28" s="230"/>
    </row>
    <row r="29" spans="2:3" x14ac:dyDescent="0.25">
      <c r="B29" s="229">
        <v>12</v>
      </c>
      <c r="C29" s="230"/>
    </row>
    <row r="30" spans="2:3" x14ac:dyDescent="0.25">
      <c r="B30" s="229">
        <v>13</v>
      </c>
      <c r="C30" s="230"/>
    </row>
    <row r="31" spans="2:3" x14ac:dyDescent="0.25">
      <c r="B31" s="229">
        <v>14</v>
      </c>
      <c r="C31" s="230"/>
    </row>
    <row r="32" spans="2:3" x14ac:dyDescent="0.25">
      <c r="B32" s="229">
        <v>15</v>
      </c>
      <c r="C32" s="230"/>
    </row>
    <row r="33" spans="2:3" ht="12.75" hidden="1" customHeight="1" x14ac:dyDescent="0.25">
      <c r="B33" s="229">
        <v>16</v>
      </c>
      <c r="C33" s="230"/>
    </row>
    <row r="34" spans="2:3" ht="12.75" hidden="1" customHeight="1" x14ac:dyDescent="0.25">
      <c r="B34" s="229">
        <v>17</v>
      </c>
      <c r="C34" s="230"/>
    </row>
    <row r="35" spans="2:3" ht="12.75" hidden="1" customHeight="1" x14ac:dyDescent="0.25">
      <c r="B35" s="229">
        <v>18</v>
      </c>
      <c r="C35" s="230"/>
    </row>
    <row r="36" spans="2:3" ht="12.75" hidden="1" customHeight="1" x14ac:dyDescent="0.25">
      <c r="B36" s="229">
        <v>19</v>
      </c>
      <c r="C36" s="230"/>
    </row>
    <row r="37" spans="2:3" ht="12.75" hidden="1" customHeight="1" x14ac:dyDescent="0.25">
      <c r="B37" s="229">
        <v>20</v>
      </c>
      <c r="C37" s="230"/>
    </row>
    <row r="38" spans="2:3" ht="12.75" hidden="1" customHeight="1" x14ac:dyDescent="0.25">
      <c r="B38" s="229">
        <v>18</v>
      </c>
      <c r="C38" s="230"/>
    </row>
    <row r="39" spans="2:3" ht="12.75" hidden="1" customHeight="1" x14ac:dyDescent="0.25">
      <c r="B39" s="229">
        <v>19</v>
      </c>
      <c r="C39" s="230"/>
    </row>
    <row r="40" spans="2:3" ht="12.75" hidden="1" customHeight="1" x14ac:dyDescent="0.25">
      <c r="B40" s="229">
        <v>20</v>
      </c>
      <c r="C40" s="230"/>
    </row>
    <row r="41" spans="2:3" ht="12.75" hidden="1" customHeight="1" x14ac:dyDescent="0.25">
      <c r="B41" s="229">
        <v>21</v>
      </c>
      <c r="C41" s="230"/>
    </row>
    <row r="42" spans="2:3" ht="12.75" hidden="1" customHeight="1" x14ac:dyDescent="0.25">
      <c r="B42" s="229">
        <v>22</v>
      </c>
      <c r="C42" s="230"/>
    </row>
    <row r="43" spans="2:3" ht="12.75" hidden="1" customHeight="1" x14ac:dyDescent="0.25">
      <c r="B43" s="229">
        <v>23</v>
      </c>
      <c r="C43" s="230"/>
    </row>
    <row r="44" spans="2:3" ht="12.75" hidden="1" customHeight="1" x14ac:dyDescent="0.25">
      <c r="B44" s="229">
        <v>24</v>
      </c>
      <c r="C44" s="230"/>
    </row>
    <row r="45" spans="2:3" ht="12.75" hidden="1" customHeight="1" x14ac:dyDescent="0.25">
      <c r="B45" s="229">
        <v>25</v>
      </c>
      <c r="C45" s="230"/>
    </row>
    <row r="46" spans="2:3" ht="12.75" hidden="1" customHeight="1" x14ac:dyDescent="0.25">
      <c r="B46" s="229">
        <v>26</v>
      </c>
      <c r="C46" s="230"/>
    </row>
    <row r="47" spans="2:3" ht="12.75" hidden="1" customHeight="1" x14ac:dyDescent="0.25">
      <c r="B47" s="229">
        <v>27</v>
      </c>
      <c r="C47" s="230"/>
    </row>
    <row r="48" spans="2:3" ht="12.75" hidden="1" customHeight="1" x14ac:dyDescent="0.25">
      <c r="B48" s="229">
        <v>28</v>
      </c>
      <c r="C48" s="230"/>
    </row>
    <row r="49" spans="2:3" ht="12.75" hidden="1" customHeight="1" x14ac:dyDescent="0.25">
      <c r="B49" s="229">
        <v>29</v>
      </c>
      <c r="C49" s="230"/>
    </row>
    <row r="50" spans="2:3" ht="12.75" hidden="1" customHeight="1" x14ac:dyDescent="0.25">
      <c r="B50" s="229">
        <v>30</v>
      </c>
      <c r="C50" s="230"/>
    </row>
    <row r="51" spans="2:3" ht="12.75" hidden="1" customHeight="1" x14ac:dyDescent="0.25">
      <c r="B51" s="229">
        <v>31</v>
      </c>
      <c r="C51" s="230"/>
    </row>
    <row r="52" spans="2:3" ht="12.75" hidden="1" customHeight="1" x14ac:dyDescent="0.25">
      <c r="B52" s="229">
        <v>32</v>
      </c>
      <c r="C52" s="230"/>
    </row>
    <row r="53" spans="2:3" ht="12.75" hidden="1" customHeight="1" x14ac:dyDescent="0.25">
      <c r="B53" s="229">
        <v>33</v>
      </c>
      <c r="C53" s="230"/>
    </row>
    <row r="54" spans="2:3" ht="12.75" hidden="1" customHeight="1" x14ac:dyDescent="0.25">
      <c r="B54" s="229">
        <v>34</v>
      </c>
      <c r="C54" s="230"/>
    </row>
    <row r="55" spans="2:3" ht="12.75" hidden="1" customHeight="1" x14ac:dyDescent="0.25">
      <c r="B55" s="229">
        <v>35</v>
      </c>
      <c r="C55" s="230"/>
    </row>
    <row r="56" spans="2:3" ht="12.75" hidden="1" customHeight="1" x14ac:dyDescent="0.25">
      <c r="B56" s="229">
        <v>36</v>
      </c>
      <c r="C56" s="230"/>
    </row>
    <row r="57" spans="2:3" ht="12.75" hidden="1" customHeight="1" x14ac:dyDescent="0.25">
      <c r="B57" s="229">
        <v>37</v>
      </c>
      <c r="C57" s="230"/>
    </row>
    <row r="58" spans="2:3" ht="12.75" hidden="1" customHeight="1" x14ac:dyDescent="0.25">
      <c r="B58" s="229">
        <v>38</v>
      </c>
      <c r="C58" s="230"/>
    </row>
    <row r="59" spans="2:3" ht="12.75" hidden="1" customHeight="1" x14ac:dyDescent="0.25">
      <c r="B59" s="229">
        <v>39</v>
      </c>
      <c r="C59" s="230"/>
    </row>
    <row r="60" spans="2:3" ht="12.75" hidden="1" customHeight="1" x14ac:dyDescent="0.25">
      <c r="B60" s="229">
        <v>40</v>
      </c>
      <c r="C60" s="230"/>
    </row>
    <row r="61" spans="2:3" ht="12.75" hidden="1" customHeight="1" x14ac:dyDescent="0.25">
      <c r="B61" s="229">
        <v>41</v>
      </c>
      <c r="C61" s="230"/>
    </row>
    <row r="62" spans="2:3" ht="12.75" hidden="1" customHeight="1" x14ac:dyDescent="0.25">
      <c r="B62" s="229">
        <v>42</v>
      </c>
      <c r="C62" s="230"/>
    </row>
    <row r="63" spans="2:3" ht="12.75" hidden="1" customHeight="1" x14ac:dyDescent="0.25">
      <c r="B63" s="229">
        <v>43</v>
      </c>
      <c r="C63" s="230"/>
    </row>
    <row r="64" spans="2:3" ht="12.75" hidden="1" customHeight="1" x14ac:dyDescent="0.25">
      <c r="B64" s="229">
        <v>44</v>
      </c>
      <c r="C64" s="230"/>
    </row>
    <row r="65" spans="2:3" ht="12.75" hidden="1" customHeight="1" x14ac:dyDescent="0.25">
      <c r="B65" s="229">
        <v>45</v>
      </c>
      <c r="C65" s="230"/>
    </row>
    <row r="66" spans="2:3" ht="12.75" hidden="1" customHeight="1" x14ac:dyDescent="0.25">
      <c r="B66" s="229">
        <v>46</v>
      </c>
      <c r="C66" s="230"/>
    </row>
    <row r="67" spans="2:3" ht="12.75" hidden="1" customHeight="1" x14ac:dyDescent="0.25">
      <c r="B67" s="229">
        <v>47</v>
      </c>
      <c r="C67" s="230"/>
    </row>
    <row r="68" spans="2:3" ht="12.75" hidden="1" customHeight="1" x14ac:dyDescent="0.25">
      <c r="B68" s="229">
        <v>48</v>
      </c>
      <c r="C68" s="230"/>
    </row>
    <row r="69" spans="2:3" ht="12.75" hidden="1" customHeight="1" x14ac:dyDescent="0.25">
      <c r="B69" s="229">
        <v>49</v>
      </c>
      <c r="C69" s="230"/>
    </row>
    <row r="70" spans="2:3" x14ac:dyDescent="0.25">
      <c r="B70" s="229">
        <v>50</v>
      </c>
      <c r="C70" s="230"/>
    </row>
    <row r="71" spans="2:3" x14ac:dyDescent="0.25">
      <c r="B71" s="229">
        <v>51</v>
      </c>
      <c r="C71" s="230"/>
    </row>
    <row r="72" spans="2:3" x14ac:dyDescent="0.25">
      <c r="B72" s="229">
        <v>52</v>
      </c>
      <c r="C72" s="230"/>
    </row>
    <row r="73" spans="2:3" x14ac:dyDescent="0.25">
      <c r="B73" s="229">
        <v>53</v>
      </c>
      <c r="C73" s="230"/>
    </row>
    <row r="74" spans="2:3" x14ac:dyDescent="0.25">
      <c r="B74" s="229">
        <v>54</v>
      </c>
      <c r="C74" s="230"/>
    </row>
    <row r="75" spans="2:3" x14ac:dyDescent="0.25">
      <c r="B75" s="229">
        <v>55</v>
      </c>
      <c r="C75" s="230"/>
    </row>
    <row r="76" spans="2:3" x14ac:dyDescent="0.25">
      <c r="B76" s="229">
        <v>56</v>
      </c>
      <c r="C76" s="230"/>
    </row>
  </sheetData>
  <sheetProtection formatCells="0" formatColumns="0" formatRows="0" insertColumns="0" insertRows="0" insertHyperlinks="0" deleteColumns="0" deleteRows="0" sort="0" autoFilter="0" pivotTables="0"/>
  <phoneticPr fontId="3" type="noConversion"/>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6"/>
  <sheetViews>
    <sheetView tabSelected="1" topLeftCell="A46" zoomScaleNormal="100" zoomScaleSheetLayoutView="100" workbookViewId="0">
      <selection activeCell="N76" sqref="N76"/>
    </sheetView>
  </sheetViews>
  <sheetFormatPr defaultRowHeight="15" outlineLevelRow="1" x14ac:dyDescent="0.25"/>
  <cols>
    <col min="1" max="1" width="2.7109375" style="54" customWidth="1"/>
    <col min="2" max="2" width="9.42578125" style="54" customWidth="1"/>
    <col min="3" max="3" width="10.7109375" style="54" bestFit="1" customWidth="1"/>
    <col min="4" max="4" width="21.140625" style="237" customWidth="1"/>
    <col min="5" max="5" width="15.42578125" style="269" customWidth="1"/>
    <col min="6" max="10" width="3.140625" style="269" customWidth="1"/>
    <col min="11" max="11" width="7.42578125" style="269" bestFit="1" customWidth="1"/>
    <col min="12" max="12" width="8.140625" style="269" customWidth="1"/>
    <col min="13" max="13" width="9.85546875" style="269" customWidth="1"/>
    <col min="14" max="14" width="9.85546875" style="391" customWidth="1"/>
    <col min="15" max="15" width="3.28515625" style="256" customWidth="1"/>
    <col min="16" max="16" width="13.42578125" style="392" customWidth="1"/>
    <col min="17" max="17" width="12.85546875" style="269" bestFit="1" customWidth="1"/>
    <col min="18" max="18" width="10.5703125" style="256" customWidth="1"/>
    <col min="19" max="19" width="9" style="256" customWidth="1"/>
    <col min="20" max="20" width="9" style="258" customWidth="1"/>
    <col min="21" max="21" width="10.28515625" style="258" bestFit="1" customWidth="1"/>
    <col min="22" max="23" width="9.140625" style="54"/>
    <col min="24" max="16384" width="9.140625" style="57"/>
  </cols>
  <sheetData>
    <row r="1" spans="1:23" x14ac:dyDescent="0.25">
      <c r="D1" s="72"/>
      <c r="E1" s="254"/>
      <c r="F1" s="254"/>
      <c r="G1" s="254"/>
      <c r="H1" s="254"/>
      <c r="I1" s="254"/>
      <c r="J1" s="254"/>
      <c r="K1" s="254"/>
      <c r="L1" s="254"/>
      <c r="M1" s="254"/>
      <c r="N1" s="255"/>
      <c r="P1" s="257"/>
      <c r="Q1" s="256"/>
    </row>
    <row r="2" spans="1:23" x14ac:dyDescent="0.25">
      <c r="D2" s="72"/>
      <c r="E2" s="259" t="s">
        <v>319</v>
      </c>
      <c r="F2" s="260"/>
      <c r="G2" s="254"/>
      <c r="H2" s="254"/>
      <c r="I2" s="254"/>
      <c r="J2" s="254"/>
      <c r="K2" s="254"/>
      <c r="L2" s="254"/>
      <c r="M2" s="254"/>
      <c r="N2" s="255"/>
      <c r="P2" s="257"/>
      <c r="Q2" s="256"/>
    </row>
    <row r="3" spans="1:23" x14ac:dyDescent="0.25">
      <c r="D3" s="72"/>
      <c r="E3" s="259"/>
      <c r="F3" s="260"/>
      <c r="G3" s="254"/>
      <c r="H3" s="254"/>
      <c r="I3" s="254"/>
      <c r="J3" s="254"/>
      <c r="K3" s="254"/>
      <c r="L3" s="254"/>
      <c r="M3" s="254"/>
      <c r="N3" s="255"/>
      <c r="P3" s="257"/>
      <c r="Q3" s="256"/>
    </row>
    <row r="4" spans="1:23" x14ac:dyDescent="0.25">
      <c r="D4" s="58" t="s">
        <v>44</v>
      </c>
      <c r="E4" s="261" t="str">
        <f>'Project Details'!C3</f>
        <v>Sample Capital Project</v>
      </c>
      <c r="F4" s="262"/>
      <c r="G4" s="263"/>
      <c r="H4" s="263"/>
      <c r="I4" s="254"/>
      <c r="J4" s="254"/>
      <c r="K4" s="254"/>
      <c r="L4" s="254"/>
      <c r="M4" s="254"/>
      <c r="N4" s="255"/>
      <c r="P4" s="257"/>
      <c r="Q4" s="256"/>
    </row>
    <row r="5" spans="1:23" x14ac:dyDescent="0.25">
      <c r="D5" s="61" t="s">
        <v>107</v>
      </c>
      <c r="E5" s="261" t="str">
        <f>'Project Details'!C4</f>
        <v>YY-123</v>
      </c>
      <c r="F5" s="262"/>
      <c r="G5" s="263"/>
      <c r="H5" s="263"/>
      <c r="I5" s="254"/>
      <c r="J5" s="254"/>
      <c r="K5" s="254"/>
      <c r="L5" s="254"/>
      <c r="M5" s="254"/>
      <c r="N5" s="255"/>
      <c r="P5" s="257"/>
      <c r="Q5" s="256"/>
    </row>
    <row r="6" spans="1:23" x14ac:dyDescent="0.25">
      <c r="D6" s="61" t="s">
        <v>316</v>
      </c>
      <c r="E6" s="261">
        <f>'Project Details'!C5</f>
        <v>12450</v>
      </c>
      <c r="F6" s="262"/>
      <c r="G6" s="263"/>
      <c r="H6" s="263"/>
      <c r="I6" s="254"/>
      <c r="J6" s="254"/>
      <c r="K6" s="254"/>
      <c r="L6" s="254"/>
      <c r="M6" s="254"/>
      <c r="N6" s="255"/>
      <c r="P6" s="257"/>
      <c r="Q6" s="256"/>
    </row>
    <row r="7" spans="1:23" x14ac:dyDescent="0.25">
      <c r="D7" s="61" t="s">
        <v>112</v>
      </c>
      <c r="E7" s="261" t="str">
        <f>'Project Details'!C6</f>
        <v>Update Champion Name</v>
      </c>
      <c r="F7" s="262"/>
      <c r="G7" s="263"/>
      <c r="H7" s="263"/>
      <c r="I7" s="254"/>
      <c r="J7" s="254"/>
      <c r="K7" s="254"/>
      <c r="L7" s="254"/>
      <c r="M7" s="254"/>
      <c r="N7" s="255"/>
      <c r="P7" s="257"/>
      <c r="Q7" s="256"/>
    </row>
    <row r="8" spans="1:23" x14ac:dyDescent="0.25">
      <c r="D8" s="61" t="s">
        <v>45</v>
      </c>
      <c r="E8" s="261" t="str">
        <f>'Project Details'!C7</f>
        <v>Update Sponsor Name</v>
      </c>
      <c r="F8" s="262"/>
      <c r="G8" s="263"/>
      <c r="H8" s="263"/>
      <c r="I8" s="254"/>
      <c r="J8" s="254"/>
      <c r="K8" s="254"/>
      <c r="L8" s="254"/>
      <c r="M8" s="254"/>
      <c r="N8" s="255"/>
      <c r="P8" s="257"/>
      <c r="Q8" s="256"/>
    </row>
    <row r="9" spans="1:23" x14ac:dyDescent="0.25">
      <c r="D9" s="61" t="s">
        <v>46</v>
      </c>
      <c r="E9" s="261" t="str">
        <f>'Project Details'!C8</f>
        <v>Update PM Name</v>
      </c>
      <c r="F9" s="262"/>
      <c r="G9" s="263"/>
      <c r="H9" s="263"/>
      <c r="I9" s="254"/>
      <c r="J9" s="254"/>
      <c r="K9" s="254"/>
      <c r="L9" s="254"/>
      <c r="M9" s="254"/>
      <c r="N9" s="255"/>
      <c r="P9" s="257"/>
      <c r="Q9" s="256"/>
    </row>
    <row r="10" spans="1:23" x14ac:dyDescent="0.25">
      <c r="D10" s="61" t="s">
        <v>67</v>
      </c>
      <c r="E10" s="261" t="str">
        <f>'Project Details'!C9</f>
        <v>V0 1</v>
      </c>
      <c r="F10" s="262"/>
      <c r="G10" s="263"/>
      <c r="H10" s="263"/>
      <c r="I10" s="254"/>
      <c r="J10" s="254"/>
      <c r="K10" s="254"/>
      <c r="L10" s="254"/>
      <c r="M10" s="254"/>
      <c r="N10" s="255"/>
      <c r="P10" s="257"/>
      <c r="Q10" s="256"/>
    </row>
    <row r="11" spans="1:23" s="268" customFormat="1" x14ac:dyDescent="0.25">
      <c r="A11" s="264"/>
      <c r="B11" s="264"/>
      <c r="C11" s="264"/>
      <c r="D11" s="61" t="s">
        <v>68</v>
      </c>
      <c r="E11" s="1103" t="str">
        <f>'Project Details'!C10</f>
        <v>DD/MM/YYYY</v>
      </c>
      <c r="F11" s="1103"/>
      <c r="G11" s="265"/>
      <c r="H11" s="263"/>
      <c r="I11" s="254"/>
      <c r="J11" s="51"/>
      <c r="K11" s="63"/>
      <c r="L11" s="63"/>
      <c r="M11" s="63"/>
      <c r="N11" s="266"/>
      <c r="O11" s="264"/>
      <c r="P11" s="267"/>
      <c r="Q11" s="264"/>
      <c r="R11" s="264"/>
      <c r="S11" s="264"/>
      <c r="T11" s="264"/>
      <c r="U11" s="264"/>
      <c r="V11" s="264"/>
      <c r="W11" s="264"/>
    </row>
    <row r="12" spans="1:23" ht="15.75" thickBot="1" x14ac:dyDescent="0.3">
      <c r="D12" s="72"/>
      <c r="E12" s="254"/>
      <c r="G12" s="254"/>
      <c r="H12" s="254"/>
      <c r="I12" s="254"/>
      <c r="J12" s="254"/>
      <c r="K12" s="254"/>
      <c r="L12" s="254"/>
      <c r="M12" s="254"/>
      <c r="N12" s="270"/>
      <c r="O12" s="271"/>
      <c r="P12" s="257"/>
      <c r="Q12" s="256"/>
    </row>
    <row r="13" spans="1:23" s="54" customFormat="1" ht="105.75" thickBot="1" x14ac:dyDescent="0.3">
      <c r="C13" s="272"/>
      <c r="D13" s="1142" t="s">
        <v>326</v>
      </c>
      <c r="E13" s="1142"/>
      <c r="F13" s="1142"/>
      <c r="G13" s="1142"/>
      <c r="H13" s="1142"/>
      <c r="I13" s="1142"/>
      <c r="J13" s="1142"/>
      <c r="K13" s="273"/>
      <c r="L13" s="273"/>
      <c r="M13" s="1134" t="s">
        <v>405</v>
      </c>
      <c r="N13" s="1135"/>
      <c r="O13" s="256"/>
      <c r="P13" s="164" t="s">
        <v>406</v>
      </c>
      <c r="Q13" s="165" t="s">
        <v>407</v>
      </c>
    </row>
    <row r="14" spans="1:23" s="237" customFormat="1" ht="30" outlineLevel="1" x14ac:dyDescent="0.25">
      <c r="A14" s="231"/>
      <c r="B14" s="274"/>
      <c r="C14" s="232" t="s">
        <v>293</v>
      </c>
      <c r="D14" s="1140" t="s">
        <v>294</v>
      </c>
      <c r="E14" s="1140"/>
      <c r="F14" s="1140"/>
      <c r="G14" s="1140"/>
      <c r="H14" s="1140"/>
      <c r="I14" s="1140"/>
      <c r="J14" s="1141"/>
      <c r="K14" s="233" t="s">
        <v>59</v>
      </c>
      <c r="L14" s="234" t="s">
        <v>58</v>
      </c>
      <c r="M14" s="1138" t="s">
        <v>48</v>
      </c>
      <c r="N14" s="1139"/>
      <c r="O14" s="235"/>
      <c r="P14" s="236"/>
      <c r="R14" s="231"/>
      <c r="S14" s="231"/>
      <c r="T14" s="231"/>
      <c r="U14" s="231"/>
      <c r="V14" s="231"/>
      <c r="W14" s="231"/>
    </row>
    <row r="15" spans="1:23" s="237" customFormat="1" outlineLevel="1" x14ac:dyDescent="0.25">
      <c r="A15" s="231"/>
      <c r="B15" s="274"/>
      <c r="C15" s="238" t="s">
        <v>196</v>
      </c>
      <c r="D15" s="1123" t="s">
        <v>385</v>
      </c>
      <c r="E15" s="1124"/>
      <c r="F15" s="1124"/>
      <c r="G15" s="1124"/>
      <c r="H15" s="1124"/>
      <c r="I15" s="1124"/>
      <c r="J15" s="1124"/>
      <c r="K15" s="1124"/>
      <c r="L15" s="1124"/>
      <c r="M15" s="1125"/>
      <c r="N15" s="275">
        <f>K15*L15</f>
        <v>0</v>
      </c>
      <c r="O15" s="231"/>
      <c r="P15" s="276">
        <v>0</v>
      </c>
      <c r="Q15" s="276">
        <v>0</v>
      </c>
      <c r="R15" s="231"/>
      <c r="S15" s="231"/>
      <c r="T15" s="231"/>
      <c r="U15" s="231"/>
      <c r="V15" s="231"/>
      <c r="W15" s="231"/>
    </row>
    <row r="16" spans="1:23" s="220" customFormat="1" outlineLevel="1" x14ac:dyDescent="0.25">
      <c r="A16" s="277"/>
      <c r="B16" s="278"/>
      <c r="C16" s="279"/>
      <c r="D16" s="1129" t="s">
        <v>243</v>
      </c>
      <c r="E16" s="1130"/>
      <c r="F16" s="1130"/>
      <c r="G16" s="1130"/>
      <c r="H16" s="1130"/>
      <c r="I16" s="1130"/>
      <c r="J16" s="1131"/>
      <c r="K16" s="280">
        <v>0</v>
      </c>
      <c r="L16" s="281">
        <v>0</v>
      </c>
      <c r="M16" s="282">
        <f t="shared" ref="M16:M23" si="0">K16*L16</f>
        <v>0</v>
      </c>
      <c r="N16" s="283"/>
      <c r="O16" s="239"/>
      <c r="P16" s="284">
        <v>0</v>
      </c>
      <c r="Q16" s="284">
        <v>0</v>
      </c>
      <c r="R16" s="277"/>
      <c r="S16" s="277"/>
      <c r="T16" s="277"/>
      <c r="U16" s="277"/>
      <c r="V16" s="277"/>
      <c r="W16" s="277"/>
    </row>
    <row r="17" spans="1:23" s="220" customFormat="1" ht="12.75" customHeight="1" outlineLevel="1" x14ac:dyDescent="0.25">
      <c r="A17" s="277"/>
      <c r="B17" s="278"/>
      <c r="C17" s="285"/>
      <c r="D17" s="1129" t="s">
        <v>244</v>
      </c>
      <c r="E17" s="1130"/>
      <c r="F17" s="1130"/>
      <c r="G17" s="1130"/>
      <c r="H17" s="1130"/>
      <c r="I17" s="1130"/>
      <c r="J17" s="1131"/>
      <c r="K17" s="286">
        <v>0</v>
      </c>
      <c r="L17" s="287">
        <v>0</v>
      </c>
      <c r="M17" s="288">
        <f t="shared" si="0"/>
        <v>0</v>
      </c>
      <c r="N17" s="283"/>
      <c r="O17" s="239"/>
      <c r="P17" s="284">
        <v>0</v>
      </c>
      <c r="Q17" s="284">
        <v>0</v>
      </c>
      <c r="R17" s="277"/>
      <c r="S17" s="277"/>
      <c r="T17" s="277"/>
      <c r="U17" s="277"/>
      <c r="V17" s="277"/>
      <c r="W17" s="277"/>
    </row>
    <row r="18" spans="1:23" s="220" customFormat="1" ht="15" customHeight="1" outlineLevel="1" x14ac:dyDescent="0.25">
      <c r="A18" s="277"/>
      <c r="B18" s="278"/>
      <c r="C18" s="285"/>
      <c r="D18" s="1129" t="s">
        <v>245</v>
      </c>
      <c r="E18" s="1130"/>
      <c r="F18" s="1130"/>
      <c r="G18" s="1130"/>
      <c r="H18" s="1130"/>
      <c r="I18" s="1130"/>
      <c r="J18" s="1131"/>
      <c r="K18" s="286">
        <v>0</v>
      </c>
      <c r="L18" s="287">
        <v>0</v>
      </c>
      <c r="M18" s="288">
        <f t="shared" si="0"/>
        <v>0</v>
      </c>
      <c r="N18" s="283"/>
      <c r="O18" s="239"/>
      <c r="P18" s="284">
        <v>0</v>
      </c>
      <c r="Q18" s="284">
        <v>0</v>
      </c>
      <c r="R18" s="277"/>
      <c r="S18" s="277"/>
      <c r="T18" s="277"/>
      <c r="U18" s="277"/>
      <c r="V18" s="277"/>
      <c r="W18" s="277"/>
    </row>
    <row r="19" spans="1:23" s="220" customFormat="1" ht="15" customHeight="1" outlineLevel="1" x14ac:dyDescent="0.25">
      <c r="A19" s="277"/>
      <c r="B19" s="278"/>
      <c r="C19" s="285"/>
      <c r="D19" s="1129" t="s">
        <v>178</v>
      </c>
      <c r="E19" s="1130"/>
      <c r="F19" s="1130"/>
      <c r="G19" s="1130"/>
      <c r="H19" s="1130"/>
      <c r="I19" s="1130"/>
      <c r="J19" s="1131"/>
      <c r="K19" s="286">
        <v>0</v>
      </c>
      <c r="L19" s="287">
        <v>0</v>
      </c>
      <c r="M19" s="288">
        <f t="shared" si="0"/>
        <v>0</v>
      </c>
      <c r="N19" s="283"/>
      <c r="O19" s="239"/>
      <c r="P19" s="284">
        <v>0</v>
      </c>
      <c r="Q19" s="284">
        <v>0</v>
      </c>
      <c r="R19" s="277"/>
      <c r="S19" s="277"/>
      <c r="T19" s="277"/>
      <c r="U19" s="277"/>
      <c r="V19" s="277"/>
      <c r="W19" s="277"/>
    </row>
    <row r="20" spans="1:23" s="220" customFormat="1" ht="15" customHeight="1" outlineLevel="1" x14ac:dyDescent="0.25">
      <c r="A20" s="277"/>
      <c r="B20" s="278"/>
      <c r="C20" s="285"/>
      <c r="D20" s="1129" t="s">
        <v>246</v>
      </c>
      <c r="E20" s="1130"/>
      <c r="F20" s="1130"/>
      <c r="G20" s="1130"/>
      <c r="H20" s="1130"/>
      <c r="I20" s="1130"/>
      <c r="J20" s="1131"/>
      <c r="K20" s="286">
        <v>0</v>
      </c>
      <c r="L20" s="287">
        <v>0</v>
      </c>
      <c r="M20" s="288">
        <f t="shared" si="0"/>
        <v>0</v>
      </c>
      <c r="N20" s="289"/>
      <c r="O20" s="239"/>
      <c r="P20" s="284">
        <v>0</v>
      </c>
      <c r="Q20" s="284">
        <v>0</v>
      </c>
      <c r="R20" s="277"/>
      <c r="S20" s="277"/>
      <c r="T20" s="277"/>
      <c r="U20" s="277"/>
      <c r="V20" s="277"/>
      <c r="W20" s="277"/>
    </row>
    <row r="21" spans="1:23" s="220" customFormat="1" ht="15" customHeight="1" outlineLevel="1" x14ac:dyDescent="0.25">
      <c r="A21" s="277"/>
      <c r="B21" s="278"/>
      <c r="C21" s="285"/>
      <c r="D21" s="1129" t="s">
        <v>247</v>
      </c>
      <c r="E21" s="1130"/>
      <c r="F21" s="1130"/>
      <c r="G21" s="1130"/>
      <c r="H21" s="1130"/>
      <c r="I21" s="1130"/>
      <c r="J21" s="1131"/>
      <c r="K21" s="286">
        <v>0</v>
      </c>
      <c r="L21" s="287">
        <v>0</v>
      </c>
      <c r="M21" s="288">
        <f t="shared" si="0"/>
        <v>0</v>
      </c>
      <c r="N21" s="283"/>
      <c r="O21" s="239"/>
      <c r="P21" s="284">
        <v>0</v>
      </c>
      <c r="Q21" s="284">
        <v>0</v>
      </c>
      <c r="R21" s="277"/>
      <c r="S21" s="277"/>
      <c r="T21" s="277"/>
      <c r="U21" s="277"/>
      <c r="V21" s="277"/>
      <c r="W21" s="277"/>
    </row>
    <row r="22" spans="1:23" s="220" customFormat="1" ht="15" customHeight="1" outlineLevel="1" x14ac:dyDescent="0.25">
      <c r="A22" s="277"/>
      <c r="B22" s="278"/>
      <c r="C22" s="285"/>
      <c r="D22" s="1129" t="s">
        <v>248</v>
      </c>
      <c r="E22" s="1130"/>
      <c r="F22" s="1130"/>
      <c r="G22" s="1130"/>
      <c r="H22" s="1130"/>
      <c r="I22" s="1130"/>
      <c r="J22" s="1131"/>
      <c r="K22" s="286">
        <v>0</v>
      </c>
      <c r="L22" s="287">
        <v>0</v>
      </c>
      <c r="M22" s="288">
        <f t="shared" si="0"/>
        <v>0</v>
      </c>
      <c r="N22" s="283"/>
      <c r="O22" s="239"/>
      <c r="P22" s="284">
        <v>0</v>
      </c>
      <c r="Q22" s="284">
        <v>0</v>
      </c>
      <c r="R22" s="277"/>
      <c r="S22" s="277"/>
      <c r="T22" s="277"/>
      <c r="U22" s="277"/>
      <c r="V22" s="277"/>
      <c r="W22" s="277"/>
    </row>
    <row r="23" spans="1:23" s="220" customFormat="1" outlineLevel="1" x14ac:dyDescent="0.25">
      <c r="A23" s="277"/>
      <c r="B23" s="278"/>
      <c r="C23" s="285"/>
      <c r="D23" s="1129" t="s">
        <v>216</v>
      </c>
      <c r="E23" s="1130"/>
      <c r="F23" s="1130"/>
      <c r="G23" s="1130"/>
      <c r="H23" s="1130"/>
      <c r="I23" s="1130"/>
      <c r="J23" s="1131"/>
      <c r="K23" s="286">
        <v>0</v>
      </c>
      <c r="L23" s="287">
        <v>0</v>
      </c>
      <c r="M23" s="288">
        <f t="shared" si="0"/>
        <v>0</v>
      </c>
      <c r="N23" s="283"/>
      <c r="O23" s="239"/>
      <c r="P23" s="284">
        <v>0</v>
      </c>
      <c r="Q23" s="284">
        <v>0</v>
      </c>
      <c r="R23" s="277"/>
      <c r="S23" s="277"/>
      <c r="T23" s="277"/>
      <c r="U23" s="277"/>
      <c r="V23" s="277"/>
      <c r="W23" s="277"/>
    </row>
    <row r="24" spans="1:23" s="220" customFormat="1" outlineLevel="1" x14ac:dyDescent="0.25">
      <c r="A24" s="277"/>
      <c r="B24" s="278"/>
      <c r="C24" s="285"/>
      <c r="D24" s="1129" t="s">
        <v>249</v>
      </c>
      <c r="E24" s="1130"/>
      <c r="F24" s="1130"/>
      <c r="G24" s="1130"/>
      <c r="H24" s="1130"/>
      <c r="I24" s="1130"/>
      <c r="J24" s="1131"/>
      <c r="K24" s="286">
        <v>0</v>
      </c>
      <c r="L24" s="287">
        <v>0</v>
      </c>
      <c r="M24" s="288">
        <v>0</v>
      </c>
      <c r="N24" s="283"/>
      <c r="O24" s="239"/>
      <c r="P24" s="284">
        <v>0</v>
      </c>
      <c r="Q24" s="284">
        <v>0</v>
      </c>
      <c r="R24" s="277"/>
      <c r="S24" s="277"/>
      <c r="T24" s="277"/>
      <c r="U24" s="277"/>
      <c r="V24" s="277"/>
      <c r="W24" s="277"/>
    </row>
    <row r="25" spans="1:23" s="220" customFormat="1" outlineLevel="1" x14ac:dyDescent="0.25">
      <c r="A25" s="277"/>
      <c r="B25" s="278"/>
      <c r="C25" s="285"/>
      <c r="D25" s="1129" t="s">
        <v>250</v>
      </c>
      <c r="E25" s="1130"/>
      <c r="F25" s="1130"/>
      <c r="G25" s="1130"/>
      <c r="H25" s="1130"/>
      <c r="I25" s="1130"/>
      <c r="J25" s="1131"/>
      <c r="K25" s="286">
        <v>0</v>
      </c>
      <c r="L25" s="287">
        <v>0</v>
      </c>
      <c r="M25" s="288">
        <f t="shared" ref="M25:M30" si="1">K25*L25</f>
        <v>0</v>
      </c>
      <c r="N25" s="283"/>
      <c r="O25" s="239"/>
      <c r="P25" s="284">
        <v>0</v>
      </c>
      <c r="Q25" s="284">
        <v>0</v>
      </c>
      <c r="R25" s="277"/>
      <c r="S25" s="277"/>
      <c r="T25" s="277"/>
      <c r="U25" s="277"/>
      <c r="V25" s="277"/>
      <c r="W25" s="277"/>
    </row>
    <row r="26" spans="1:23" s="220" customFormat="1" outlineLevel="1" x14ac:dyDescent="0.25">
      <c r="A26" s="277"/>
      <c r="B26" s="278"/>
      <c r="C26" s="285"/>
      <c r="D26" s="1129" t="s">
        <v>251</v>
      </c>
      <c r="E26" s="1130"/>
      <c r="F26" s="1130"/>
      <c r="G26" s="1130"/>
      <c r="H26" s="1130"/>
      <c r="I26" s="1130"/>
      <c r="J26" s="1131"/>
      <c r="K26" s="286">
        <v>0</v>
      </c>
      <c r="L26" s="287">
        <v>0</v>
      </c>
      <c r="M26" s="288">
        <f t="shared" si="1"/>
        <v>0</v>
      </c>
      <c r="N26" s="283"/>
      <c r="O26" s="239"/>
      <c r="P26" s="284">
        <v>0</v>
      </c>
      <c r="Q26" s="284">
        <v>0</v>
      </c>
      <c r="R26" s="277"/>
      <c r="S26" s="277"/>
      <c r="T26" s="277"/>
      <c r="U26" s="277"/>
      <c r="V26" s="277"/>
      <c r="W26" s="277"/>
    </row>
    <row r="27" spans="1:23" s="220" customFormat="1" outlineLevel="1" x14ac:dyDescent="0.25">
      <c r="A27" s="277"/>
      <c r="B27" s="278"/>
      <c r="C27" s="285"/>
      <c r="D27" s="1129" t="s">
        <v>252</v>
      </c>
      <c r="E27" s="1130"/>
      <c r="F27" s="1130"/>
      <c r="G27" s="1130"/>
      <c r="H27" s="1130"/>
      <c r="I27" s="1130"/>
      <c r="J27" s="1131"/>
      <c r="K27" s="286">
        <v>0</v>
      </c>
      <c r="L27" s="287">
        <v>0</v>
      </c>
      <c r="M27" s="288">
        <f t="shared" si="1"/>
        <v>0</v>
      </c>
      <c r="N27" s="283"/>
      <c r="O27" s="239"/>
      <c r="P27" s="284">
        <v>0</v>
      </c>
      <c r="Q27" s="284">
        <v>0</v>
      </c>
      <c r="R27" s="277"/>
      <c r="S27" s="277"/>
      <c r="T27" s="277"/>
      <c r="U27" s="277"/>
      <c r="V27" s="277"/>
      <c r="W27" s="277"/>
    </row>
    <row r="28" spans="1:23" s="220" customFormat="1" outlineLevel="1" x14ac:dyDescent="0.25">
      <c r="A28" s="277"/>
      <c r="B28" s="278"/>
      <c r="C28" s="285"/>
      <c r="D28" s="1129" t="s">
        <v>253</v>
      </c>
      <c r="E28" s="1130"/>
      <c r="F28" s="1130"/>
      <c r="G28" s="1130"/>
      <c r="H28" s="1130"/>
      <c r="I28" s="1130"/>
      <c r="J28" s="1131"/>
      <c r="K28" s="286">
        <v>0</v>
      </c>
      <c r="L28" s="287">
        <v>0</v>
      </c>
      <c r="M28" s="288">
        <f t="shared" si="1"/>
        <v>0</v>
      </c>
      <c r="N28" s="283"/>
      <c r="O28" s="239"/>
      <c r="P28" s="284">
        <v>0</v>
      </c>
      <c r="Q28" s="284">
        <v>0</v>
      </c>
      <c r="R28" s="277"/>
      <c r="S28" s="277"/>
      <c r="T28" s="277"/>
      <c r="U28" s="277"/>
      <c r="V28" s="277"/>
      <c r="W28" s="277"/>
    </row>
    <row r="29" spans="1:23" s="220" customFormat="1" ht="15" customHeight="1" outlineLevel="1" x14ac:dyDescent="0.25">
      <c r="A29" s="277"/>
      <c r="B29" s="278"/>
      <c r="C29" s="285"/>
      <c r="D29" s="1129" t="s">
        <v>254</v>
      </c>
      <c r="E29" s="1130"/>
      <c r="F29" s="1130"/>
      <c r="G29" s="1130"/>
      <c r="H29" s="1130"/>
      <c r="I29" s="1130"/>
      <c r="J29" s="1131"/>
      <c r="K29" s="286">
        <v>0</v>
      </c>
      <c r="L29" s="287">
        <v>0</v>
      </c>
      <c r="M29" s="288">
        <f t="shared" si="1"/>
        <v>0</v>
      </c>
      <c r="N29" s="283"/>
      <c r="O29" s="239"/>
      <c r="P29" s="284">
        <v>0</v>
      </c>
      <c r="Q29" s="284">
        <v>0</v>
      </c>
      <c r="R29" s="277"/>
      <c r="S29" s="277"/>
      <c r="T29" s="277"/>
      <c r="U29" s="277"/>
      <c r="V29" s="277"/>
      <c r="W29" s="277"/>
    </row>
    <row r="30" spans="1:23" s="220" customFormat="1" ht="15" customHeight="1" outlineLevel="1" x14ac:dyDescent="0.25">
      <c r="A30" s="277"/>
      <c r="B30" s="278"/>
      <c r="C30" s="285"/>
      <c r="D30" s="1129" t="s">
        <v>255</v>
      </c>
      <c r="E30" s="1130"/>
      <c r="F30" s="1130"/>
      <c r="G30" s="1130"/>
      <c r="H30" s="1130"/>
      <c r="I30" s="1130"/>
      <c r="J30" s="1131"/>
      <c r="K30" s="286">
        <v>0</v>
      </c>
      <c r="L30" s="287">
        <v>0</v>
      </c>
      <c r="M30" s="288">
        <f t="shared" si="1"/>
        <v>0</v>
      </c>
      <c r="N30" s="283"/>
      <c r="O30" s="239"/>
      <c r="P30" s="284">
        <v>0</v>
      </c>
      <c r="Q30" s="284">
        <v>0</v>
      </c>
      <c r="R30" s="277"/>
      <c r="S30" s="277"/>
      <c r="T30" s="277"/>
      <c r="U30" s="277"/>
      <c r="V30" s="277"/>
      <c r="W30" s="277"/>
    </row>
    <row r="31" spans="1:23" s="220" customFormat="1" outlineLevel="1" x14ac:dyDescent="0.25">
      <c r="A31" s="277"/>
      <c r="B31" s="278"/>
      <c r="C31" s="285"/>
      <c r="D31" s="1129" t="s">
        <v>256</v>
      </c>
      <c r="E31" s="1130"/>
      <c r="F31" s="1130"/>
      <c r="G31" s="1130"/>
      <c r="H31" s="1130"/>
      <c r="I31" s="1130"/>
      <c r="J31" s="1131"/>
      <c r="K31" s="286">
        <v>0</v>
      </c>
      <c r="L31" s="287">
        <v>0</v>
      </c>
      <c r="M31" s="288">
        <f>K31*L31</f>
        <v>0</v>
      </c>
      <c r="N31" s="283"/>
      <c r="O31" s="239"/>
      <c r="P31" s="284">
        <v>0</v>
      </c>
      <c r="Q31" s="284">
        <v>0</v>
      </c>
      <c r="R31" s="277"/>
      <c r="S31" s="277"/>
      <c r="T31" s="277"/>
      <c r="U31" s="277"/>
      <c r="V31" s="277"/>
      <c r="W31" s="277"/>
    </row>
    <row r="32" spans="1:23" s="220" customFormat="1" outlineLevel="1" x14ac:dyDescent="0.25">
      <c r="A32" s="277"/>
      <c r="B32" s="278"/>
      <c r="C32" s="285"/>
      <c r="D32" s="1129" t="s">
        <v>269</v>
      </c>
      <c r="E32" s="1130"/>
      <c r="F32" s="1130"/>
      <c r="G32" s="1130"/>
      <c r="H32" s="1130"/>
      <c r="I32" s="1130"/>
      <c r="J32" s="1131"/>
      <c r="K32" s="286">
        <v>0</v>
      </c>
      <c r="L32" s="287">
        <v>0</v>
      </c>
      <c r="M32" s="288">
        <f>K32*L32</f>
        <v>0</v>
      </c>
      <c r="N32" s="283"/>
      <c r="O32" s="239"/>
      <c r="P32" s="284">
        <v>0</v>
      </c>
      <c r="Q32" s="284">
        <v>0</v>
      </c>
      <c r="R32" s="277"/>
      <c r="S32" s="277"/>
      <c r="T32" s="277"/>
      <c r="U32" s="277"/>
      <c r="V32" s="277"/>
      <c r="W32" s="277"/>
    </row>
    <row r="33" spans="1:23" s="220" customFormat="1" outlineLevel="1" x14ac:dyDescent="0.25">
      <c r="A33" s="277"/>
      <c r="B33" s="278"/>
      <c r="C33" s="285"/>
      <c r="D33" s="1129" t="s">
        <v>270</v>
      </c>
      <c r="E33" s="1130"/>
      <c r="F33" s="1130"/>
      <c r="G33" s="1130"/>
      <c r="H33" s="1130"/>
      <c r="I33" s="1130"/>
      <c r="J33" s="1131"/>
      <c r="K33" s="286">
        <v>0</v>
      </c>
      <c r="L33" s="287">
        <v>0</v>
      </c>
      <c r="M33" s="288">
        <f t="shared" ref="M33:M34" si="2">K33*L33</f>
        <v>0</v>
      </c>
      <c r="N33" s="283"/>
      <c r="O33" s="239"/>
      <c r="P33" s="284">
        <v>0</v>
      </c>
      <c r="Q33" s="284">
        <v>0</v>
      </c>
      <c r="R33" s="277"/>
      <c r="S33" s="277"/>
      <c r="T33" s="277"/>
      <c r="U33" s="277"/>
      <c r="V33" s="277"/>
      <c r="W33" s="277"/>
    </row>
    <row r="34" spans="1:23" s="220" customFormat="1" outlineLevel="1" x14ac:dyDescent="0.25">
      <c r="A34" s="277"/>
      <c r="B34" s="278"/>
      <c r="C34" s="285"/>
      <c r="D34" s="1129" t="s">
        <v>271</v>
      </c>
      <c r="E34" s="1130"/>
      <c r="F34" s="1130"/>
      <c r="G34" s="1130"/>
      <c r="H34" s="1130"/>
      <c r="I34" s="1130"/>
      <c r="J34" s="1131"/>
      <c r="K34" s="286">
        <v>0</v>
      </c>
      <c r="L34" s="287">
        <v>0</v>
      </c>
      <c r="M34" s="288">
        <f t="shared" si="2"/>
        <v>0</v>
      </c>
      <c r="N34" s="283"/>
      <c r="O34" s="239"/>
      <c r="P34" s="284">
        <v>0</v>
      </c>
      <c r="Q34" s="284">
        <v>0</v>
      </c>
      <c r="R34" s="277"/>
      <c r="S34" s="277"/>
      <c r="T34" s="277"/>
      <c r="U34" s="277"/>
      <c r="V34" s="277"/>
      <c r="W34" s="277"/>
    </row>
    <row r="35" spans="1:23" s="220" customFormat="1" outlineLevel="1" x14ac:dyDescent="0.25">
      <c r="A35" s="277"/>
      <c r="B35" s="278"/>
      <c r="C35" s="290"/>
      <c r="D35" s="1129" t="s">
        <v>268</v>
      </c>
      <c r="E35" s="1130"/>
      <c r="F35" s="1130"/>
      <c r="G35" s="1130"/>
      <c r="H35" s="1130"/>
      <c r="I35" s="1130"/>
      <c r="J35" s="1131"/>
      <c r="K35" s="286">
        <v>0</v>
      </c>
      <c r="L35" s="287">
        <v>0</v>
      </c>
      <c r="M35" s="288">
        <f>K35*L35</f>
        <v>0</v>
      </c>
      <c r="N35" s="283"/>
      <c r="O35" s="239"/>
      <c r="P35" s="284">
        <v>0</v>
      </c>
      <c r="Q35" s="284">
        <v>0</v>
      </c>
      <c r="R35" s="277"/>
      <c r="S35" s="277"/>
      <c r="T35" s="277"/>
      <c r="U35" s="277"/>
      <c r="V35" s="277"/>
      <c r="W35" s="277"/>
    </row>
    <row r="36" spans="1:23" s="220" customFormat="1" outlineLevel="1" x14ac:dyDescent="0.25">
      <c r="A36" s="277"/>
      <c r="C36" s="277"/>
      <c r="D36" s="1143"/>
      <c r="E36" s="1144"/>
      <c r="F36" s="1144"/>
      <c r="G36" s="1144"/>
      <c r="H36" s="1144"/>
      <c r="I36" s="1144"/>
      <c r="J36" s="1144"/>
      <c r="K36" s="291"/>
      <c r="L36" s="292" t="s">
        <v>1</v>
      </c>
      <c r="M36" s="293"/>
      <c r="N36" s="294">
        <f>SUM(M16:M31)+N15</f>
        <v>0</v>
      </c>
      <c r="O36" s="196"/>
      <c r="P36" s="41">
        <f>SUM(P15:P35)</f>
        <v>0</v>
      </c>
      <c r="Q36" s="41">
        <f>SUM(Q15:Q35)</f>
        <v>0</v>
      </c>
      <c r="R36" s="277"/>
      <c r="S36" s="277"/>
      <c r="T36" s="277"/>
      <c r="U36" s="277"/>
      <c r="V36" s="277"/>
      <c r="W36" s="277"/>
    </row>
    <row r="37" spans="1:23" s="220" customFormat="1" ht="15.75" outlineLevel="1" thickBot="1" x14ac:dyDescent="0.3">
      <c r="A37" s="277"/>
      <c r="B37" s="277"/>
      <c r="C37" s="277"/>
      <c r="D37" s="1132"/>
      <c r="E37" s="1133"/>
      <c r="F37" s="1133"/>
      <c r="G37" s="1133"/>
      <c r="H37" s="1133"/>
      <c r="I37" s="1133"/>
      <c r="J37" s="1133"/>
      <c r="K37" s="295"/>
      <c r="L37" s="296" t="s">
        <v>194</v>
      </c>
      <c r="M37" s="297">
        <v>0.23</v>
      </c>
      <c r="N37" s="298">
        <f>SUM(N36)*M37</f>
        <v>0</v>
      </c>
      <c r="O37" s="196"/>
      <c r="P37" s="299">
        <f>P36*M37</f>
        <v>0</v>
      </c>
      <c r="Q37" s="300">
        <f>Q36*M37</f>
        <v>0</v>
      </c>
      <c r="R37" s="277"/>
      <c r="S37" s="277"/>
      <c r="T37" s="277"/>
      <c r="U37" s="277"/>
      <c r="V37" s="277"/>
      <c r="W37" s="277"/>
    </row>
    <row r="38" spans="1:23" s="220" customFormat="1" ht="15" customHeight="1" x14ac:dyDescent="0.25">
      <c r="A38" s="277"/>
      <c r="B38" s="301" t="s">
        <v>303</v>
      </c>
      <c r="C38" s="1120" t="s">
        <v>196</v>
      </c>
      <c r="D38" s="1145"/>
      <c r="E38" s="1145"/>
      <c r="F38" s="1145"/>
      <c r="G38" s="1145"/>
      <c r="H38" s="1145"/>
      <c r="I38" s="1145"/>
      <c r="J38" s="1145"/>
      <c r="K38" s="302"/>
      <c r="L38" s="303" t="s">
        <v>1</v>
      </c>
      <c r="M38" s="304"/>
      <c r="N38" s="305">
        <f>SUM( N36,N37)</f>
        <v>0</v>
      </c>
      <c r="O38" s="196"/>
      <c r="P38" s="306">
        <f>SUM(P36:P37)</f>
        <v>0</v>
      </c>
      <c r="Q38" s="307">
        <f>SUM(Q36:Q37)</f>
        <v>0</v>
      </c>
      <c r="R38" s="277"/>
      <c r="S38" s="277"/>
      <c r="T38" s="277"/>
      <c r="U38" s="277"/>
      <c r="V38" s="277"/>
      <c r="W38" s="277"/>
    </row>
    <row r="39" spans="1:23" s="220" customFormat="1" ht="15" customHeight="1" x14ac:dyDescent="0.25">
      <c r="A39" s="277"/>
      <c r="B39" s="308" t="s">
        <v>346</v>
      </c>
      <c r="C39" s="1121"/>
      <c r="D39" s="309"/>
      <c r="E39" s="309"/>
      <c r="F39" s="309"/>
      <c r="G39" s="309"/>
      <c r="H39" s="1136" t="s">
        <v>279</v>
      </c>
      <c r="I39" s="1136"/>
      <c r="J39" s="1136"/>
      <c r="K39" s="1136"/>
      <c r="L39" s="1137"/>
      <c r="M39" s="310">
        <v>0.2</v>
      </c>
      <c r="N39" s="311">
        <f>N38*M39</f>
        <v>0</v>
      </c>
      <c r="O39" s="196"/>
      <c r="P39" s="312">
        <f>(P38)*M39</f>
        <v>0</v>
      </c>
      <c r="Q39" s="313">
        <f>SUM(Q38)*M39</f>
        <v>0</v>
      </c>
      <c r="R39" s="277"/>
      <c r="S39" s="277"/>
      <c r="T39" s="277"/>
      <c r="U39" s="277"/>
      <c r="V39" s="277"/>
      <c r="W39" s="277"/>
    </row>
    <row r="40" spans="1:23" s="220" customFormat="1" ht="15.75" customHeight="1" thickBot="1" x14ac:dyDescent="0.3">
      <c r="A40" s="277"/>
      <c r="B40" s="314"/>
      <c r="C40" s="1122"/>
      <c r="D40" s="315"/>
      <c r="E40" s="315"/>
      <c r="F40" s="315"/>
      <c r="G40" s="315"/>
      <c r="H40" s="315"/>
      <c r="I40" s="315"/>
      <c r="J40" s="315"/>
      <c r="K40" s="316"/>
      <c r="L40" s="317"/>
      <c r="M40" s="318" t="s">
        <v>217</v>
      </c>
      <c r="N40" s="319">
        <f>SUM( N38,N39)</f>
        <v>0</v>
      </c>
      <c r="O40" s="196"/>
      <c r="P40" s="320">
        <f>SUM(P38:P39)</f>
        <v>0</v>
      </c>
      <c r="Q40" s="321">
        <f>SUM(Q38:Q39)</f>
        <v>0</v>
      </c>
      <c r="R40" s="277"/>
      <c r="S40" s="277"/>
      <c r="T40" s="277"/>
      <c r="U40" s="277"/>
      <c r="V40" s="277"/>
      <c r="W40" s="277"/>
    </row>
    <row r="41" spans="1:23" s="220" customFormat="1" ht="20.25" customHeight="1" x14ac:dyDescent="0.25">
      <c r="A41" s="277"/>
      <c r="B41" s="277"/>
      <c r="D41" s="322"/>
      <c r="E41" s="323"/>
      <c r="F41" s="323"/>
      <c r="G41" s="323"/>
      <c r="H41" s="323"/>
      <c r="I41" s="323"/>
      <c r="K41" s="324"/>
      <c r="L41" s="325"/>
      <c r="M41" s="326"/>
      <c r="N41" s="327"/>
      <c r="O41" s="239"/>
      <c r="P41" s="240"/>
      <c r="R41" s="277"/>
      <c r="S41" s="277"/>
      <c r="T41" s="277"/>
      <c r="U41" s="277"/>
      <c r="V41" s="277"/>
      <c r="W41" s="277"/>
    </row>
    <row r="42" spans="1:23" s="220" customFormat="1" outlineLevel="1" x14ac:dyDescent="0.25">
      <c r="A42" s="277"/>
      <c r="B42" s="278"/>
      <c r="C42" s="238" t="s">
        <v>197</v>
      </c>
      <c r="D42" s="328"/>
      <c r="E42" s="329"/>
      <c r="F42" s="329"/>
      <c r="G42" s="329"/>
      <c r="H42" s="329"/>
      <c r="I42" s="329"/>
      <c r="J42" s="330"/>
      <c r="K42" s="331">
        <v>0</v>
      </c>
      <c r="L42" s="287">
        <v>0</v>
      </c>
      <c r="N42" s="332">
        <f>K42*L42</f>
        <v>0</v>
      </c>
      <c r="O42" s="239"/>
      <c r="P42" s="42">
        <v>0</v>
      </c>
      <c r="Q42" s="42">
        <v>0</v>
      </c>
      <c r="R42" s="277"/>
      <c r="S42" s="277"/>
      <c r="T42" s="277"/>
      <c r="U42" s="277"/>
      <c r="V42" s="277"/>
      <c r="W42" s="277"/>
    </row>
    <row r="43" spans="1:23" s="220" customFormat="1" outlineLevel="1" x14ac:dyDescent="0.25">
      <c r="A43" s="277"/>
      <c r="B43" s="278"/>
      <c r="C43" s="333"/>
      <c r="D43" s="1129" t="s">
        <v>257</v>
      </c>
      <c r="E43" s="1130"/>
      <c r="F43" s="1130"/>
      <c r="G43" s="1130"/>
      <c r="H43" s="1130"/>
      <c r="I43" s="1130"/>
      <c r="J43" s="1131"/>
      <c r="K43" s="331">
        <v>0</v>
      </c>
      <c r="L43" s="287">
        <v>0</v>
      </c>
      <c r="M43" s="334">
        <f>SUM(K43*L43)</f>
        <v>0</v>
      </c>
      <c r="N43" s="283"/>
      <c r="O43" s="239"/>
      <c r="P43" s="31">
        <v>0</v>
      </c>
      <c r="Q43" s="31">
        <v>0</v>
      </c>
      <c r="R43" s="239"/>
      <c r="S43" s="239"/>
      <c r="T43" s="239"/>
      <c r="U43" s="277"/>
      <c r="V43" s="277"/>
      <c r="W43" s="277"/>
    </row>
    <row r="44" spans="1:23" s="220" customFormat="1" ht="12.75" customHeight="1" outlineLevel="1" x14ac:dyDescent="0.25">
      <c r="A44" s="277"/>
      <c r="B44" s="278"/>
      <c r="C44" s="335"/>
      <c r="D44" s="1129" t="s">
        <v>258</v>
      </c>
      <c r="E44" s="1130"/>
      <c r="F44" s="1130"/>
      <c r="G44" s="1130"/>
      <c r="H44" s="1130"/>
      <c r="I44" s="1130"/>
      <c r="J44" s="1131"/>
      <c r="K44" s="331">
        <v>0</v>
      </c>
      <c r="L44" s="287">
        <v>0</v>
      </c>
      <c r="M44" s="334">
        <f t="shared" ref="M44:M46" si="3">SUM(K44*L44)</f>
        <v>0</v>
      </c>
      <c r="N44" s="283"/>
      <c r="O44" s="239"/>
      <c r="P44" s="31">
        <v>0</v>
      </c>
      <c r="Q44" s="31">
        <v>0</v>
      </c>
      <c r="R44" s="239"/>
      <c r="S44" s="239"/>
      <c r="T44" s="239"/>
      <c r="U44" s="277"/>
      <c r="V44" s="277"/>
      <c r="W44" s="277"/>
    </row>
    <row r="45" spans="1:23" s="220" customFormat="1" outlineLevel="1" x14ac:dyDescent="0.25">
      <c r="A45" s="277"/>
      <c r="B45" s="278"/>
      <c r="C45" s="335"/>
      <c r="D45" s="1129" t="s">
        <v>259</v>
      </c>
      <c r="E45" s="1130"/>
      <c r="F45" s="1130"/>
      <c r="G45" s="1130"/>
      <c r="H45" s="1130"/>
      <c r="I45" s="1130"/>
      <c r="J45" s="1131"/>
      <c r="K45" s="331">
        <v>0</v>
      </c>
      <c r="L45" s="287">
        <v>0</v>
      </c>
      <c r="M45" s="334">
        <f t="shared" si="3"/>
        <v>0</v>
      </c>
      <c r="N45" s="283"/>
      <c r="O45" s="196"/>
      <c r="P45" s="31">
        <v>0</v>
      </c>
      <c r="Q45" s="31">
        <v>0</v>
      </c>
      <c r="R45" s="239"/>
      <c r="S45" s="239"/>
      <c r="T45" s="239"/>
      <c r="U45" s="277"/>
      <c r="V45" s="277"/>
      <c r="W45" s="277"/>
    </row>
    <row r="46" spans="1:23" s="220" customFormat="1" ht="12.75" customHeight="1" outlineLevel="1" x14ac:dyDescent="0.25">
      <c r="A46" s="277"/>
      <c r="B46" s="278"/>
      <c r="C46" s="336"/>
      <c r="D46" s="1129" t="s">
        <v>260</v>
      </c>
      <c r="E46" s="1130"/>
      <c r="F46" s="1130"/>
      <c r="G46" s="1130"/>
      <c r="H46" s="1130"/>
      <c r="I46" s="1130"/>
      <c r="J46" s="1131"/>
      <c r="K46" s="331">
        <v>0</v>
      </c>
      <c r="L46" s="287">
        <v>0</v>
      </c>
      <c r="M46" s="334">
        <f t="shared" si="3"/>
        <v>0</v>
      </c>
      <c r="N46" s="337"/>
      <c r="O46" s="196"/>
      <c r="P46" s="31">
        <v>0</v>
      </c>
      <c r="Q46" s="31">
        <v>0</v>
      </c>
      <c r="R46" s="239"/>
      <c r="S46" s="239"/>
      <c r="T46" s="239"/>
      <c r="U46" s="277"/>
      <c r="V46" s="277"/>
      <c r="W46" s="277"/>
    </row>
    <row r="47" spans="1:23" s="220" customFormat="1" outlineLevel="1" x14ac:dyDescent="0.25">
      <c r="A47" s="277"/>
      <c r="B47" s="277"/>
      <c r="C47" s="277"/>
      <c r="D47" s="1143"/>
      <c r="E47" s="1144"/>
      <c r="F47" s="1144"/>
      <c r="G47" s="1144"/>
      <c r="H47" s="1144"/>
      <c r="I47" s="1144"/>
      <c r="J47" s="1144"/>
      <c r="K47" s="338"/>
      <c r="L47" s="292" t="s">
        <v>1</v>
      </c>
      <c r="M47" s="293"/>
      <c r="N47" s="334">
        <f>SUM(M43:M46)+N42</f>
        <v>0</v>
      </c>
      <c r="O47" s="196"/>
      <c r="P47" s="339">
        <f>SUM(P42:P46)</f>
        <v>0</v>
      </c>
      <c r="Q47" s="41">
        <f>SUM(Q42:Q46)</f>
        <v>0</v>
      </c>
      <c r="R47" s="239"/>
      <c r="S47" s="239"/>
      <c r="T47" s="239"/>
      <c r="U47" s="277"/>
      <c r="V47" s="277"/>
      <c r="W47" s="277"/>
    </row>
    <row r="48" spans="1:23" s="220" customFormat="1" ht="15.75" outlineLevel="1" thickBot="1" x14ac:dyDescent="0.3">
      <c r="A48" s="277"/>
      <c r="B48" s="277"/>
      <c r="C48" s="277"/>
      <c r="D48" s="1132"/>
      <c r="E48" s="1133"/>
      <c r="F48" s="1133"/>
      <c r="G48" s="1133"/>
      <c r="H48" s="1133"/>
      <c r="I48" s="1133"/>
      <c r="J48" s="1133"/>
      <c r="K48" s="340"/>
      <c r="L48" s="296" t="s">
        <v>194</v>
      </c>
      <c r="M48" s="297">
        <v>0.23</v>
      </c>
      <c r="N48" s="341">
        <f>SUM(N47)*M48</f>
        <v>0</v>
      </c>
      <c r="O48" s="196"/>
      <c r="P48" s="300">
        <f>(P47)*M48</f>
        <v>0</v>
      </c>
      <c r="Q48" s="300">
        <f>(Q47)*M48</f>
        <v>0</v>
      </c>
      <c r="R48" s="277"/>
      <c r="S48" s="277"/>
      <c r="T48" s="277"/>
      <c r="U48" s="277"/>
      <c r="V48" s="277"/>
      <c r="W48" s="277"/>
    </row>
    <row r="49" spans="1:23" s="220" customFormat="1" ht="15" customHeight="1" x14ac:dyDescent="0.25">
      <c r="A49" s="277"/>
      <c r="B49" s="301" t="s">
        <v>303</v>
      </c>
      <c r="C49" s="1120" t="s">
        <v>312</v>
      </c>
      <c r="D49" s="1147"/>
      <c r="E49" s="1145"/>
      <c r="F49" s="1145"/>
      <c r="G49" s="1145"/>
      <c r="H49" s="1145"/>
      <c r="I49" s="1145"/>
      <c r="J49" s="1145"/>
      <c r="K49" s="342"/>
      <c r="L49" s="343" t="s">
        <v>1</v>
      </c>
      <c r="M49" s="304"/>
      <c r="N49" s="344">
        <f>SUM( N47,N48)</f>
        <v>0</v>
      </c>
      <c r="O49" s="196"/>
      <c r="P49" s="345">
        <f>SUM(P47:P48)</f>
        <v>0</v>
      </c>
      <c r="Q49" s="346">
        <f>SUM(Q47:Q48)</f>
        <v>0</v>
      </c>
      <c r="R49" s="277"/>
      <c r="S49" s="277"/>
      <c r="T49" s="277"/>
      <c r="U49" s="277"/>
      <c r="V49" s="277"/>
      <c r="W49" s="277"/>
    </row>
    <row r="50" spans="1:23" s="220" customFormat="1" ht="15" customHeight="1" x14ac:dyDescent="0.25">
      <c r="A50" s="277"/>
      <c r="B50" s="308" t="s">
        <v>346</v>
      </c>
      <c r="C50" s="1121"/>
      <c r="D50" s="1146"/>
      <c r="E50" s="1130"/>
      <c r="F50" s="1130"/>
      <c r="G50" s="1130"/>
      <c r="H50" s="1130"/>
      <c r="I50" s="1130"/>
      <c r="J50" s="1130"/>
      <c r="K50" s="347"/>
      <c r="L50" s="348" t="s">
        <v>279</v>
      </c>
      <c r="M50" s="310">
        <v>0.2</v>
      </c>
      <c r="N50" s="349">
        <f>SUM(N49)*M50</f>
        <v>0</v>
      </c>
      <c r="O50" s="196"/>
      <c r="P50" s="350">
        <f>(P49)*M50</f>
        <v>0</v>
      </c>
      <c r="Q50" s="313">
        <f>(Q49)*M50</f>
        <v>0</v>
      </c>
      <c r="R50" s="277"/>
      <c r="S50" s="277"/>
      <c r="T50" s="277"/>
      <c r="U50" s="277"/>
      <c r="V50" s="277"/>
      <c r="W50" s="277"/>
    </row>
    <row r="51" spans="1:23" s="220" customFormat="1" ht="15.75" customHeight="1" thickBot="1" x14ac:dyDescent="0.3">
      <c r="A51" s="277"/>
      <c r="B51" s="314"/>
      <c r="C51" s="1122"/>
      <c r="D51" s="1148" t="s">
        <v>218</v>
      </c>
      <c r="E51" s="1149"/>
      <c r="F51" s="1149"/>
      <c r="G51" s="1149"/>
      <c r="H51" s="1149"/>
      <c r="I51" s="1149"/>
      <c r="J51" s="1149"/>
      <c r="K51" s="1149"/>
      <c r="L51" s="1149"/>
      <c r="M51" s="1150"/>
      <c r="N51" s="351">
        <f>SUM( N49,N50)</f>
        <v>0</v>
      </c>
      <c r="O51" s="196"/>
      <c r="P51" s="352">
        <f>SUM(P49:P50)</f>
        <v>0</v>
      </c>
      <c r="Q51" s="353">
        <f>SUM(Q49:Q50)</f>
        <v>0</v>
      </c>
      <c r="R51" s="277"/>
      <c r="S51" s="277"/>
      <c r="T51" s="277"/>
      <c r="U51" s="277"/>
      <c r="V51" s="277"/>
      <c r="W51" s="277"/>
    </row>
    <row r="52" spans="1:23" s="220" customFormat="1" x14ac:dyDescent="0.25">
      <c r="A52" s="277"/>
      <c r="B52" s="277"/>
      <c r="D52" s="354"/>
      <c r="E52" s="354"/>
      <c r="F52" s="354"/>
      <c r="G52" s="354"/>
      <c r="H52" s="354"/>
      <c r="I52" s="354"/>
      <c r="K52" s="355"/>
      <c r="L52" s="356"/>
      <c r="M52" s="357"/>
      <c r="N52" s="358"/>
      <c r="O52" s="196"/>
      <c r="P52" s="359"/>
      <c r="R52" s="277"/>
      <c r="S52" s="277"/>
      <c r="T52" s="277"/>
      <c r="U52" s="277"/>
      <c r="V52" s="277"/>
      <c r="W52" s="277"/>
    </row>
    <row r="53" spans="1:23" s="220" customFormat="1" ht="30" outlineLevel="1" x14ac:dyDescent="0.25">
      <c r="A53" s="277"/>
      <c r="B53" s="278"/>
      <c r="C53" s="241" t="s">
        <v>198</v>
      </c>
      <c r="D53" s="360"/>
      <c r="E53" s="360"/>
      <c r="F53" s="360"/>
      <c r="G53" s="360"/>
      <c r="H53" s="360"/>
      <c r="I53" s="360"/>
      <c r="J53" s="330"/>
      <c r="K53" s="331">
        <v>0</v>
      </c>
      <c r="L53" s="287">
        <v>0</v>
      </c>
      <c r="M53" s="291"/>
      <c r="N53" s="332">
        <f>K53*L53</f>
        <v>0</v>
      </c>
      <c r="O53" s="196"/>
      <c r="P53" s="276">
        <v>0</v>
      </c>
      <c r="Q53" s="276">
        <v>0</v>
      </c>
      <c r="R53" s="277"/>
      <c r="S53" s="277"/>
      <c r="T53" s="277"/>
      <c r="U53" s="277"/>
      <c r="V53" s="277"/>
      <c r="W53" s="277"/>
    </row>
    <row r="54" spans="1:23" s="220" customFormat="1" outlineLevel="1" x14ac:dyDescent="0.25">
      <c r="A54" s="277"/>
      <c r="B54" s="278"/>
      <c r="C54" s="333"/>
      <c r="D54" s="1129" t="s">
        <v>272</v>
      </c>
      <c r="E54" s="1130"/>
      <c r="F54" s="1130"/>
      <c r="G54" s="1130"/>
      <c r="H54" s="1130"/>
      <c r="I54" s="1130"/>
      <c r="J54" s="1131"/>
      <c r="K54" s="331">
        <v>0</v>
      </c>
      <c r="L54" s="287">
        <v>0</v>
      </c>
      <c r="M54" s="334">
        <f>K54*L54</f>
        <v>0</v>
      </c>
      <c r="N54" s="337"/>
      <c r="O54" s="196"/>
      <c r="P54" s="284">
        <v>0</v>
      </c>
      <c r="Q54" s="284">
        <v>0</v>
      </c>
      <c r="R54" s="277"/>
      <c r="S54" s="277"/>
      <c r="T54" s="277"/>
      <c r="U54" s="277"/>
      <c r="V54" s="277"/>
      <c r="W54" s="277"/>
    </row>
    <row r="55" spans="1:23" s="220" customFormat="1" outlineLevel="1" x14ac:dyDescent="0.25">
      <c r="A55" s="277"/>
      <c r="B55" s="278"/>
      <c r="C55" s="335"/>
      <c r="D55" s="361" t="s">
        <v>261</v>
      </c>
      <c r="E55" s="362"/>
      <c r="F55" s="362"/>
      <c r="G55" s="362"/>
      <c r="H55" s="362"/>
      <c r="I55" s="362"/>
      <c r="J55" s="363"/>
      <c r="K55" s="331">
        <v>0</v>
      </c>
      <c r="L55" s="287">
        <v>0</v>
      </c>
      <c r="M55" s="334">
        <f t="shared" ref="M55:M57" si="4">SUM(K55*L55)</f>
        <v>0</v>
      </c>
      <c r="N55" s="337"/>
      <c r="O55" s="196"/>
      <c r="P55" s="284">
        <v>0</v>
      </c>
      <c r="Q55" s="284">
        <v>0</v>
      </c>
      <c r="R55" s="277"/>
      <c r="S55" s="277"/>
      <c r="T55" s="277"/>
      <c r="U55" s="277"/>
      <c r="V55" s="277"/>
      <c r="W55" s="277"/>
    </row>
    <row r="56" spans="1:23" s="220" customFormat="1" outlineLevel="1" x14ac:dyDescent="0.25">
      <c r="A56" s="277"/>
      <c r="B56" s="278"/>
      <c r="C56" s="335"/>
      <c r="D56" s="364" t="s">
        <v>262</v>
      </c>
      <c r="E56" s="362"/>
      <c r="F56" s="362"/>
      <c r="G56" s="362"/>
      <c r="H56" s="362"/>
      <c r="I56" s="362"/>
      <c r="J56" s="363"/>
      <c r="K56" s="331">
        <v>0</v>
      </c>
      <c r="L56" s="287">
        <v>0</v>
      </c>
      <c r="M56" s="334">
        <f t="shared" si="4"/>
        <v>0</v>
      </c>
      <c r="N56" s="337"/>
      <c r="O56" s="196"/>
      <c r="P56" s="284">
        <v>0</v>
      </c>
      <c r="Q56" s="284">
        <v>0</v>
      </c>
      <c r="R56" s="277"/>
      <c r="S56" s="277"/>
      <c r="T56" s="277"/>
      <c r="U56" s="277"/>
      <c r="V56" s="277"/>
      <c r="W56" s="277"/>
    </row>
    <row r="57" spans="1:23" s="220" customFormat="1" outlineLevel="1" x14ac:dyDescent="0.25">
      <c r="A57" s="277"/>
      <c r="B57" s="278"/>
      <c r="C57" s="336"/>
      <c r="D57" s="365" t="s">
        <v>263</v>
      </c>
      <c r="E57" s="366"/>
      <c r="F57" s="366"/>
      <c r="G57" s="366"/>
      <c r="H57" s="366"/>
      <c r="I57" s="366"/>
      <c r="J57" s="367"/>
      <c r="K57" s="331">
        <v>0</v>
      </c>
      <c r="L57" s="287">
        <v>0</v>
      </c>
      <c r="M57" s="334">
        <f t="shared" si="4"/>
        <v>0</v>
      </c>
      <c r="N57" s="337"/>
      <c r="O57" s="196"/>
      <c r="P57" s="284">
        <v>0</v>
      </c>
      <c r="Q57" s="284">
        <v>0</v>
      </c>
      <c r="R57" s="277"/>
      <c r="S57" s="277"/>
      <c r="T57" s="277"/>
      <c r="U57" s="277"/>
      <c r="V57" s="277"/>
      <c r="W57" s="277"/>
    </row>
    <row r="58" spans="1:23" s="220" customFormat="1" outlineLevel="1" x14ac:dyDescent="0.25">
      <c r="A58" s="277"/>
      <c r="B58" s="277"/>
      <c r="C58" s="277"/>
      <c r="D58" s="1143"/>
      <c r="E58" s="1144"/>
      <c r="F58" s="1144"/>
      <c r="G58" s="1144"/>
      <c r="H58" s="1144"/>
      <c r="I58" s="1144"/>
      <c r="J58" s="1144"/>
      <c r="K58" s="347"/>
      <c r="L58" s="292" t="s">
        <v>1</v>
      </c>
      <c r="M58" s="293"/>
      <c r="N58" s="294">
        <f>SUM(M52:M57)+N53</f>
        <v>0</v>
      </c>
      <c r="O58" s="196"/>
      <c r="P58" s="339">
        <f>SUM(P53:P57)</f>
        <v>0</v>
      </c>
      <c r="Q58" s="339">
        <f>SUM(Q53:Q57)</f>
        <v>0</v>
      </c>
      <c r="R58" s="277"/>
      <c r="S58" s="277"/>
      <c r="T58" s="277"/>
      <c r="U58" s="277"/>
      <c r="V58" s="277"/>
      <c r="W58" s="277"/>
    </row>
    <row r="59" spans="1:23" s="220" customFormat="1" ht="15.75" outlineLevel="1" thickBot="1" x14ac:dyDescent="0.3">
      <c r="A59" s="277"/>
      <c r="B59" s="277"/>
      <c r="C59" s="277"/>
      <c r="D59" s="1132"/>
      <c r="E59" s="1133"/>
      <c r="F59" s="1133"/>
      <c r="G59" s="1133"/>
      <c r="H59" s="1133"/>
      <c r="I59" s="1133"/>
      <c r="J59" s="1133"/>
      <c r="K59" s="368"/>
      <c r="L59" s="296" t="s">
        <v>194</v>
      </c>
      <c r="M59" s="369">
        <v>0.23</v>
      </c>
      <c r="N59" s="341">
        <f>SUM(N58)*M59</f>
        <v>0</v>
      </c>
      <c r="O59" s="196"/>
      <c r="P59" s="298">
        <f>SUM(P58)*M59</f>
        <v>0</v>
      </c>
      <c r="Q59" s="298">
        <f>SUM(Q58)*M59</f>
        <v>0</v>
      </c>
      <c r="R59" s="277"/>
      <c r="S59" s="277"/>
      <c r="T59" s="277"/>
      <c r="U59" s="277"/>
      <c r="V59" s="277"/>
      <c r="W59" s="277"/>
    </row>
    <row r="60" spans="1:23" s="220" customFormat="1" x14ac:dyDescent="0.25">
      <c r="A60" s="277"/>
      <c r="B60" s="370" t="s">
        <v>303</v>
      </c>
      <c r="C60" s="1120" t="s">
        <v>198</v>
      </c>
      <c r="D60" s="1147"/>
      <c r="E60" s="1145"/>
      <c r="F60" s="1145"/>
      <c r="G60" s="1145"/>
      <c r="H60" s="1145"/>
      <c r="I60" s="1145"/>
      <c r="J60" s="1145"/>
      <c r="K60" s="342"/>
      <c r="L60" s="343" t="s">
        <v>1</v>
      </c>
      <c r="M60" s="304"/>
      <c r="N60" s="344">
        <f>SUM( N58,N59)</f>
        <v>0</v>
      </c>
      <c r="O60" s="196"/>
      <c r="P60" s="345">
        <f>SUM(P58:P59)</f>
        <v>0</v>
      </c>
      <c r="Q60" s="346">
        <f>SUM(Q58:Q59)</f>
        <v>0</v>
      </c>
      <c r="R60" s="277"/>
      <c r="S60" s="277"/>
      <c r="T60" s="277"/>
      <c r="U60" s="277"/>
      <c r="V60" s="277"/>
      <c r="W60" s="277"/>
    </row>
    <row r="61" spans="1:23" s="220" customFormat="1" ht="15" customHeight="1" x14ac:dyDescent="0.25">
      <c r="A61" s="277"/>
      <c r="B61" s="285"/>
      <c r="C61" s="1121"/>
      <c r="D61" s="1126" t="s">
        <v>279</v>
      </c>
      <c r="E61" s="1127"/>
      <c r="F61" s="1127"/>
      <c r="G61" s="1127"/>
      <c r="H61" s="1127"/>
      <c r="I61" s="1127"/>
      <c r="J61" s="1127"/>
      <c r="K61" s="1127"/>
      <c r="L61" s="1128"/>
      <c r="M61" s="310">
        <v>0.2</v>
      </c>
      <c r="N61" s="349">
        <f>SUM(N60)*M61</f>
        <v>0</v>
      </c>
      <c r="O61" s="196"/>
      <c r="P61" s="371">
        <f>SUM(P60)*M61</f>
        <v>0</v>
      </c>
      <c r="Q61" s="311">
        <f>SUM(Q60)*M61</f>
        <v>0</v>
      </c>
      <c r="R61" s="277"/>
      <c r="S61" s="277"/>
      <c r="T61" s="277"/>
      <c r="U61" s="277"/>
      <c r="V61" s="277"/>
      <c r="W61" s="277"/>
    </row>
    <row r="62" spans="1:23" s="220" customFormat="1" ht="15.75" customHeight="1" thickBot="1" x14ac:dyDescent="0.3">
      <c r="A62" s="277"/>
      <c r="B62" s="372" t="s">
        <v>346</v>
      </c>
      <c r="C62" s="1122"/>
      <c r="D62" s="1148" t="s">
        <v>219</v>
      </c>
      <c r="E62" s="1149"/>
      <c r="F62" s="1149"/>
      <c r="G62" s="1149"/>
      <c r="H62" s="1149"/>
      <c r="I62" s="1149"/>
      <c r="J62" s="1149"/>
      <c r="K62" s="1149"/>
      <c r="L62" s="1149"/>
      <c r="M62" s="1150"/>
      <c r="N62" s="351">
        <f>SUM( N60,N61)</f>
        <v>0</v>
      </c>
      <c r="O62" s="196"/>
      <c r="P62" s="352">
        <f>SUM(P60:P61)</f>
        <v>0</v>
      </c>
      <c r="Q62" s="353">
        <f>SUM(Q60:Q61)</f>
        <v>0</v>
      </c>
      <c r="R62" s="277"/>
      <c r="S62" s="277"/>
      <c r="T62" s="277"/>
      <c r="U62" s="277"/>
      <c r="V62" s="277"/>
      <c r="W62" s="277"/>
    </row>
    <row r="63" spans="1:23" s="220" customFormat="1" x14ac:dyDescent="0.25">
      <c r="A63" s="277"/>
      <c r="B63" s="277"/>
      <c r="C63" s="277"/>
      <c r="D63" s="373"/>
      <c r="E63" s="373"/>
      <c r="F63" s="373"/>
      <c r="G63" s="373"/>
      <c r="H63" s="373"/>
      <c r="I63" s="373"/>
      <c r="J63" s="373"/>
      <c r="K63" s="242"/>
      <c r="L63" s="374"/>
      <c r="M63" s="375"/>
      <c r="N63" s="376"/>
      <c r="O63" s="377"/>
      <c r="P63" s="359"/>
      <c r="R63" s="277"/>
      <c r="S63" s="277"/>
      <c r="T63" s="277"/>
      <c r="U63" s="277"/>
      <c r="V63" s="277"/>
      <c r="W63" s="277"/>
    </row>
    <row r="64" spans="1:23" s="220" customFormat="1" x14ac:dyDescent="0.25">
      <c r="A64" s="277"/>
      <c r="B64" s="277"/>
      <c r="C64" s="277"/>
      <c r="D64" s="373"/>
      <c r="E64" s="373"/>
      <c r="F64" s="373"/>
      <c r="G64" s="373"/>
      <c r="H64" s="373"/>
      <c r="I64" s="373"/>
      <c r="J64" s="373"/>
      <c r="K64" s="242"/>
      <c r="L64" s="374"/>
      <c r="M64" s="375"/>
      <c r="N64" s="376"/>
      <c r="O64" s="377"/>
      <c r="P64" s="359"/>
      <c r="R64" s="277"/>
      <c r="S64" s="277"/>
      <c r="T64" s="277"/>
      <c r="U64" s="277"/>
      <c r="V64" s="277"/>
      <c r="W64" s="277"/>
    </row>
    <row r="65" spans="1:23" s="220" customFormat="1" ht="30" outlineLevel="1" x14ac:dyDescent="0.25">
      <c r="A65" s="277"/>
      <c r="B65" s="278"/>
      <c r="C65" s="241" t="s">
        <v>382</v>
      </c>
      <c r="D65" s="360"/>
      <c r="E65" s="360"/>
      <c r="F65" s="360"/>
      <c r="G65" s="360"/>
      <c r="H65" s="360"/>
      <c r="I65" s="360"/>
      <c r="J65" s="330"/>
      <c r="K65" s="331">
        <v>0</v>
      </c>
      <c r="L65" s="287">
        <v>0</v>
      </c>
      <c r="M65" s="291"/>
      <c r="N65" s="332">
        <f>K65*L65</f>
        <v>0</v>
      </c>
      <c r="O65" s="196"/>
      <c r="P65" s="276">
        <v>0</v>
      </c>
      <c r="Q65" s="276">
        <v>0</v>
      </c>
      <c r="R65" s="277"/>
      <c r="S65" s="277"/>
      <c r="T65" s="277"/>
      <c r="U65" s="277"/>
      <c r="V65" s="277"/>
      <c r="W65" s="277"/>
    </row>
    <row r="66" spans="1:23" s="220" customFormat="1" outlineLevel="1" x14ac:dyDescent="0.25">
      <c r="A66" s="277"/>
      <c r="B66" s="278"/>
      <c r="C66" s="333"/>
      <c r="D66" s="1129"/>
      <c r="E66" s="1130"/>
      <c r="F66" s="1130"/>
      <c r="G66" s="1130"/>
      <c r="H66" s="1130"/>
      <c r="I66" s="1130"/>
      <c r="J66" s="1131"/>
      <c r="K66" s="331">
        <v>0</v>
      </c>
      <c r="L66" s="287">
        <v>0</v>
      </c>
      <c r="M66" s="334">
        <f>K66*L66</f>
        <v>0</v>
      </c>
      <c r="N66" s="337"/>
      <c r="O66" s="196"/>
      <c r="P66" s="284">
        <v>0</v>
      </c>
      <c r="Q66" s="284">
        <v>0</v>
      </c>
      <c r="R66" s="277"/>
      <c r="S66" s="277"/>
      <c r="T66" s="277"/>
      <c r="U66" s="277"/>
      <c r="V66" s="277"/>
      <c r="W66" s="277"/>
    </row>
    <row r="67" spans="1:23" s="220" customFormat="1" outlineLevel="1" x14ac:dyDescent="0.25">
      <c r="A67" s="277"/>
      <c r="B67" s="278"/>
      <c r="C67" s="335"/>
      <c r="D67" s="361"/>
      <c r="E67" s="362"/>
      <c r="F67" s="362"/>
      <c r="G67" s="362"/>
      <c r="H67" s="362"/>
      <c r="I67" s="362"/>
      <c r="J67" s="363"/>
      <c r="K67" s="331">
        <v>0</v>
      </c>
      <c r="L67" s="287">
        <v>0</v>
      </c>
      <c r="M67" s="334">
        <f t="shared" ref="M67:M69" si="5">SUM(K67*L67)</f>
        <v>0</v>
      </c>
      <c r="N67" s="337"/>
      <c r="O67" s="196"/>
      <c r="P67" s="284">
        <v>0</v>
      </c>
      <c r="Q67" s="284">
        <v>0</v>
      </c>
      <c r="R67" s="277"/>
      <c r="S67" s="277"/>
      <c r="T67" s="277"/>
      <c r="U67" s="277"/>
      <c r="V67" s="277"/>
      <c r="W67" s="277"/>
    </row>
    <row r="68" spans="1:23" s="220" customFormat="1" outlineLevel="1" x14ac:dyDescent="0.25">
      <c r="A68" s="277"/>
      <c r="B68" s="278"/>
      <c r="C68" s="335"/>
      <c r="D68" s="364"/>
      <c r="E68" s="362"/>
      <c r="F68" s="362"/>
      <c r="G68" s="362"/>
      <c r="H68" s="362"/>
      <c r="I68" s="362"/>
      <c r="J68" s="363"/>
      <c r="K68" s="331">
        <v>0</v>
      </c>
      <c r="L68" s="287">
        <v>0</v>
      </c>
      <c r="M68" s="334">
        <f t="shared" si="5"/>
        <v>0</v>
      </c>
      <c r="N68" s="337"/>
      <c r="O68" s="196"/>
      <c r="P68" s="284">
        <v>0</v>
      </c>
      <c r="Q68" s="284">
        <v>0</v>
      </c>
      <c r="R68" s="277"/>
      <c r="S68" s="277"/>
      <c r="T68" s="277"/>
      <c r="U68" s="277"/>
      <c r="V68" s="277"/>
      <c r="W68" s="277"/>
    </row>
    <row r="69" spans="1:23" s="220" customFormat="1" outlineLevel="1" x14ac:dyDescent="0.25">
      <c r="A69" s="277"/>
      <c r="B69" s="278"/>
      <c r="C69" s="336"/>
      <c r="D69" s="365"/>
      <c r="E69" s="366"/>
      <c r="F69" s="366"/>
      <c r="G69" s="366"/>
      <c r="H69" s="366"/>
      <c r="I69" s="366"/>
      <c r="J69" s="367"/>
      <c r="K69" s="331">
        <v>0</v>
      </c>
      <c r="L69" s="287">
        <v>0</v>
      </c>
      <c r="M69" s="334">
        <f t="shared" si="5"/>
        <v>0</v>
      </c>
      <c r="N69" s="337"/>
      <c r="O69" s="196"/>
      <c r="P69" s="284">
        <v>0</v>
      </c>
      <c r="Q69" s="284">
        <v>0</v>
      </c>
      <c r="R69" s="277"/>
      <c r="S69" s="277"/>
      <c r="T69" s="277"/>
      <c r="U69" s="277"/>
      <c r="V69" s="277"/>
      <c r="W69" s="277"/>
    </row>
    <row r="70" spans="1:23" s="220" customFormat="1" outlineLevel="1" x14ac:dyDescent="0.25">
      <c r="A70" s="277"/>
      <c r="B70" s="277"/>
      <c r="C70" s="277"/>
      <c r="D70" s="1143"/>
      <c r="E70" s="1144"/>
      <c r="F70" s="1144"/>
      <c r="G70" s="1144"/>
      <c r="H70" s="1144"/>
      <c r="I70" s="1144"/>
      <c r="J70" s="1144"/>
      <c r="K70" s="347"/>
      <c r="L70" s="292" t="s">
        <v>1</v>
      </c>
      <c r="M70" s="293"/>
      <c r="N70" s="294">
        <f>SUM(M64:M69)+N65</f>
        <v>0</v>
      </c>
      <c r="O70" s="196"/>
      <c r="P70" s="339">
        <f>SUM(P65:P69)</f>
        <v>0</v>
      </c>
      <c r="Q70" s="339">
        <f>SUM(Q65:Q69)</f>
        <v>0</v>
      </c>
      <c r="R70" s="277"/>
      <c r="S70" s="277"/>
      <c r="T70" s="277"/>
      <c r="U70" s="277"/>
      <c r="V70" s="277"/>
      <c r="W70" s="277"/>
    </row>
    <row r="71" spans="1:23" s="220" customFormat="1" ht="15.75" outlineLevel="1" thickBot="1" x14ac:dyDescent="0.3">
      <c r="A71" s="277"/>
      <c r="B71" s="277"/>
      <c r="C71" s="277"/>
      <c r="D71" s="1132"/>
      <c r="E71" s="1133"/>
      <c r="F71" s="1133"/>
      <c r="G71" s="1133"/>
      <c r="H71" s="1133"/>
      <c r="I71" s="1133"/>
      <c r="J71" s="1133"/>
      <c r="K71" s="368"/>
      <c r="L71" s="296" t="s">
        <v>194</v>
      </c>
      <c r="M71" s="369">
        <v>0.23</v>
      </c>
      <c r="N71" s="341">
        <f>SUM(N70)*M71</f>
        <v>0</v>
      </c>
      <c r="O71" s="196"/>
      <c r="P71" s="298">
        <f>SUM(P70)*M71</f>
        <v>0</v>
      </c>
      <c r="Q71" s="298">
        <f>SUM(Q70)*M71</f>
        <v>0</v>
      </c>
      <c r="R71" s="277"/>
      <c r="S71" s="277"/>
      <c r="T71" s="277"/>
      <c r="U71" s="277"/>
      <c r="V71" s="277"/>
      <c r="W71" s="277"/>
    </row>
    <row r="72" spans="1:23" s="220" customFormat="1" x14ac:dyDescent="0.25">
      <c r="A72" s="277"/>
      <c r="B72" s="370" t="s">
        <v>303</v>
      </c>
      <c r="C72" s="1120" t="s">
        <v>382</v>
      </c>
      <c r="D72" s="1147"/>
      <c r="E72" s="1145"/>
      <c r="F72" s="1145"/>
      <c r="G72" s="1145"/>
      <c r="H72" s="1145"/>
      <c r="I72" s="1145"/>
      <c r="J72" s="1145"/>
      <c r="K72" s="342"/>
      <c r="L72" s="343" t="s">
        <v>1</v>
      </c>
      <c r="M72" s="304"/>
      <c r="N72" s="344">
        <f>SUM( N70,N71)</f>
        <v>0</v>
      </c>
      <c r="O72" s="196"/>
      <c r="P72" s="345">
        <f>SUM(P70:P71)</f>
        <v>0</v>
      </c>
      <c r="Q72" s="346">
        <f>SUM(Q70:Q71)</f>
        <v>0</v>
      </c>
      <c r="R72" s="277"/>
      <c r="S72" s="277"/>
      <c r="T72" s="277"/>
      <c r="U72" s="277"/>
      <c r="V72" s="277"/>
      <c r="W72" s="277"/>
    </row>
    <row r="73" spans="1:23" s="220" customFormat="1" ht="15" customHeight="1" x14ac:dyDescent="0.25">
      <c r="A73" s="277"/>
      <c r="B73" s="285"/>
      <c r="C73" s="1121"/>
      <c r="D73" s="1126" t="s">
        <v>279</v>
      </c>
      <c r="E73" s="1127"/>
      <c r="F73" s="1127"/>
      <c r="G73" s="1127"/>
      <c r="H73" s="1127"/>
      <c r="I73" s="1127"/>
      <c r="J73" s="1127"/>
      <c r="K73" s="1127"/>
      <c r="L73" s="1128"/>
      <c r="M73" s="310">
        <v>0.2</v>
      </c>
      <c r="N73" s="349">
        <f>SUM(N72)*M73</f>
        <v>0</v>
      </c>
      <c r="O73" s="196"/>
      <c r="P73" s="371">
        <f>SUM(P72)*M73</f>
        <v>0</v>
      </c>
      <c r="Q73" s="311">
        <f>SUM(Q72)*M73</f>
        <v>0</v>
      </c>
      <c r="R73" s="277"/>
      <c r="S73" s="277"/>
      <c r="T73" s="277"/>
      <c r="U73" s="277"/>
      <c r="V73" s="277"/>
      <c r="W73" s="277"/>
    </row>
    <row r="74" spans="1:23" s="220" customFormat="1" ht="15.75" customHeight="1" thickBot="1" x14ac:dyDescent="0.3">
      <c r="A74" s="277"/>
      <c r="B74" s="372" t="s">
        <v>346</v>
      </c>
      <c r="C74" s="1122"/>
      <c r="D74" s="1148" t="s">
        <v>384</v>
      </c>
      <c r="E74" s="1149"/>
      <c r="F74" s="1149"/>
      <c r="G74" s="1149"/>
      <c r="H74" s="1149"/>
      <c r="I74" s="1149"/>
      <c r="J74" s="1149"/>
      <c r="K74" s="1149"/>
      <c r="L74" s="1149"/>
      <c r="M74" s="1150"/>
      <c r="N74" s="351">
        <f>SUM( N72,N73)</f>
        <v>0</v>
      </c>
      <c r="O74" s="196"/>
      <c r="P74" s="352">
        <f>SUM(P72:P73)</f>
        <v>0</v>
      </c>
      <c r="Q74" s="353">
        <f>SUM(Q72:Q73)</f>
        <v>0</v>
      </c>
      <c r="R74" s="277"/>
      <c r="S74" s="277"/>
      <c r="T74" s="277"/>
      <c r="U74" s="277"/>
      <c r="V74" s="277"/>
      <c r="W74" s="277"/>
    </row>
    <row r="75" spans="1:23" s="220" customFormat="1" x14ac:dyDescent="0.25">
      <c r="A75" s="277"/>
      <c r="B75" s="277"/>
      <c r="C75" s="277"/>
      <c r="D75" s="373"/>
      <c r="E75" s="373"/>
      <c r="F75" s="373"/>
      <c r="G75" s="373"/>
      <c r="H75" s="373"/>
      <c r="I75" s="373"/>
      <c r="J75" s="373"/>
      <c r="K75" s="242"/>
      <c r="L75" s="374"/>
      <c r="M75" s="375"/>
      <c r="N75" s="376"/>
      <c r="O75" s="377"/>
      <c r="P75" s="359"/>
      <c r="R75" s="277"/>
      <c r="S75" s="277"/>
      <c r="T75" s="277"/>
      <c r="U75" s="277"/>
      <c r="V75" s="277"/>
      <c r="W75" s="277"/>
    </row>
    <row r="76" spans="1:23" s="220" customFormat="1" x14ac:dyDescent="0.25">
      <c r="A76" s="277"/>
      <c r="B76" s="277"/>
      <c r="C76" s="277"/>
      <c r="D76" s="277"/>
      <c r="E76" s="277"/>
      <c r="F76" s="277"/>
      <c r="G76" s="277"/>
      <c r="H76" s="277"/>
      <c r="I76" s="277"/>
      <c r="J76" s="277"/>
      <c r="K76" s="242"/>
      <c r="L76" s="375" t="s">
        <v>220</v>
      </c>
      <c r="M76" s="378">
        <v>0.1</v>
      </c>
      <c r="N76" s="379">
        <f>(N74+N62+N51+N40)</f>
        <v>0</v>
      </c>
      <c r="O76" s="196"/>
      <c r="P76" s="379">
        <f>SUM(P40+P51+P62+P74)*M76</f>
        <v>0</v>
      </c>
      <c r="Q76" s="379">
        <f>SUM(Q40+Q51+Q62+Q74)*M76</f>
        <v>0</v>
      </c>
      <c r="R76" s="277"/>
      <c r="S76" s="380" t="s">
        <v>305</v>
      </c>
      <c r="T76" s="277"/>
      <c r="U76" s="277"/>
      <c r="V76" s="277"/>
      <c r="W76" s="277"/>
    </row>
    <row r="77" spans="1:23" s="247" customFormat="1" x14ac:dyDescent="0.25">
      <c r="A77" s="277"/>
      <c r="B77" s="277"/>
      <c r="C77" s="277"/>
      <c r="D77" s="373"/>
      <c r="E77" s="373"/>
      <c r="F77" s="373"/>
      <c r="G77" s="373"/>
      <c r="H77" s="373"/>
      <c r="I77" s="373"/>
      <c r="J77" s="373"/>
      <c r="K77" s="242"/>
      <c r="L77" s="243" t="s">
        <v>341</v>
      </c>
      <c r="M77" s="293"/>
      <c r="N77" s="379">
        <f>SUM(N40+N51+N62+N74+N76)</f>
        <v>0</v>
      </c>
      <c r="O77" s="244"/>
      <c r="P77" s="379">
        <f>SUM(P40+P51+P62+P74+P76)</f>
        <v>0</v>
      </c>
      <c r="Q77" s="379">
        <f>SUM(Q40+Q51+Q62+Q74+Q76)</f>
        <v>0</v>
      </c>
      <c r="R77" s="245"/>
      <c r="S77" s="245"/>
      <c r="T77" s="246"/>
      <c r="U77" s="246"/>
      <c r="V77" s="245"/>
      <c r="W77" s="245"/>
    </row>
    <row r="78" spans="1:23" s="247" customFormat="1" x14ac:dyDescent="0.25">
      <c r="A78" s="277"/>
      <c r="B78" s="277"/>
      <c r="C78" s="277"/>
      <c r="D78" s="245"/>
      <c r="E78" s="245"/>
      <c r="F78" s="245"/>
      <c r="G78" s="245"/>
      <c r="H78" s="245"/>
      <c r="I78" s="248"/>
      <c r="J78" s="249"/>
      <c r="K78" s="249"/>
      <c r="L78" s="249"/>
      <c r="M78" s="245"/>
      <c r="N78" s="381"/>
      <c r="O78" s="245"/>
      <c r="P78" s="250"/>
      <c r="R78" s="245"/>
      <c r="S78" s="245"/>
      <c r="T78" s="246"/>
      <c r="U78" s="246"/>
      <c r="V78" s="245"/>
      <c r="W78" s="245"/>
    </row>
    <row r="79" spans="1:23" s="247" customFormat="1" x14ac:dyDescent="0.25">
      <c r="A79" s="277"/>
      <c r="C79" s="382" t="s">
        <v>313</v>
      </c>
      <c r="D79" s="245"/>
      <c r="E79" s="245"/>
      <c r="F79" s="245"/>
      <c r="G79" s="245"/>
      <c r="H79" s="245"/>
      <c r="I79" s="248"/>
      <c r="J79" s="249"/>
      <c r="K79" s="249"/>
      <c r="L79" s="249"/>
      <c r="M79" s="245"/>
      <c r="N79" s="251"/>
      <c r="O79" s="245"/>
      <c r="P79" s="252"/>
      <c r="Q79" s="245"/>
      <c r="R79" s="245"/>
      <c r="S79" s="245"/>
      <c r="T79" s="246"/>
      <c r="U79" s="246"/>
      <c r="V79" s="245"/>
      <c r="W79" s="245"/>
    </row>
    <row r="80" spans="1:23" s="247" customFormat="1" x14ac:dyDescent="0.25">
      <c r="A80" s="277"/>
      <c r="C80" s="1157" t="s">
        <v>359</v>
      </c>
      <c r="D80" s="1158"/>
      <c r="E80" s="1158"/>
      <c r="F80" s="1158"/>
      <c r="G80" s="1158"/>
      <c r="H80" s="1158"/>
      <c r="I80" s="1158"/>
      <c r="J80" s="1159"/>
      <c r="K80" s="253"/>
      <c r="L80" s="249"/>
      <c r="M80" s="245"/>
      <c r="N80" s="251"/>
      <c r="O80" s="245"/>
      <c r="P80" s="252"/>
      <c r="Q80" s="245"/>
      <c r="R80" s="245"/>
      <c r="S80" s="245"/>
      <c r="T80" s="246"/>
      <c r="U80" s="246"/>
      <c r="V80" s="245"/>
      <c r="W80" s="245"/>
    </row>
    <row r="81" spans="1:23" s="387" customFormat="1" x14ac:dyDescent="0.25">
      <c r="A81" s="382"/>
      <c r="B81" s="383"/>
      <c r="C81" s="1151" t="s">
        <v>235</v>
      </c>
      <c r="D81" s="1152"/>
      <c r="E81" s="1152"/>
      <c r="F81" s="1152"/>
      <c r="G81" s="1152"/>
      <c r="H81" s="1152"/>
      <c r="I81" s="1152"/>
      <c r="J81" s="1153"/>
      <c r="K81" s="384">
        <f>SUM(N76,N73,N61,N50,N39)</f>
        <v>0</v>
      </c>
      <c r="L81" s="385"/>
      <c r="M81" s="246"/>
      <c r="N81" s="246"/>
      <c r="O81" s="246"/>
      <c r="P81" s="386"/>
      <c r="Q81" s="246"/>
      <c r="R81" s="246"/>
      <c r="S81" s="246"/>
      <c r="T81" s="246"/>
      <c r="U81" s="246"/>
      <c r="V81" s="246"/>
      <c r="W81" s="246"/>
    </row>
    <row r="82" spans="1:23" x14ac:dyDescent="0.25">
      <c r="A82" s="245"/>
      <c r="B82" s="245"/>
      <c r="C82" s="1154" t="s">
        <v>365</v>
      </c>
      <c r="D82" s="1155"/>
      <c r="E82" s="1155"/>
      <c r="F82" s="1155"/>
      <c r="G82" s="1155"/>
      <c r="H82" s="1155"/>
      <c r="I82" s="1155"/>
      <c r="J82" s="1156"/>
      <c r="K82" s="384">
        <f>SUM(N37,N48,N59,N71)</f>
        <v>0</v>
      </c>
      <c r="L82" s="254"/>
      <c r="M82" s="256"/>
      <c r="N82" s="54"/>
      <c r="O82" s="54"/>
      <c r="P82" s="257"/>
      <c r="Q82" s="256"/>
    </row>
    <row r="83" spans="1:23" x14ac:dyDescent="0.25">
      <c r="A83" s="245"/>
      <c r="B83" s="245"/>
      <c r="C83" s="1154" t="s">
        <v>145</v>
      </c>
      <c r="D83" s="1155"/>
      <c r="E83" s="1155"/>
      <c r="F83" s="1155"/>
      <c r="G83" s="1155"/>
      <c r="H83" s="1155"/>
      <c r="I83" s="1155"/>
      <c r="J83" s="1156"/>
      <c r="K83" s="384">
        <v>0</v>
      </c>
      <c r="M83" s="256"/>
      <c r="N83" s="388"/>
      <c r="P83" s="257"/>
      <c r="Q83" s="256"/>
    </row>
    <row r="84" spans="1:23" x14ac:dyDescent="0.25">
      <c r="A84" s="245"/>
      <c r="B84" s="245"/>
      <c r="C84" s="245"/>
      <c r="F84" s="219"/>
      <c r="M84" s="256"/>
      <c r="N84" s="388"/>
      <c r="P84" s="257"/>
      <c r="Q84" s="256"/>
    </row>
    <row r="85" spans="1:23" x14ac:dyDescent="0.25">
      <c r="F85" s="389"/>
      <c r="M85" s="256"/>
      <c r="N85" s="388"/>
      <c r="P85" s="257"/>
      <c r="Q85" s="256"/>
    </row>
    <row r="86" spans="1:23" x14ac:dyDescent="0.25">
      <c r="F86" s="390"/>
    </row>
  </sheetData>
  <sheetProtection formatCells="0" formatColumns="0" formatRows="0" insertRows="0" deleteRows="0" autoFilter="0"/>
  <dataConsolidate/>
  <mergeCells count="59">
    <mergeCell ref="C81:J81"/>
    <mergeCell ref="C82:J82"/>
    <mergeCell ref="C83:J83"/>
    <mergeCell ref="C80:J80"/>
    <mergeCell ref="D62:M62"/>
    <mergeCell ref="C60:C62"/>
    <mergeCell ref="D66:J66"/>
    <mergeCell ref="D70:J70"/>
    <mergeCell ref="D71:J71"/>
    <mergeCell ref="C72:C74"/>
    <mergeCell ref="D72:J72"/>
    <mergeCell ref="D73:L73"/>
    <mergeCell ref="D74:M74"/>
    <mergeCell ref="D60:J60"/>
    <mergeCell ref="D38:J38"/>
    <mergeCell ref="D58:J58"/>
    <mergeCell ref="D59:J59"/>
    <mergeCell ref="D54:J54"/>
    <mergeCell ref="D50:J50"/>
    <mergeCell ref="D45:J45"/>
    <mergeCell ref="D46:J46"/>
    <mergeCell ref="D47:J47"/>
    <mergeCell ref="D48:J48"/>
    <mergeCell ref="D49:J49"/>
    <mergeCell ref="D44:J44"/>
    <mergeCell ref="D43:J43"/>
    <mergeCell ref="D51:M51"/>
    <mergeCell ref="D24:J24"/>
    <mergeCell ref="M13:N13"/>
    <mergeCell ref="H39:L39"/>
    <mergeCell ref="M14:N14"/>
    <mergeCell ref="E11:F11"/>
    <mergeCell ref="D32:J32"/>
    <mergeCell ref="D33:J33"/>
    <mergeCell ref="D34:J34"/>
    <mergeCell ref="D35:J35"/>
    <mergeCell ref="D14:J14"/>
    <mergeCell ref="D16:J16"/>
    <mergeCell ref="D13:J13"/>
    <mergeCell ref="D23:J23"/>
    <mergeCell ref="D36:J36"/>
    <mergeCell ref="D17:J17"/>
    <mergeCell ref="D18:J18"/>
    <mergeCell ref="C38:C40"/>
    <mergeCell ref="C49:C51"/>
    <mergeCell ref="D15:M15"/>
    <mergeCell ref="D61:L61"/>
    <mergeCell ref="D30:J30"/>
    <mergeCell ref="D31:J31"/>
    <mergeCell ref="D37:J37"/>
    <mergeCell ref="D25:J25"/>
    <mergeCell ref="D26:J26"/>
    <mergeCell ref="D27:J27"/>
    <mergeCell ref="D28:J28"/>
    <mergeCell ref="D29:J29"/>
    <mergeCell ref="D19:J19"/>
    <mergeCell ref="D20:J20"/>
    <mergeCell ref="D21:J21"/>
    <mergeCell ref="D22:J22"/>
  </mergeCells>
  <phoneticPr fontId="3" type="noConversion"/>
  <pageMargins left="0.74803149606299213" right="0.55118110236220474" top="0.78740157480314965" bottom="0.98425196850393704" header="0.51181102362204722" footer="0.51181102362204722"/>
  <pageSetup paperSize="9" scale="7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4"/>
  <sheetViews>
    <sheetView zoomScaleNormal="100" zoomScalePageLayoutView="55" workbookViewId="0">
      <pane xSplit="1" ySplit="2" topLeftCell="B18" activePane="bottomRight" state="frozen"/>
      <selection pane="topRight"/>
      <selection pane="bottomLeft"/>
      <selection pane="bottomRight" activeCell="N9" sqref="N9"/>
    </sheetView>
  </sheetViews>
  <sheetFormatPr defaultRowHeight="15" outlineLevelRow="1" x14ac:dyDescent="0.25"/>
  <cols>
    <col min="1" max="1" width="1.28515625" style="55" customWidth="1"/>
    <col min="2" max="3" width="8" style="55" customWidth="1"/>
    <col min="4" max="4" width="13.42578125" style="393" customWidth="1"/>
    <col min="5" max="5" width="25.7109375" style="55" customWidth="1"/>
    <col min="6" max="6" width="20" style="237" customWidth="1"/>
    <col min="7" max="7" width="10.28515625" style="269" customWidth="1"/>
    <col min="8" max="8" width="11.140625" style="269" customWidth="1"/>
    <col min="9" max="9" width="9.85546875" style="269" customWidth="1"/>
    <col min="10" max="10" width="7.28515625" style="269" customWidth="1"/>
    <col min="11" max="11" width="12" style="269" bestFit="1" customWidth="1"/>
    <col min="12" max="12" width="17.140625" style="269" customWidth="1"/>
    <col min="13" max="13" width="9" style="256" customWidth="1"/>
    <col min="14" max="14" width="9.5703125" style="424" customWidth="1"/>
    <col min="15" max="15" width="12" style="256" customWidth="1"/>
    <col min="16" max="16" width="10.85546875" style="256" bestFit="1" customWidth="1"/>
    <col min="17" max="17" width="9.5703125" style="256" customWidth="1"/>
    <col min="18" max="18" width="9" style="256" bestFit="1" customWidth="1"/>
    <col min="19" max="20" width="7.5703125" style="256" bestFit="1" customWidth="1"/>
    <col min="21" max="21" width="6.5703125" style="258" bestFit="1" customWidth="1"/>
    <col min="22" max="22" width="9.140625" style="54"/>
    <col min="23" max="16384" width="9.140625" style="57"/>
  </cols>
  <sheetData>
    <row r="1" spans="1:23" x14ac:dyDescent="0.25">
      <c r="F1" s="72"/>
      <c r="G1" s="254"/>
      <c r="H1" s="254"/>
      <c r="I1" s="254"/>
      <c r="J1" s="254"/>
      <c r="K1" s="254"/>
      <c r="L1" s="254"/>
      <c r="W1" s="55"/>
    </row>
    <row r="2" spans="1:23" x14ac:dyDescent="0.25">
      <c r="F2" s="72"/>
      <c r="G2" s="425"/>
      <c r="H2" s="254"/>
      <c r="I2" s="254"/>
      <c r="J2" s="254"/>
      <c r="K2" s="254"/>
      <c r="L2" s="254"/>
      <c r="W2" s="55"/>
    </row>
    <row r="3" spans="1:23" x14ac:dyDescent="0.25">
      <c r="F3" s="72"/>
      <c r="G3" s="260"/>
      <c r="H3" s="254"/>
      <c r="I3" s="254"/>
      <c r="J3" s="254"/>
      <c r="K3" s="254"/>
      <c r="L3" s="254"/>
      <c r="W3" s="55"/>
    </row>
    <row r="4" spans="1:23" x14ac:dyDescent="0.25">
      <c r="E4" s="58" t="s">
        <v>44</v>
      </c>
      <c r="F4" s="152" t="str">
        <f>'Project Details'!C3</f>
        <v>Sample Capital Project</v>
      </c>
      <c r="G4" s="256"/>
      <c r="H4" s="256"/>
      <c r="I4" s="254"/>
      <c r="J4" s="254"/>
      <c r="K4" s="254"/>
      <c r="L4" s="254"/>
      <c r="W4" s="55"/>
    </row>
    <row r="5" spans="1:23" x14ac:dyDescent="0.25">
      <c r="E5" s="61" t="s">
        <v>107</v>
      </c>
      <c r="F5" s="152" t="str">
        <f>'Project Details'!C4</f>
        <v>YY-123</v>
      </c>
      <c r="G5" s="256"/>
      <c r="H5" s="256"/>
      <c r="I5" s="254"/>
      <c r="J5" s="254"/>
      <c r="K5" s="254"/>
      <c r="L5" s="254"/>
      <c r="W5" s="55"/>
    </row>
    <row r="6" spans="1:23" x14ac:dyDescent="0.25">
      <c r="E6" s="61" t="s">
        <v>315</v>
      </c>
      <c r="F6" s="152">
        <f>'Project Details'!C5</f>
        <v>12450</v>
      </c>
      <c r="G6" s="256"/>
      <c r="H6" s="256"/>
      <c r="I6" s="254"/>
      <c r="J6" s="254"/>
      <c r="K6" s="254"/>
      <c r="L6" s="254"/>
      <c r="W6" s="55"/>
    </row>
    <row r="7" spans="1:23" x14ac:dyDescent="0.25">
      <c r="E7" s="61" t="s">
        <v>112</v>
      </c>
      <c r="F7" s="152" t="str">
        <f>'Project Details'!C6</f>
        <v>Update Champion Name</v>
      </c>
      <c r="G7" s="256"/>
      <c r="H7" s="256"/>
      <c r="I7" s="254"/>
      <c r="J7" s="254"/>
      <c r="K7" s="254"/>
      <c r="L7" s="254"/>
      <c r="W7" s="55"/>
    </row>
    <row r="8" spans="1:23" x14ac:dyDescent="0.25">
      <c r="E8" s="61" t="s">
        <v>45</v>
      </c>
      <c r="F8" s="152" t="str">
        <f>'Project Details'!C7</f>
        <v>Update Sponsor Name</v>
      </c>
      <c r="G8" s="256"/>
      <c r="H8" s="256"/>
      <c r="I8" s="254"/>
      <c r="J8" s="254"/>
      <c r="K8" s="254"/>
      <c r="L8" s="254"/>
      <c r="W8" s="55"/>
    </row>
    <row r="9" spans="1:23" x14ac:dyDescent="0.25">
      <c r="E9" s="61" t="s">
        <v>46</v>
      </c>
      <c r="F9" s="152" t="str">
        <f>'Project Details'!C8</f>
        <v>Update PM Name</v>
      </c>
      <c r="G9" s="256"/>
      <c r="H9" s="256"/>
      <c r="I9" s="254"/>
      <c r="J9" s="254"/>
      <c r="K9" s="254"/>
      <c r="L9" s="254"/>
      <c r="W9" s="55"/>
    </row>
    <row r="10" spans="1:23" x14ac:dyDescent="0.25">
      <c r="E10" s="61" t="s">
        <v>67</v>
      </c>
      <c r="F10" s="152" t="str">
        <f>'Project Details'!C9</f>
        <v>V0 1</v>
      </c>
      <c r="G10" s="256"/>
      <c r="H10" s="256"/>
      <c r="I10" s="254"/>
      <c r="J10" s="254"/>
      <c r="K10" s="254"/>
      <c r="L10" s="254"/>
      <c r="W10" s="55"/>
    </row>
    <row r="11" spans="1:23" s="268" customFormat="1" x14ac:dyDescent="0.25">
      <c r="A11" s="63"/>
      <c r="B11" s="63"/>
      <c r="C11" s="63"/>
      <c r="D11" s="63"/>
      <c r="E11" s="61" t="s">
        <v>68</v>
      </c>
      <c r="F11" s="152" t="str">
        <f>'Project Details'!C10</f>
        <v>DD/MM/YYYY</v>
      </c>
      <c r="G11" s="264"/>
      <c r="H11" s="256"/>
      <c r="I11" s="254"/>
      <c r="J11" s="254"/>
      <c r="K11" s="51"/>
      <c r="L11" s="63"/>
      <c r="M11" s="264"/>
      <c r="N11" s="264"/>
      <c r="O11" s="264"/>
      <c r="P11" s="264"/>
      <c r="Q11" s="264"/>
      <c r="R11" s="264"/>
      <c r="S11" s="264"/>
      <c r="T11" s="264"/>
      <c r="U11" s="264"/>
      <c r="V11" s="264"/>
      <c r="W11" s="63"/>
    </row>
    <row r="12" spans="1:23" s="264" customFormat="1" x14ac:dyDescent="0.25">
      <c r="F12" s="155"/>
      <c r="G12" s="155"/>
      <c r="H12" s="256"/>
      <c r="I12" s="256"/>
      <c r="J12" s="256"/>
      <c r="K12" s="248"/>
    </row>
    <row r="13" spans="1:23" s="258" customFormat="1" ht="12" customHeight="1" thickBot="1" x14ac:dyDescent="0.3">
      <c r="D13" s="394"/>
      <c r="F13" s="395"/>
      <c r="G13" s="395"/>
      <c r="H13" s="395"/>
      <c r="I13" s="395"/>
      <c r="L13" s="426"/>
      <c r="M13" s="426"/>
      <c r="N13" s="426"/>
      <c r="O13" s="426"/>
      <c r="P13" s="426"/>
      <c r="Q13" s="426"/>
      <c r="R13" s="426"/>
      <c r="S13" s="426"/>
      <c r="T13" s="426"/>
      <c r="U13" s="427"/>
      <c r="V13" s="427"/>
      <c r="W13" s="427"/>
    </row>
    <row r="14" spans="1:23" s="231" customFormat="1" ht="15.75" hidden="1" thickBot="1" x14ac:dyDescent="0.3">
      <c r="D14" s="258" t="s">
        <v>37</v>
      </c>
      <c r="E14" s="54"/>
      <c r="G14" s="54"/>
      <c r="H14" s="256"/>
      <c r="I14" s="256"/>
      <c r="J14" s="256"/>
      <c r="K14" s="256"/>
      <c r="L14" s="256"/>
      <c r="M14" s="256"/>
      <c r="N14" s="424"/>
      <c r="O14" s="256"/>
      <c r="P14" s="256"/>
      <c r="Q14" s="256"/>
      <c r="R14" s="416"/>
      <c r="S14" s="413"/>
      <c r="T14" s="8"/>
      <c r="U14" s="428"/>
      <c r="V14" s="54"/>
    </row>
    <row r="15" spans="1:23" s="237" customFormat="1" ht="78.75" customHeight="1" thickBot="1" x14ac:dyDescent="0.3">
      <c r="A15" s="72"/>
      <c r="B15" s="72"/>
      <c r="C15" s="72"/>
      <c r="D15" s="429"/>
      <c r="E15" s="1166" t="s">
        <v>5</v>
      </c>
      <c r="F15" s="1166"/>
      <c r="G15" s="430"/>
      <c r="H15" s="1134" t="s">
        <v>405</v>
      </c>
      <c r="I15" s="1135"/>
      <c r="K15" s="164" t="s">
        <v>406</v>
      </c>
      <c r="L15" s="165" t="s">
        <v>407</v>
      </c>
      <c r="M15" s="256"/>
      <c r="N15" s="424"/>
      <c r="O15" s="256"/>
      <c r="P15" s="256"/>
      <c r="Q15" s="256"/>
      <c r="R15" s="416"/>
      <c r="S15" s="413"/>
      <c r="T15" s="8"/>
      <c r="U15" s="428"/>
      <c r="V15" s="54"/>
      <c r="W15" s="72"/>
    </row>
    <row r="16" spans="1:23" s="434" customFormat="1" outlineLevel="1" x14ac:dyDescent="0.25">
      <c r="A16" s="431"/>
      <c r="B16" s="431"/>
      <c r="C16" s="431"/>
      <c r="D16" s="396" t="s">
        <v>293</v>
      </c>
      <c r="E16" s="396" t="s">
        <v>294</v>
      </c>
      <c r="F16" s="432"/>
      <c r="G16" s="397" t="s">
        <v>333</v>
      </c>
      <c r="H16" s="233" t="s">
        <v>48</v>
      </c>
      <c r="I16" s="398"/>
      <c r="J16" s="433"/>
      <c r="K16" s="399" t="s">
        <v>48</v>
      </c>
      <c r="L16" s="233" t="s">
        <v>48</v>
      </c>
      <c r="M16" s="256"/>
      <c r="N16" s="424"/>
      <c r="O16" s="256"/>
      <c r="P16" s="256"/>
      <c r="Q16" s="256"/>
      <c r="R16" s="416"/>
      <c r="S16" s="413"/>
      <c r="T16" s="8"/>
      <c r="U16" s="428"/>
      <c r="V16" s="54"/>
      <c r="W16" s="431"/>
    </row>
    <row r="17" spans="1:23" s="219" customFormat="1" ht="30" outlineLevel="1" x14ac:dyDescent="0.25">
      <c r="A17" s="393"/>
      <c r="B17" s="393"/>
      <c r="C17" s="393"/>
      <c r="D17" s="400" t="s">
        <v>37</v>
      </c>
      <c r="I17" s="435">
        <v>0</v>
      </c>
      <c r="J17" s="256"/>
      <c r="K17" s="436">
        <v>0</v>
      </c>
      <c r="L17" s="436">
        <v>0</v>
      </c>
      <c r="M17" s="256"/>
      <c r="N17" s="437"/>
      <c r="O17" s="256"/>
      <c r="P17" s="256"/>
      <c r="Q17" s="256"/>
      <c r="R17" s="416"/>
      <c r="S17" s="413"/>
      <c r="T17" s="8"/>
      <c r="U17" s="428"/>
      <c r="V17" s="54"/>
      <c r="W17" s="393"/>
    </row>
    <row r="18" spans="1:23" outlineLevel="1" x14ac:dyDescent="0.25">
      <c r="D18" s="401"/>
      <c r="E18" s="438" t="str">
        <f>'Daily Rates'!B11</f>
        <v>Professor</v>
      </c>
      <c r="F18" s="396"/>
      <c r="G18" s="439">
        <v>0</v>
      </c>
      <c r="H18" s="440">
        <f>'Daily Rates'!C11*G18</f>
        <v>0</v>
      </c>
      <c r="I18" s="441"/>
      <c r="J18" s="256"/>
      <c r="K18" s="442">
        <v>0</v>
      </c>
      <c r="L18" s="443">
        <v>0</v>
      </c>
      <c r="R18" s="416"/>
      <c r="S18" s="413"/>
      <c r="T18" s="8"/>
      <c r="U18" s="428"/>
      <c r="W18" s="55"/>
    </row>
    <row r="19" spans="1:23" outlineLevel="1" x14ac:dyDescent="0.25">
      <c r="D19" s="402"/>
      <c r="E19" s="438" t="str">
        <f>'Daily Rates'!B12</f>
        <v>Associate Professor</v>
      </c>
      <c r="F19" s="396"/>
      <c r="G19" s="439">
        <v>0</v>
      </c>
      <c r="H19" s="440">
        <f>'Daily Rates'!C12*G19</f>
        <v>0</v>
      </c>
      <c r="I19" s="441"/>
      <c r="J19" s="256"/>
      <c r="K19" s="442">
        <v>0</v>
      </c>
      <c r="L19" s="443">
        <v>0</v>
      </c>
      <c r="R19" s="416"/>
      <c r="S19" s="413"/>
      <c r="T19" s="8"/>
      <c r="U19" s="428"/>
      <c r="W19" s="55"/>
    </row>
    <row r="20" spans="1:23" outlineLevel="1" x14ac:dyDescent="0.25">
      <c r="D20" s="402"/>
      <c r="E20" s="438" t="str">
        <f>'Daily Rates'!B13</f>
        <v>Snr Lecturer</v>
      </c>
      <c r="F20" s="396"/>
      <c r="G20" s="439">
        <v>0</v>
      </c>
      <c r="H20" s="440">
        <f>'Daily Rates'!C13*G20</f>
        <v>0</v>
      </c>
      <c r="I20" s="441"/>
      <c r="J20" s="256"/>
      <c r="K20" s="442">
        <v>0</v>
      </c>
      <c r="L20" s="443">
        <v>0</v>
      </c>
      <c r="R20" s="416"/>
      <c r="S20" s="413"/>
      <c r="T20" s="8"/>
      <c r="U20" s="428"/>
      <c r="W20" s="55"/>
    </row>
    <row r="21" spans="1:23" outlineLevel="1" x14ac:dyDescent="0.25">
      <c r="D21" s="402"/>
      <c r="E21" s="438" t="str">
        <f>'Daily Rates'!B14</f>
        <v>Lecturer</v>
      </c>
      <c r="F21" s="396"/>
      <c r="G21" s="439">
        <v>0</v>
      </c>
      <c r="H21" s="440">
        <f>'Daily Rates'!C14*G21</f>
        <v>0</v>
      </c>
      <c r="I21" s="441"/>
      <c r="J21" s="256"/>
      <c r="K21" s="442">
        <v>0</v>
      </c>
      <c r="L21" s="443">
        <v>0</v>
      </c>
      <c r="R21" s="416"/>
      <c r="S21" s="413"/>
      <c r="T21" s="8"/>
      <c r="U21" s="428"/>
      <c r="W21" s="55"/>
    </row>
    <row r="22" spans="1:23" outlineLevel="1" x14ac:dyDescent="0.25">
      <c r="D22" s="402"/>
      <c r="E22" s="438" t="str">
        <f>'Daily Rates'!B15</f>
        <v>Snr Admin 1</v>
      </c>
      <c r="F22" s="396"/>
      <c r="G22" s="439">
        <v>0</v>
      </c>
      <c r="H22" s="440">
        <f>'Daily Rates'!C15*G22</f>
        <v>0</v>
      </c>
      <c r="I22" s="441"/>
      <c r="J22" s="256"/>
      <c r="K22" s="442">
        <v>0</v>
      </c>
      <c r="L22" s="443">
        <v>0</v>
      </c>
      <c r="R22" s="416"/>
      <c r="S22" s="413"/>
      <c r="T22" s="8"/>
      <c r="U22" s="428"/>
      <c r="W22" s="55"/>
    </row>
    <row r="23" spans="1:23" outlineLevel="1" x14ac:dyDescent="0.25">
      <c r="D23" s="402"/>
      <c r="E23" s="438" t="str">
        <f>'Daily Rates'!B16</f>
        <v>Snr Admin 2</v>
      </c>
      <c r="F23" s="396"/>
      <c r="G23" s="439">
        <v>0</v>
      </c>
      <c r="H23" s="440">
        <f>'Daily Rates'!C16*G23</f>
        <v>0</v>
      </c>
      <c r="I23" s="441"/>
      <c r="J23" s="256"/>
      <c r="K23" s="442">
        <v>0</v>
      </c>
      <c r="L23" s="443">
        <v>0</v>
      </c>
      <c r="R23" s="416"/>
      <c r="S23" s="413"/>
      <c r="T23" s="8"/>
      <c r="U23" s="428"/>
      <c r="W23" s="55"/>
    </row>
    <row r="24" spans="1:23" outlineLevel="1" x14ac:dyDescent="0.25">
      <c r="D24" s="402"/>
      <c r="E24" s="438" t="str">
        <f>'Daily Rates'!B17</f>
        <v>Snr Admin 3</v>
      </c>
      <c r="F24" s="396"/>
      <c r="G24" s="439">
        <v>0</v>
      </c>
      <c r="H24" s="440">
        <f>'Daily Rates'!C17*G24</f>
        <v>0</v>
      </c>
      <c r="I24" s="441"/>
      <c r="J24" s="256"/>
      <c r="K24" s="442">
        <v>0</v>
      </c>
      <c r="L24" s="443">
        <v>0</v>
      </c>
      <c r="R24" s="416"/>
      <c r="S24" s="413"/>
      <c r="T24" s="8"/>
      <c r="U24" s="428"/>
      <c r="W24" s="55"/>
    </row>
    <row r="25" spans="1:23" outlineLevel="1" x14ac:dyDescent="0.25">
      <c r="D25" s="402"/>
      <c r="E25" s="438" t="str">
        <f>'Daily Rates'!B18</f>
        <v>Admin 1</v>
      </c>
      <c r="F25" s="396"/>
      <c r="G25" s="439">
        <v>0</v>
      </c>
      <c r="H25" s="440">
        <f>'Daily Rates'!C18*G25</f>
        <v>0</v>
      </c>
      <c r="I25" s="441"/>
      <c r="J25" s="256"/>
      <c r="K25" s="442">
        <v>0</v>
      </c>
      <c r="L25" s="443">
        <v>0</v>
      </c>
      <c r="R25" s="416"/>
      <c r="S25" s="413"/>
      <c r="T25" s="8"/>
      <c r="U25" s="428"/>
      <c r="W25" s="55"/>
    </row>
    <row r="26" spans="1:23" outlineLevel="1" x14ac:dyDescent="0.25">
      <c r="D26" s="402"/>
      <c r="E26" s="438" t="str">
        <f>'Daily Rates'!B19</f>
        <v>Admin 2</v>
      </c>
      <c r="F26" s="396"/>
      <c r="G26" s="439">
        <v>0</v>
      </c>
      <c r="H26" s="440">
        <f>'Daily Rates'!C19*G26</f>
        <v>0</v>
      </c>
      <c r="I26" s="441"/>
      <c r="J26" s="256"/>
      <c r="K26" s="442">
        <v>0</v>
      </c>
      <c r="L26" s="443">
        <v>0</v>
      </c>
      <c r="R26" s="416"/>
      <c r="S26" s="413"/>
      <c r="T26" s="8"/>
      <c r="U26" s="428"/>
      <c r="W26" s="55"/>
    </row>
    <row r="27" spans="1:23" outlineLevel="1" x14ac:dyDescent="0.25">
      <c r="D27" s="402"/>
      <c r="E27" s="438" t="str">
        <f>'Daily Rates'!B20</f>
        <v>Admin 3</v>
      </c>
      <c r="F27" s="396"/>
      <c r="G27" s="439">
        <v>0</v>
      </c>
      <c r="H27" s="440">
        <f>'Daily Rates'!C20*G27</f>
        <v>0</v>
      </c>
      <c r="I27" s="441"/>
      <c r="J27" s="256"/>
      <c r="K27" s="442">
        <v>0</v>
      </c>
      <c r="L27" s="443">
        <v>0</v>
      </c>
      <c r="R27" s="416"/>
      <c r="S27" s="413"/>
      <c r="T27" s="8"/>
      <c r="U27" s="428"/>
      <c r="W27" s="55"/>
    </row>
    <row r="28" spans="1:23" outlineLevel="1" x14ac:dyDescent="0.25">
      <c r="D28" s="402"/>
      <c r="E28" s="438" t="str">
        <f>'Daily Rates'!B21</f>
        <v>Snr Exec Officer1/2</v>
      </c>
      <c r="F28" s="396"/>
      <c r="G28" s="439">
        <v>0</v>
      </c>
      <c r="H28" s="440">
        <f>'Daily Rates'!C21*G28</f>
        <v>0</v>
      </c>
      <c r="I28" s="441"/>
      <c r="J28" s="256"/>
      <c r="K28" s="442">
        <v>0</v>
      </c>
      <c r="L28" s="443">
        <v>0</v>
      </c>
      <c r="R28" s="416"/>
      <c r="S28" s="413"/>
      <c r="T28" s="8"/>
      <c r="U28" s="428"/>
      <c r="W28" s="55"/>
    </row>
    <row r="29" spans="1:23" outlineLevel="1" x14ac:dyDescent="0.25">
      <c r="D29" s="402"/>
      <c r="E29" s="438" t="str">
        <f>'Daily Rates'!B22</f>
        <v>Executive Officer</v>
      </c>
      <c r="F29" s="396"/>
      <c r="G29" s="439">
        <v>0</v>
      </c>
      <c r="H29" s="440">
        <f>'Daily Rates'!C22*G29</f>
        <v>0</v>
      </c>
      <c r="I29" s="441"/>
      <c r="J29" s="256"/>
      <c r="K29" s="442">
        <v>0</v>
      </c>
      <c r="L29" s="443">
        <v>0</v>
      </c>
      <c r="R29" s="416"/>
      <c r="S29" s="413"/>
      <c r="T29" s="8"/>
      <c r="U29" s="428"/>
      <c r="W29" s="55"/>
    </row>
    <row r="30" spans="1:23" outlineLevel="1" x14ac:dyDescent="0.25">
      <c r="D30" s="402"/>
      <c r="E30" s="438" t="str">
        <f>'Daily Rates'!B23</f>
        <v>Other 1</v>
      </c>
      <c r="F30" s="396"/>
      <c r="G30" s="439">
        <v>0</v>
      </c>
      <c r="H30" s="440">
        <f>'Daily Rates'!C23*G30</f>
        <v>0</v>
      </c>
      <c r="I30" s="441"/>
      <c r="J30" s="256"/>
      <c r="K30" s="442">
        <v>0</v>
      </c>
      <c r="L30" s="443">
        <v>0</v>
      </c>
      <c r="R30" s="416"/>
      <c r="S30" s="413"/>
      <c r="T30" s="8"/>
      <c r="U30" s="428"/>
      <c r="W30" s="55"/>
    </row>
    <row r="31" spans="1:23" outlineLevel="1" x14ac:dyDescent="0.25">
      <c r="D31" s="402"/>
      <c r="E31" s="438" t="str">
        <f>'Daily Rates'!B24</f>
        <v>Other 2</v>
      </c>
      <c r="F31" s="396"/>
      <c r="G31" s="439">
        <v>0</v>
      </c>
      <c r="H31" s="440">
        <f>'Daily Rates'!C24*G31</f>
        <v>0</v>
      </c>
      <c r="I31" s="441"/>
      <c r="J31" s="256"/>
      <c r="K31" s="442">
        <v>0</v>
      </c>
      <c r="L31" s="443">
        <v>0</v>
      </c>
      <c r="R31" s="416"/>
      <c r="S31" s="413"/>
      <c r="T31" s="8"/>
      <c r="U31" s="428"/>
      <c r="W31" s="55"/>
    </row>
    <row r="32" spans="1:23" outlineLevel="1" x14ac:dyDescent="0.25">
      <c r="D32" s="403"/>
      <c r="E32" s="438" t="str">
        <f>'Daily Rates'!B25</f>
        <v>Other 3</v>
      </c>
      <c r="F32" s="396"/>
      <c r="G32" s="439">
        <v>0</v>
      </c>
      <c r="H32" s="440">
        <f>'Daily Rates'!C25*G32</f>
        <v>0</v>
      </c>
      <c r="I32" s="441"/>
      <c r="J32" s="256"/>
      <c r="K32" s="442">
        <v>0</v>
      </c>
      <c r="L32" s="443">
        <v>0</v>
      </c>
      <c r="R32" s="416"/>
      <c r="S32" s="413"/>
      <c r="T32" s="8"/>
      <c r="U32" s="428"/>
      <c r="W32" s="55"/>
    </row>
    <row r="33" spans="3:23" ht="15.75" outlineLevel="1" thickBot="1" x14ac:dyDescent="0.3">
      <c r="E33" s="57"/>
      <c r="F33" s="57"/>
      <c r="G33" s="57"/>
      <c r="H33" s="57"/>
      <c r="I33" s="56"/>
      <c r="K33" s="444"/>
      <c r="L33" s="444"/>
      <c r="R33" s="416"/>
      <c r="S33" s="413"/>
      <c r="T33" s="8"/>
      <c r="U33" s="428"/>
      <c r="W33" s="55"/>
    </row>
    <row r="34" spans="3:23" x14ac:dyDescent="0.25">
      <c r="C34" s="445" t="s">
        <v>303</v>
      </c>
      <c r="D34" s="1160" t="s">
        <v>37</v>
      </c>
      <c r="E34" s="446"/>
      <c r="F34" s="447"/>
      <c r="G34" s="22" t="s">
        <v>1</v>
      </c>
      <c r="H34" s="448"/>
      <c r="I34" s="449">
        <f>SUM(H18:H32)+I17</f>
        <v>0</v>
      </c>
      <c r="J34" s="450"/>
      <c r="K34" s="451">
        <f>SUM(K17:K33)</f>
        <v>0</v>
      </c>
      <c r="L34" s="452">
        <f>SUM(L17:L33)</f>
        <v>0</v>
      </c>
      <c r="N34" s="417"/>
      <c r="O34" s="413"/>
      <c r="P34" s="8"/>
      <c r="Q34" s="54"/>
      <c r="R34" s="54"/>
      <c r="S34" s="54"/>
      <c r="T34" s="54"/>
      <c r="U34" s="428"/>
      <c r="W34" s="55"/>
    </row>
    <row r="35" spans="3:23" x14ac:dyDescent="0.25">
      <c r="C35" s="453"/>
      <c r="D35" s="1161"/>
      <c r="E35" s="454"/>
      <c r="F35" s="455"/>
      <c r="G35" s="14" t="s">
        <v>235</v>
      </c>
      <c r="H35" s="456">
        <v>0.1</v>
      </c>
      <c r="I35" s="457">
        <f>I34*H35</f>
        <v>0</v>
      </c>
      <c r="J35" s="458"/>
      <c r="K35" s="459">
        <f>K34*H35</f>
        <v>0</v>
      </c>
      <c r="L35" s="460">
        <f>L34*H35</f>
        <v>0</v>
      </c>
      <c r="R35" s="416"/>
      <c r="S35" s="413"/>
      <c r="T35" s="8"/>
      <c r="U35" s="428"/>
      <c r="W35" s="55"/>
    </row>
    <row r="36" spans="3:23" ht="15.75" thickBot="1" x14ac:dyDescent="0.3">
      <c r="C36" s="461"/>
      <c r="D36" s="1162"/>
      <c r="E36" s="462"/>
      <c r="F36" s="463"/>
      <c r="G36" s="464"/>
      <c r="H36" s="404" t="s">
        <v>332</v>
      </c>
      <c r="I36" s="465">
        <f>SUM(I34:I35)</f>
        <v>0</v>
      </c>
      <c r="J36" s="466"/>
      <c r="K36" s="467">
        <f>SUM(K34:K35)</f>
        <v>0</v>
      </c>
      <c r="L36" s="468">
        <f>SUM(L34:L35)</f>
        <v>0</v>
      </c>
      <c r="R36" s="416"/>
      <c r="S36" s="413"/>
      <c r="T36" s="8"/>
      <c r="U36" s="428"/>
      <c r="W36" s="55"/>
    </row>
    <row r="37" spans="3:23" s="54" customFormat="1" x14ac:dyDescent="0.25">
      <c r="D37" s="258"/>
      <c r="F37" s="231"/>
      <c r="G37" s="256"/>
      <c r="H37" s="256"/>
      <c r="I37" s="256"/>
      <c r="J37" s="256"/>
      <c r="K37" s="248"/>
      <c r="L37" s="248"/>
      <c r="M37" s="256"/>
      <c r="N37" s="424"/>
      <c r="O37" s="256"/>
      <c r="P37" s="256"/>
      <c r="Q37" s="256"/>
      <c r="R37" s="416"/>
      <c r="S37" s="413"/>
      <c r="T37" s="8"/>
      <c r="U37" s="428"/>
    </row>
    <row r="38" spans="3:23" s="54" customFormat="1" x14ac:dyDescent="0.25">
      <c r="D38" s="258" t="s">
        <v>38</v>
      </c>
      <c r="F38" s="231"/>
      <c r="G38" s="256"/>
      <c r="H38" s="256"/>
      <c r="I38" s="256"/>
      <c r="J38" s="256"/>
      <c r="K38" s="248"/>
      <c r="L38" s="248"/>
      <c r="M38" s="256"/>
      <c r="N38" s="424"/>
      <c r="O38" s="256"/>
      <c r="P38" s="256"/>
      <c r="Q38" s="256"/>
      <c r="R38" s="416"/>
      <c r="S38" s="413"/>
      <c r="T38" s="8"/>
      <c r="U38" s="428"/>
    </row>
    <row r="39" spans="3:23" s="258" customFormat="1" outlineLevel="1" x14ac:dyDescent="0.25">
      <c r="D39" s="232" t="s">
        <v>293</v>
      </c>
      <c r="E39" s="469" t="s">
        <v>294</v>
      </c>
      <c r="F39" s="232"/>
      <c r="G39" s="470" t="s">
        <v>32</v>
      </c>
      <c r="H39" s="471" t="s">
        <v>35</v>
      </c>
      <c r="I39" s="398"/>
      <c r="J39" s="248"/>
      <c r="K39" s="248"/>
      <c r="L39" s="248"/>
      <c r="M39" s="248"/>
      <c r="N39" s="264"/>
      <c r="O39" s="248"/>
      <c r="P39" s="248"/>
      <c r="Q39" s="248"/>
      <c r="R39" s="375"/>
      <c r="S39" s="413"/>
      <c r="T39" s="8"/>
      <c r="U39" s="428"/>
    </row>
    <row r="40" spans="3:23" s="54" customFormat="1" ht="30" outlineLevel="1" x14ac:dyDescent="0.25">
      <c r="D40" s="405" t="s">
        <v>38</v>
      </c>
      <c r="E40" s="272"/>
      <c r="F40" s="272"/>
      <c r="G40" s="272"/>
      <c r="H40" s="272"/>
      <c r="I40" s="472">
        <v>0</v>
      </c>
      <c r="J40" s="256"/>
      <c r="K40" s="436">
        <v>0</v>
      </c>
      <c r="L40" s="436">
        <v>0</v>
      </c>
      <c r="M40" s="256"/>
      <c r="N40" s="437"/>
      <c r="O40" s="256"/>
      <c r="P40" s="256"/>
      <c r="Q40" s="256"/>
      <c r="R40" s="416"/>
      <c r="S40" s="413"/>
      <c r="T40" s="8"/>
      <c r="U40" s="428"/>
    </row>
    <row r="41" spans="3:23" s="54" customFormat="1" outlineLevel="1" x14ac:dyDescent="0.25">
      <c r="D41" s="406"/>
      <c r="E41" s="473" t="str">
        <f>'Daily Rates'!B34</f>
        <v>Steering Committee Chair</v>
      </c>
      <c r="F41" s="474"/>
      <c r="G41" s="475">
        <v>0</v>
      </c>
      <c r="H41" s="476">
        <f>'Daily Rates'!C34*G41</f>
        <v>0</v>
      </c>
      <c r="I41" s="477"/>
      <c r="J41" s="256"/>
      <c r="K41" s="442">
        <v>0</v>
      </c>
      <c r="L41" s="442">
        <v>0</v>
      </c>
      <c r="M41" s="256"/>
      <c r="N41" s="424"/>
      <c r="O41" s="256"/>
      <c r="P41" s="256"/>
      <c r="Q41" s="256"/>
      <c r="R41" s="416"/>
      <c r="S41" s="413"/>
      <c r="T41" s="8"/>
      <c r="U41" s="428"/>
    </row>
    <row r="42" spans="3:23" s="54" customFormat="1" outlineLevel="1" x14ac:dyDescent="0.25">
      <c r="D42" s="407"/>
      <c r="E42" s="473" t="str">
        <f>'Daily Rates'!B35</f>
        <v>Programme Manager</v>
      </c>
      <c r="F42" s="405"/>
      <c r="G42" s="475">
        <v>0</v>
      </c>
      <c r="H42" s="440">
        <f>'Daily Rates'!C35*G42</f>
        <v>0</v>
      </c>
      <c r="I42" s="477"/>
      <c r="J42" s="256"/>
      <c r="K42" s="442">
        <v>0</v>
      </c>
      <c r="L42" s="442">
        <v>0</v>
      </c>
      <c r="M42" s="256"/>
      <c r="N42" s="424"/>
      <c r="O42" s="256"/>
      <c r="P42" s="256"/>
      <c r="Q42" s="256"/>
      <c r="R42" s="416"/>
      <c r="S42" s="413"/>
      <c r="T42" s="8"/>
      <c r="U42" s="428"/>
    </row>
    <row r="43" spans="3:23" s="54" customFormat="1" outlineLevel="1" x14ac:dyDescent="0.25">
      <c r="D43" s="407"/>
      <c r="E43" s="473" t="str">
        <f>'Daily Rates'!B36</f>
        <v>Project Manager</v>
      </c>
      <c r="F43" s="405"/>
      <c r="G43" s="475">
        <v>0</v>
      </c>
      <c r="H43" s="440">
        <f>'Daily Rates'!C36*G43</f>
        <v>0</v>
      </c>
      <c r="I43" s="477"/>
      <c r="J43" s="256"/>
      <c r="K43" s="442">
        <v>0</v>
      </c>
      <c r="L43" s="442">
        <v>0</v>
      </c>
      <c r="M43" s="256"/>
      <c r="N43" s="424"/>
      <c r="O43" s="256"/>
      <c r="P43" s="256"/>
      <c r="Q43" s="256"/>
      <c r="R43" s="416"/>
      <c r="S43" s="413"/>
      <c r="T43" s="8"/>
      <c r="U43" s="428"/>
    </row>
    <row r="44" spans="3:23" s="54" customFormat="1" outlineLevel="1" x14ac:dyDescent="0.25">
      <c r="D44" s="407"/>
      <c r="E44" s="473" t="str">
        <f>'Daily Rates'!B37</f>
        <v>AN Other 1</v>
      </c>
      <c r="F44" s="405"/>
      <c r="G44" s="475">
        <v>0</v>
      </c>
      <c r="H44" s="440">
        <f>'Daily Rates'!C37*G44</f>
        <v>0</v>
      </c>
      <c r="I44" s="477"/>
      <c r="J44" s="256"/>
      <c r="K44" s="442">
        <v>0</v>
      </c>
      <c r="L44" s="442">
        <v>0</v>
      </c>
      <c r="M44" s="256"/>
      <c r="N44" s="424"/>
      <c r="O44" s="256"/>
      <c r="P44" s="256"/>
      <c r="Q44" s="256"/>
      <c r="R44" s="416"/>
      <c r="S44" s="413"/>
      <c r="T44" s="8"/>
      <c r="U44" s="428"/>
    </row>
    <row r="45" spans="3:23" s="54" customFormat="1" outlineLevel="1" x14ac:dyDescent="0.25">
      <c r="D45" s="407"/>
      <c r="E45" s="473" t="str">
        <f>'Daily Rates'!B38</f>
        <v>AN Other 2</v>
      </c>
      <c r="F45" s="405"/>
      <c r="G45" s="475">
        <v>0</v>
      </c>
      <c r="H45" s="440">
        <f>'Daily Rates'!C38*G45</f>
        <v>0</v>
      </c>
      <c r="I45" s="477"/>
      <c r="J45" s="256"/>
      <c r="K45" s="442">
        <v>0</v>
      </c>
      <c r="L45" s="442">
        <v>0</v>
      </c>
      <c r="M45" s="256"/>
      <c r="N45" s="424"/>
      <c r="O45" s="256"/>
      <c r="P45" s="256"/>
      <c r="Q45" s="256"/>
      <c r="R45" s="416"/>
      <c r="S45" s="413"/>
      <c r="T45" s="8"/>
      <c r="U45" s="428"/>
    </row>
    <row r="46" spans="3:23" s="54" customFormat="1" outlineLevel="1" x14ac:dyDescent="0.25">
      <c r="D46" s="407"/>
      <c r="E46" s="473" t="str">
        <f>'Daily Rates'!B39</f>
        <v>AN Other 3</v>
      </c>
      <c r="F46" s="405"/>
      <c r="G46" s="475">
        <v>0</v>
      </c>
      <c r="H46" s="440">
        <f>'Daily Rates'!C39*G46</f>
        <v>0</v>
      </c>
      <c r="I46" s="477"/>
      <c r="J46" s="256"/>
      <c r="K46" s="442">
        <v>0</v>
      </c>
      <c r="L46" s="442">
        <v>0</v>
      </c>
      <c r="M46" s="256"/>
      <c r="N46" s="424"/>
      <c r="O46" s="256"/>
      <c r="P46" s="256"/>
      <c r="Q46" s="256"/>
      <c r="R46" s="416"/>
      <c r="S46" s="413"/>
      <c r="T46" s="8"/>
      <c r="U46" s="428"/>
    </row>
    <row r="47" spans="3:23" s="54" customFormat="1" outlineLevel="1" x14ac:dyDescent="0.25">
      <c r="D47" s="407"/>
      <c r="E47" s="473" t="str">
        <f>'Daily Rates'!B40</f>
        <v>AN Other 4</v>
      </c>
      <c r="F47" s="405"/>
      <c r="G47" s="475">
        <v>0</v>
      </c>
      <c r="H47" s="440">
        <f>'Daily Rates'!C40*G47</f>
        <v>0</v>
      </c>
      <c r="I47" s="477"/>
      <c r="J47" s="256"/>
      <c r="K47" s="442">
        <v>0</v>
      </c>
      <c r="L47" s="442">
        <v>0</v>
      </c>
      <c r="M47" s="256"/>
      <c r="N47" s="424"/>
      <c r="O47" s="256"/>
      <c r="P47" s="256"/>
      <c r="Q47" s="256"/>
      <c r="R47" s="416"/>
      <c r="S47" s="413"/>
      <c r="T47" s="8"/>
      <c r="U47" s="428"/>
    </row>
    <row r="48" spans="3:23" s="54" customFormat="1" outlineLevel="1" x14ac:dyDescent="0.25">
      <c r="D48" s="407"/>
      <c r="E48" s="473" t="str">
        <f>'Daily Rates'!B41</f>
        <v>AN Other 5</v>
      </c>
      <c r="F48" s="405"/>
      <c r="G48" s="475">
        <v>0</v>
      </c>
      <c r="H48" s="440">
        <f>'Daily Rates'!C41*G48</f>
        <v>0</v>
      </c>
      <c r="I48" s="477"/>
      <c r="J48" s="256"/>
      <c r="K48" s="442">
        <v>0</v>
      </c>
      <c r="L48" s="442">
        <v>0</v>
      </c>
      <c r="M48" s="256"/>
      <c r="N48" s="424"/>
      <c r="O48" s="256"/>
      <c r="P48" s="256"/>
      <c r="Q48" s="256"/>
      <c r="R48" s="416"/>
      <c r="S48" s="413"/>
      <c r="T48" s="8"/>
      <c r="U48" s="428"/>
    </row>
    <row r="49" spans="3:23" s="54" customFormat="1" outlineLevel="1" x14ac:dyDescent="0.25">
      <c r="D49" s="407"/>
      <c r="E49" s="473" t="str">
        <f>'Daily Rates'!B42</f>
        <v>AN Other 6</v>
      </c>
      <c r="F49" s="405"/>
      <c r="G49" s="475">
        <v>0</v>
      </c>
      <c r="H49" s="440">
        <f>'Daily Rates'!C42*G49</f>
        <v>0</v>
      </c>
      <c r="I49" s="477"/>
      <c r="J49" s="256"/>
      <c r="K49" s="442">
        <v>0</v>
      </c>
      <c r="L49" s="442">
        <v>0</v>
      </c>
      <c r="M49" s="256"/>
      <c r="N49" s="424"/>
      <c r="O49" s="256"/>
      <c r="P49" s="256"/>
      <c r="Q49" s="256"/>
      <c r="R49" s="416"/>
      <c r="S49" s="413"/>
      <c r="T49" s="8"/>
      <c r="U49" s="428"/>
    </row>
    <row r="50" spans="3:23" s="54" customFormat="1" outlineLevel="1" x14ac:dyDescent="0.25">
      <c r="D50" s="407"/>
      <c r="E50" s="473" t="str">
        <f>'Daily Rates'!B43</f>
        <v>AN Other 7</v>
      </c>
      <c r="F50" s="405"/>
      <c r="G50" s="475">
        <v>0</v>
      </c>
      <c r="H50" s="440">
        <f>'Daily Rates'!C43*G50</f>
        <v>0</v>
      </c>
      <c r="I50" s="477"/>
      <c r="J50" s="256"/>
      <c r="K50" s="442">
        <v>0</v>
      </c>
      <c r="L50" s="442">
        <v>0</v>
      </c>
      <c r="M50" s="256"/>
      <c r="N50" s="424"/>
      <c r="O50" s="256"/>
      <c r="P50" s="256"/>
      <c r="Q50" s="256"/>
      <c r="R50" s="416"/>
      <c r="S50" s="413"/>
      <c r="T50" s="8"/>
      <c r="U50" s="428"/>
    </row>
    <row r="51" spans="3:23" s="54" customFormat="1" outlineLevel="1" x14ac:dyDescent="0.25">
      <c r="D51" s="407"/>
      <c r="E51" s="473" t="str">
        <f>'Daily Rates'!B44</f>
        <v>AN Other 8</v>
      </c>
      <c r="F51" s="405"/>
      <c r="G51" s="475">
        <v>0</v>
      </c>
      <c r="H51" s="440">
        <f>'Daily Rates'!C44*G51</f>
        <v>0</v>
      </c>
      <c r="I51" s="477"/>
      <c r="J51" s="256"/>
      <c r="K51" s="442">
        <v>0</v>
      </c>
      <c r="L51" s="442">
        <v>0</v>
      </c>
      <c r="M51" s="256"/>
      <c r="N51" s="424"/>
      <c r="O51" s="256"/>
      <c r="P51" s="256"/>
      <c r="Q51" s="256"/>
      <c r="R51" s="416"/>
      <c r="S51" s="413"/>
      <c r="T51" s="8"/>
      <c r="U51" s="428"/>
    </row>
    <row r="52" spans="3:23" outlineLevel="1" x14ac:dyDescent="0.25">
      <c r="D52" s="408"/>
      <c r="E52" s="473" t="str">
        <f>'Daily Rates'!B45</f>
        <v>AN Other 9</v>
      </c>
      <c r="F52" s="405"/>
      <c r="G52" s="439">
        <v>0</v>
      </c>
      <c r="H52" s="440">
        <f>'Daily Rates'!C45*G52</f>
        <v>0</v>
      </c>
      <c r="I52" s="478"/>
      <c r="K52" s="443">
        <v>0</v>
      </c>
      <c r="L52" s="443">
        <v>0</v>
      </c>
      <c r="R52" s="416"/>
      <c r="S52" s="413"/>
      <c r="T52" s="8"/>
      <c r="U52" s="428"/>
      <c r="W52" s="55"/>
    </row>
    <row r="53" spans="3:23" outlineLevel="1" x14ac:dyDescent="0.25">
      <c r="D53" s="258"/>
      <c r="E53" s="54"/>
      <c r="F53" s="54"/>
      <c r="G53" s="12" t="s">
        <v>1</v>
      </c>
      <c r="H53" s="479"/>
      <c r="I53" s="480">
        <f>SUM(H41:H52)+I40</f>
        <v>0</v>
      </c>
      <c r="K53" s="481">
        <f>SUM(K40:K51)</f>
        <v>0</v>
      </c>
      <c r="L53" s="481">
        <f>SUM(L40:L51)</f>
        <v>0</v>
      </c>
      <c r="R53" s="416"/>
      <c r="S53" s="413"/>
      <c r="T53" s="8"/>
      <c r="U53" s="428"/>
      <c r="W53" s="55"/>
    </row>
    <row r="54" spans="3:23" ht="15.75" outlineLevel="1" thickBot="1" x14ac:dyDescent="0.3">
      <c r="D54" s="258"/>
      <c r="E54" s="54"/>
      <c r="F54" s="54"/>
      <c r="G54" s="11" t="s">
        <v>226</v>
      </c>
      <c r="H54" s="482">
        <v>0.23</v>
      </c>
      <c r="I54" s="483">
        <f>I53*H54</f>
        <v>0</v>
      </c>
      <c r="K54" s="484">
        <f>K53*H54</f>
        <v>0</v>
      </c>
      <c r="L54" s="485">
        <f>L53*H54</f>
        <v>0</v>
      </c>
      <c r="R54" s="416"/>
      <c r="S54" s="413"/>
      <c r="T54" s="8"/>
      <c r="U54" s="428"/>
      <c r="W54" s="55"/>
    </row>
    <row r="55" spans="3:23" x14ac:dyDescent="0.25">
      <c r="C55" s="445" t="s">
        <v>303</v>
      </c>
      <c r="D55" s="1160" t="s">
        <v>38</v>
      </c>
      <c r="E55" s="486"/>
      <c r="F55" s="486"/>
      <c r="G55" s="22" t="s">
        <v>1</v>
      </c>
      <c r="H55" s="448"/>
      <c r="I55" s="487">
        <f>SUM(I53:I54)</f>
        <v>0</v>
      </c>
      <c r="J55" s="450"/>
      <c r="K55" s="488">
        <f>SUM(K53:K54)</f>
        <v>0</v>
      </c>
      <c r="L55" s="489">
        <f>SUM(L53:L54)</f>
        <v>0</v>
      </c>
      <c r="M55" s="437"/>
      <c r="R55" s="416"/>
      <c r="S55" s="413"/>
      <c r="T55" s="8"/>
      <c r="U55" s="428"/>
      <c r="W55" s="55"/>
    </row>
    <row r="56" spans="3:23" x14ac:dyDescent="0.25">
      <c r="C56" s="453"/>
      <c r="D56" s="1161"/>
      <c r="E56" s="490"/>
      <c r="F56" s="490"/>
      <c r="G56" s="12" t="s">
        <v>235</v>
      </c>
      <c r="H56" s="456">
        <v>0.1</v>
      </c>
      <c r="I56" s="457">
        <f>I55*H56</f>
        <v>0</v>
      </c>
      <c r="J56" s="491"/>
      <c r="K56" s="492">
        <f>K55*H56</f>
        <v>0</v>
      </c>
      <c r="L56" s="493">
        <f>L55*H56</f>
        <v>0</v>
      </c>
      <c r="M56" s="437"/>
      <c r="R56" s="416"/>
      <c r="S56" s="413"/>
      <c r="T56" s="8"/>
      <c r="U56" s="428"/>
      <c r="W56" s="55"/>
    </row>
    <row r="57" spans="3:23" ht="15.75" thickBot="1" x14ac:dyDescent="0.3">
      <c r="C57" s="461"/>
      <c r="D57" s="1162"/>
      <c r="E57" s="494"/>
      <c r="F57" s="494"/>
      <c r="G57" s="464"/>
      <c r="H57" s="404" t="s">
        <v>335</v>
      </c>
      <c r="I57" s="465">
        <f>SUM(I55:I56)</f>
        <v>0</v>
      </c>
      <c r="J57" s="495"/>
      <c r="K57" s="496">
        <f>SUM(K55:K56)</f>
        <v>0</v>
      </c>
      <c r="L57" s="497">
        <f>SUM(L55:L56)</f>
        <v>0</v>
      </c>
      <c r="M57" s="437"/>
      <c r="R57" s="416"/>
      <c r="S57" s="413"/>
      <c r="T57" s="8"/>
      <c r="U57" s="428"/>
      <c r="W57" s="55"/>
    </row>
    <row r="58" spans="3:23" x14ac:dyDescent="0.25">
      <c r="C58" s="498"/>
      <c r="D58" s="409"/>
      <c r="E58" s="498"/>
      <c r="F58" s="499"/>
      <c r="G58" s="500"/>
      <c r="H58" s="410"/>
      <c r="I58" s="501"/>
      <c r="K58" s="502"/>
      <c r="L58" s="502"/>
      <c r="M58" s="437"/>
      <c r="R58" s="416"/>
      <c r="S58" s="413"/>
      <c r="T58" s="8"/>
      <c r="U58" s="428"/>
      <c r="W58" s="55"/>
    </row>
    <row r="59" spans="3:23" x14ac:dyDescent="0.25">
      <c r="D59" s="411"/>
      <c r="E59" s="57"/>
      <c r="F59" s="1163" t="s">
        <v>334</v>
      </c>
      <c r="G59" s="1164"/>
      <c r="H59" s="1165"/>
      <c r="I59" s="503">
        <f>I36+I57</f>
        <v>0</v>
      </c>
      <c r="K59" s="503">
        <f>K36+K57</f>
        <v>0</v>
      </c>
      <c r="L59" s="503">
        <f>L36+L57</f>
        <v>0</v>
      </c>
      <c r="M59" s="54"/>
      <c r="N59" s="256"/>
      <c r="O59" s="424"/>
      <c r="S59" s="416"/>
      <c r="T59" s="8"/>
      <c r="U59" s="428"/>
      <c r="W59" s="55"/>
    </row>
    <row r="60" spans="3:23" s="54" customFormat="1" x14ac:dyDescent="0.25">
      <c r="D60" s="411"/>
      <c r="I60" s="504"/>
      <c r="J60" s="256"/>
      <c r="S60" s="413"/>
      <c r="T60" s="8"/>
      <c r="U60" s="428"/>
    </row>
    <row r="61" spans="3:23" s="54" customFormat="1" x14ac:dyDescent="0.25">
      <c r="D61" s="258"/>
      <c r="F61" s="231"/>
      <c r="G61" s="256"/>
      <c r="H61" s="256"/>
      <c r="I61" s="256"/>
      <c r="J61" s="256"/>
      <c r="K61" s="256"/>
      <c r="L61" s="256"/>
      <c r="M61" s="256"/>
      <c r="N61" s="424"/>
      <c r="O61" s="256"/>
      <c r="P61" s="256"/>
      <c r="Q61" s="256"/>
      <c r="R61" s="416"/>
      <c r="S61" s="413"/>
      <c r="T61" s="8"/>
      <c r="U61" s="428"/>
    </row>
    <row r="62" spans="3:23" s="54" customFormat="1" x14ac:dyDescent="0.25">
      <c r="D62" s="258"/>
      <c r="F62" s="231"/>
      <c r="G62" s="256"/>
      <c r="H62" s="256"/>
      <c r="I62" s="256"/>
      <c r="J62" s="256"/>
      <c r="K62" s="256"/>
      <c r="L62" s="256"/>
      <c r="M62" s="256"/>
      <c r="N62" s="424"/>
      <c r="O62" s="256"/>
      <c r="P62" s="256"/>
      <c r="Q62" s="256"/>
      <c r="R62" s="416"/>
      <c r="S62" s="416"/>
      <c r="T62" s="416"/>
      <c r="U62" s="213"/>
    </row>
    <row r="63" spans="3:23" s="54" customFormat="1" x14ac:dyDescent="0.25">
      <c r="D63" s="258"/>
      <c r="E63" s="207" t="s">
        <v>313</v>
      </c>
      <c r="F63" s="140"/>
      <c r="G63" s="143"/>
      <c r="H63" s="413"/>
      <c r="I63" s="413"/>
      <c r="J63" s="413"/>
      <c r="K63" s="413"/>
      <c r="L63" s="413"/>
      <c r="M63" s="413"/>
      <c r="N63" s="264"/>
      <c r="O63" s="413"/>
      <c r="P63" s="413"/>
      <c r="Q63" s="258"/>
      <c r="R63" s="413"/>
      <c r="S63" s="258"/>
      <c r="T63" s="258"/>
      <c r="U63" s="414"/>
      <c r="V63" s="258"/>
    </row>
    <row r="64" spans="3:23" x14ac:dyDescent="0.25">
      <c r="E64" s="1167" t="s">
        <v>359</v>
      </c>
      <c r="F64" s="1168"/>
      <c r="G64" s="215"/>
      <c r="H64" s="413"/>
      <c r="I64" s="413"/>
      <c r="J64" s="413"/>
      <c r="K64" s="413"/>
      <c r="L64" s="413"/>
      <c r="M64" s="413"/>
      <c r="N64" s="264"/>
      <c r="O64" s="413"/>
      <c r="P64" s="413"/>
      <c r="Q64" s="258"/>
      <c r="R64" s="413"/>
      <c r="S64" s="258"/>
      <c r="T64" s="258"/>
      <c r="U64" s="414"/>
      <c r="V64" s="258"/>
      <c r="W64" s="55"/>
    </row>
    <row r="65" spans="1:23" x14ac:dyDescent="0.25">
      <c r="D65" s="51"/>
      <c r="E65" s="1078" t="s">
        <v>235</v>
      </c>
      <c r="F65" s="1080"/>
      <c r="G65" s="216">
        <f>I35+I56</f>
        <v>0</v>
      </c>
      <c r="H65" s="413"/>
      <c r="I65" s="413"/>
      <c r="J65" s="413"/>
      <c r="K65" s="138"/>
      <c r="L65" s="138"/>
      <c r="M65" s="138"/>
      <c r="N65" s="415"/>
      <c r="O65" s="375"/>
      <c r="P65" s="375"/>
      <c r="Q65" s="248"/>
      <c r="R65" s="248"/>
      <c r="S65" s="248"/>
      <c r="T65" s="248"/>
      <c r="U65" s="248"/>
      <c r="V65" s="248"/>
      <c r="W65" s="55"/>
    </row>
    <row r="66" spans="1:23" x14ac:dyDescent="0.25">
      <c r="E66" s="1078" t="s">
        <v>306</v>
      </c>
      <c r="F66" s="1080"/>
      <c r="G66" s="216">
        <f>I54</f>
        <v>0</v>
      </c>
      <c r="H66" s="256"/>
      <c r="I66" s="256"/>
      <c r="J66" s="416"/>
      <c r="K66" s="416"/>
      <c r="L66" s="416"/>
      <c r="M66" s="416"/>
      <c r="N66" s="417"/>
      <c r="O66" s="416"/>
      <c r="P66" s="416"/>
      <c r="W66" s="55"/>
    </row>
    <row r="67" spans="1:23" x14ac:dyDescent="0.25">
      <c r="E67" s="1078" t="s">
        <v>145</v>
      </c>
      <c r="F67" s="1080"/>
      <c r="G67" s="216">
        <f>I55</f>
        <v>0</v>
      </c>
      <c r="H67" s="256"/>
      <c r="I67" s="256"/>
      <c r="J67" s="256"/>
      <c r="K67" s="256"/>
      <c r="L67" s="256"/>
      <c r="Q67" s="388"/>
      <c r="R67" s="388"/>
      <c r="S67" s="388"/>
      <c r="T67" s="388"/>
      <c r="U67" s="231"/>
      <c r="V67" s="505"/>
      <c r="W67" s="55"/>
    </row>
    <row r="68" spans="1:23" s="507" customFormat="1" x14ac:dyDescent="0.25">
      <c r="A68" s="506"/>
      <c r="B68" s="506"/>
      <c r="C68" s="506"/>
      <c r="D68" s="393"/>
      <c r="E68" s="55"/>
      <c r="F68" s="72"/>
      <c r="G68" s="393"/>
      <c r="H68" s="256"/>
      <c r="I68" s="256"/>
      <c r="J68" s="256"/>
      <c r="K68" s="256"/>
      <c r="L68" s="256"/>
      <c r="M68" s="256"/>
      <c r="N68" s="424"/>
      <c r="O68" s="256"/>
      <c r="P68" s="256"/>
      <c r="Q68" s="277"/>
      <c r="R68" s="249"/>
      <c r="S68" s="249"/>
      <c r="T68" s="249"/>
      <c r="U68" s="277"/>
      <c r="V68" s="277"/>
      <c r="W68" s="506"/>
    </row>
    <row r="69" spans="1:23" s="434" customFormat="1" x14ac:dyDescent="0.25">
      <c r="A69" s="431"/>
      <c r="B69" s="431"/>
      <c r="C69" s="431"/>
      <c r="D69" s="393"/>
      <c r="E69" s="55"/>
      <c r="F69" s="72"/>
      <c r="G69" s="508"/>
      <c r="H69" s="256"/>
      <c r="I69" s="256"/>
      <c r="J69" s="256"/>
      <c r="K69" s="256"/>
      <c r="L69" s="256"/>
      <c r="M69" s="256"/>
      <c r="N69" s="424"/>
      <c r="O69" s="256"/>
      <c r="P69" s="256"/>
      <c r="Q69" s="277"/>
      <c r="R69" s="249"/>
      <c r="S69" s="249"/>
      <c r="T69" s="249"/>
      <c r="U69" s="277"/>
      <c r="V69" s="277"/>
      <c r="W69" s="431"/>
    </row>
    <row r="70" spans="1:23" s="219" customFormat="1" x14ac:dyDescent="0.25">
      <c r="A70" s="393"/>
      <c r="B70" s="393"/>
      <c r="C70" s="393"/>
      <c r="D70" s="393"/>
      <c r="E70" s="55"/>
      <c r="F70" s="72"/>
      <c r="G70" s="509"/>
      <c r="H70" s="256"/>
      <c r="I70" s="256"/>
      <c r="J70" s="256"/>
      <c r="K70" s="256"/>
      <c r="L70" s="256"/>
      <c r="M70" s="256"/>
      <c r="N70" s="424"/>
      <c r="O70" s="256"/>
      <c r="P70" s="256"/>
      <c r="Q70" s="277"/>
      <c r="R70" s="249"/>
      <c r="S70" s="249"/>
      <c r="T70" s="249"/>
      <c r="U70" s="277"/>
      <c r="V70" s="277"/>
      <c r="W70" s="393"/>
    </row>
    <row r="71" spans="1:23" s="219" customFormat="1" x14ac:dyDescent="0.25">
      <c r="A71" s="393"/>
      <c r="B71" s="393"/>
      <c r="C71" s="393"/>
      <c r="D71" s="393"/>
      <c r="E71" s="55"/>
      <c r="F71" s="237"/>
      <c r="G71" s="269"/>
      <c r="H71" s="269"/>
      <c r="I71" s="510"/>
      <c r="J71" s="269"/>
      <c r="K71" s="269"/>
      <c r="L71" s="269"/>
      <c r="M71" s="256"/>
      <c r="N71" s="424"/>
      <c r="O71" s="256"/>
      <c r="P71" s="256"/>
      <c r="Q71" s="277"/>
      <c r="R71" s="249"/>
      <c r="S71" s="249"/>
      <c r="T71" s="249"/>
      <c r="U71" s="277"/>
      <c r="V71" s="277"/>
      <c r="W71" s="393"/>
    </row>
    <row r="72" spans="1:23" s="219" customFormat="1" x14ac:dyDescent="0.25">
      <c r="A72" s="393"/>
      <c r="B72" s="393"/>
      <c r="C72" s="393"/>
      <c r="D72" s="393"/>
      <c r="E72" s="55"/>
      <c r="F72" s="237"/>
      <c r="G72" s="269"/>
      <c r="H72" s="269"/>
      <c r="I72" s="510"/>
      <c r="J72" s="269"/>
      <c r="K72" s="269"/>
      <c r="L72" s="269"/>
      <c r="M72" s="256"/>
      <c r="N72" s="424"/>
      <c r="O72" s="256"/>
      <c r="P72" s="256"/>
      <c r="Q72" s="277"/>
      <c r="R72" s="249"/>
      <c r="S72" s="249"/>
      <c r="T72" s="249"/>
      <c r="U72" s="277"/>
      <c r="V72" s="277"/>
      <c r="W72" s="393"/>
    </row>
    <row r="73" spans="1:23" s="219" customFormat="1" x14ac:dyDescent="0.25">
      <c r="A73" s="393"/>
      <c r="B73" s="393"/>
      <c r="C73" s="393"/>
      <c r="D73" s="393"/>
      <c r="E73" s="55"/>
      <c r="F73" s="237"/>
      <c r="G73" s="269"/>
      <c r="H73" s="269"/>
      <c r="I73" s="510"/>
      <c r="J73" s="269"/>
      <c r="K73" s="269"/>
      <c r="L73" s="269"/>
      <c r="M73" s="256"/>
      <c r="N73" s="511"/>
      <c r="O73" s="256"/>
      <c r="P73" s="256"/>
      <c r="Q73" s="277"/>
      <c r="R73" s="249"/>
      <c r="S73" s="277"/>
      <c r="T73" s="249"/>
      <c r="U73" s="382"/>
      <c r="V73" s="277"/>
      <c r="W73" s="393"/>
    </row>
    <row r="74" spans="1:23" s="219" customFormat="1" x14ac:dyDescent="0.25">
      <c r="A74" s="393"/>
      <c r="B74" s="393"/>
      <c r="C74" s="393"/>
      <c r="D74" s="393"/>
      <c r="E74" s="55"/>
      <c r="F74" s="237"/>
      <c r="G74" s="269"/>
      <c r="H74" s="269"/>
      <c r="I74" s="510"/>
      <c r="J74" s="269"/>
      <c r="K74" s="269"/>
      <c r="L74" s="269"/>
      <c r="M74" s="256"/>
      <c r="N74" s="511"/>
      <c r="O74" s="256"/>
      <c r="P74" s="256"/>
      <c r="Q74" s="277"/>
      <c r="R74" s="249"/>
      <c r="S74" s="249"/>
      <c r="T74" s="249"/>
      <c r="U74" s="382"/>
      <c r="V74" s="277"/>
      <c r="W74" s="393"/>
    </row>
    <row r="75" spans="1:23" s="219" customFormat="1" x14ac:dyDescent="0.25">
      <c r="A75" s="393"/>
      <c r="B75" s="393"/>
      <c r="C75" s="393"/>
      <c r="D75" s="393"/>
      <c r="E75" s="55"/>
      <c r="F75" s="237"/>
      <c r="G75" s="269"/>
      <c r="H75" s="269"/>
      <c r="I75" s="269"/>
      <c r="J75" s="269"/>
      <c r="K75" s="269"/>
      <c r="L75" s="269"/>
      <c r="M75" s="256"/>
      <c r="N75" s="511"/>
      <c r="O75" s="256"/>
      <c r="P75" s="256"/>
      <c r="Q75" s="418"/>
      <c r="R75" s="382"/>
      <c r="S75" s="382"/>
      <c r="T75" s="382"/>
      <c r="U75" s="382"/>
      <c r="V75" s="382"/>
      <c r="W75" s="393"/>
    </row>
    <row r="76" spans="1:23" s="219" customFormat="1" x14ac:dyDescent="0.25">
      <c r="A76" s="393"/>
      <c r="B76" s="393"/>
      <c r="C76" s="393"/>
      <c r="D76" s="393"/>
      <c r="E76" s="55"/>
      <c r="F76" s="237"/>
      <c r="G76" s="269"/>
      <c r="H76" s="269"/>
      <c r="I76" s="269"/>
      <c r="J76" s="269"/>
      <c r="K76" s="269"/>
      <c r="L76" s="269"/>
      <c r="M76" s="256"/>
      <c r="N76" s="511"/>
      <c r="O76" s="256"/>
      <c r="P76" s="256"/>
      <c r="Q76" s="419"/>
      <c r="R76" s="249"/>
      <c r="S76" s="249"/>
      <c r="T76" s="249"/>
      <c r="U76" s="382"/>
      <c r="V76" s="277"/>
      <c r="W76" s="393"/>
    </row>
    <row r="77" spans="1:23" s="219" customFormat="1" x14ac:dyDescent="0.25">
      <c r="A77" s="393"/>
      <c r="B77" s="393"/>
      <c r="C77" s="393"/>
      <c r="D77" s="393"/>
      <c r="E77" s="55"/>
      <c r="F77" s="237"/>
      <c r="G77" s="269"/>
      <c r="H77" s="269"/>
      <c r="I77" s="269"/>
      <c r="J77" s="269"/>
      <c r="K77" s="269"/>
      <c r="L77" s="269"/>
      <c r="M77" s="256"/>
      <c r="N77" s="511"/>
      <c r="O77" s="256"/>
      <c r="P77" s="256"/>
      <c r="Q77" s="375"/>
      <c r="R77" s="248"/>
      <c r="S77" s="248"/>
      <c r="T77" s="248"/>
      <c r="U77" s="258"/>
      <c r="V77" s="258"/>
      <c r="W77" s="393"/>
    </row>
    <row r="78" spans="1:23" s="420" customFormat="1" x14ac:dyDescent="0.25">
      <c r="A78" s="51"/>
      <c r="B78" s="51"/>
      <c r="C78" s="51"/>
      <c r="D78" s="393"/>
      <c r="E78" s="55"/>
      <c r="F78" s="237"/>
      <c r="G78" s="269"/>
      <c r="H78" s="269"/>
      <c r="I78" s="269"/>
      <c r="J78" s="269"/>
      <c r="K78" s="269"/>
      <c r="L78" s="269"/>
      <c r="M78" s="256"/>
      <c r="N78" s="511"/>
      <c r="O78" s="256"/>
      <c r="P78" s="256"/>
      <c r="Q78" s="416"/>
      <c r="R78" s="256"/>
      <c r="S78" s="256"/>
      <c r="T78" s="256"/>
      <c r="U78" s="258"/>
      <c r="V78" s="54"/>
      <c r="W78" s="51"/>
    </row>
    <row r="79" spans="1:23" ht="25.5" customHeight="1" x14ac:dyDescent="0.25">
      <c r="A79" s="393"/>
      <c r="B79" s="393"/>
      <c r="C79" s="393"/>
      <c r="N79" s="511"/>
      <c r="W79" s="55"/>
    </row>
    <row r="80" spans="1:23" x14ac:dyDescent="0.25">
      <c r="N80" s="511"/>
      <c r="W80" s="55"/>
    </row>
    <row r="81" spans="1:23" s="228" customFormat="1" hidden="1" outlineLevel="1" x14ac:dyDescent="0.25">
      <c r="A81" s="55"/>
      <c r="B81" s="55"/>
      <c r="C81" s="55"/>
      <c r="D81" s="393"/>
      <c r="E81" s="55"/>
      <c r="F81" s="237"/>
      <c r="G81" s="269"/>
      <c r="H81" s="269"/>
      <c r="I81" s="269"/>
      <c r="J81" s="269"/>
      <c r="K81" s="269"/>
      <c r="L81" s="269"/>
      <c r="M81" s="256"/>
      <c r="N81" s="511"/>
      <c r="O81" s="256"/>
      <c r="P81" s="256"/>
      <c r="Q81" s="256"/>
      <c r="R81" s="256"/>
      <c r="S81" s="256"/>
      <c r="T81" s="256"/>
      <c r="U81" s="258"/>
      <c r="V81" s="54"/>
      <c r="W81" s="106"/>
    </row>
    <row r="82" spans="1:23" s="220" customFormat="1" ht="12.75" hidden="1" customHeight="1" outlineLevel="1" x14ac:dyDescent="0.25">
      <c r="A82" s="55"/>
      <c r="B82" s="55"/>
      <c r="C82" s="55"/>
      <c r="D82" s="393"/>
      <c r="E82" s="55"/>
      <c r="F82" s="237"/>
      <c r="G82" s="269"/>
      <c r="H82" s="269"/>
      <c r="I82" s="269"/>
      <c r="J82" s="269"/>
      <c r="K82" s="269"/>
      <c r="L82" s="269"/>
      <c r="M82" s="256"/>
      <c r="N82" s="511"/>
      <c r="O82" s="256"/>
      <c r="P82" s="256"/>
      <c r="Q82" s="256"/>
      <c r="R82" s="256"/>
      <c r="S82" s="256"/>
      <c r="T82" s="256"/>
      <c r="U82" s="258"/>
      <c r="V82" s="54"/>
      <c r="W82" s="421"/>
    </row>
    <row r="83" spans="1:23" s="220" customFormat="1" ht="12.75" hidden="1" customHeight="1" outlineLevel="1" x14ac:dyDescent="0.25">
      <c r="A83" s="55"/>
      <c r="B83" s="55"/>
      <c r="C83" s="55"/>
      <c r="D83" s="393"/>
      <c r="E83" s="55"/>
      <c r="F83" s="237"/>
      <c r="G83" s="269"/>
      <c r="H83" s="269"/>
      <c r="I83" s="269"/>
      <c r="J83" s="269"/>
      <c r="K83" s="269"/>
      <c r="L83" s="269"/>
      <c r="M83" s="256"/>
      <c r="N83" s="511"/>
      <c r="O83" s="256"/>
      <c r="P83" s="256"/>
      <c r="Q83" s="256"/>
      <c r="R83" s="256"/>
      <c r="S83" s="256"/>
      <c r="T83" s="256"/>
      <c r="U83" s="258"/>
      <c r="V83" s="54"/>
      <c r="W83" s="421"/>
    </row>
    <row r="84" spans="1:23" s="220" customFormat="1" ht="12.75" hidden="1" customHeight="1" outlineLevel="1" x14ac:dyDescent="0.25">
      <c r="A84" s="55"/>
      <c r="B84" s="55"/>
      <c r="C84" s="55"/>
      <c r="D84" s="393"/>
      <c r="E84" s="55"/>
      <c r="F84" s="237"/>
      <c r="G84" s="269"/>
      <c r="H84" s="269"/>
      <c r="I84" s="269"/>
      <c r="J84" s="269"/>
      <c r="K84" s="269"/>
      <c r="L84" s="269"/>
      <c r="M84" s="256"/>
      <c r="N84" s="511"/>
      <c r="O84" s="256"/>
      <c r="P84" s="256"/>
      <c r="Q84" s="256"/>
      <c r="R84" s="256"/>
      <c r="S84" s="256"/>
      <c r="T84" s="256"/>
      <c r="U84" s="258"/>
      <c r="V84" s="54"/>
      <c r="W84" s="421"/>
    </row>
    <row r="85" spans="1:23" s="220" customFormat="1" ht="12.75" hidden="1" customHeight="1" outlineLevel="1" x14ac:dyDescent="0.25">
      <c r="A85" s="55"/>
      <c r="B85" s="55"/>
      <c r="C85" s="55"/>
      <c r="D85" s="393"/>
      <c r="E85" s="55"/>
      <c r="F85" s="237"/>
      <c r="G85" s="269"/>
      <c r="H85" s="269"/>
      <c r="I85" s="269"/>
      <c r="J85" s="269"/>
      <c r="K85" s="269"/>
      <c r="L85" s="269"/>
      <c r="M85" s="256"/>
      <c r="N85" s="511"/>
      <c r="O85" s="256"/>
      <c r="P85" s="256"/>
      <c r="Q85" s="256"/>
      <c r="R85" s="256"/>
      <c r="S85" s="256"/>
      <c r="T85" s="256"/>
      <c r="U85" s="258"/>
      <c r="V85" s="54"/>
      <c r="W85" s="421"/>
    </row>
    <row r="86" spans="1:23" s="220" customFormat="1" ht="12.75" hidden="1" customHeight="1" outlineLevel="1" x14ac:dyDescent="0.25">
      <c r="A86" s="55"/>
      <c r="B86" s="55"/>
      <c r="C86" s="55"/>
      <c r="D86" s="393"/>
      <c r="E86" s="55"/>
      <c r="F86" s="237"/>
      <c r="G86" s="269"/>
      <c r="H86" s="269"/>
      <c r="I86" s="269"/>
      <c r="J86" s="269"/>
      <c r="K86" s="269"/>
      <c r="L86" s="269"/>
      <c r="M86" s="256"/>
      <c r="N86" s="511"/>
      <c r="O86" s="256"/>
      <c r="P86" s="256"/>
      <c r="Q86" s="256"/>
      <c r="R86" s="256"/>
      <c r="S86" s="256"/>
      <c r="T86" s="256"/>
      <c r="U86" s="258"/>
      <c r="V86" s="54"/>
      <c r="W86" s="421"/>
    </row>
    <row r="87" spans="1:23" s="220" customFormat="1" ht="15" customHeight="1" collapsed="1" x14ac:dyDescent="0.25">
      <c r="A87" s="55"/>
      <c r="B87" s="55"/>
      <c r="C87" s="55"/>
      <c r="D87" s="393"/>
      <c r="E87" s="55"/>
      <c r="F87" s="237"/>
      <c r="G87" s="269"/>
      <c r="H87" s="269"/>
      <c r="I87" s="269"/>
      <c r="J87" s="269"/>
      <c r="K87" s="269"/>
      <c r="L87" s="269"/>
      <c r="M87" s="256"/>
      <c r="N87" s="511"/>
      <c r="O87" s="256"/>
      <c r="P87" s="256"/>
      <c r="Q87" s="256"/>
      <c r="R87" s="256"/>
      <c r="S87" s="256"/>
      <c r="T87" s="256"/>
      <c r="U87" s="258"/>
      <c r="V87" s="54"/>
      <c r="W87" s="421"/>
    </row>
    <row r="88" spans="1:23" s="220" customFormat="1" x14ac:dyDescent="0.25">
      <c r="A88" s="55"/>
      <c r="B88" s="55"/>
      <c r="C88" s="55"/>
      <c r="D88" s="393"/>
      <c r="E88" s="55"/>
      <c r="F88" s="237"/>
      <c r="G88" s="269"/>
      <c r="H88" s="269"/>
      <c r="I88" s="269"/>
      <c r="J88" s="269"/>
      <c r="K88" s="269"/>
      <c r="L88" s="269"/>
      <c r="M88" s="256"/>
      <c r="N88" s="424"/>
      <c r="O88" s="256"/>
      <c r="P88" s="256"/>
      <c r="Q88" s="256"/>
      <c r="R88" s="256"/>
      <c r="S88" s="256"/>
      <c r="T88" s="256"/>
      <c r="U88" s="258"/>
      <c r="V88" s="54"/>
      <c r="W88" s="421"/>
    </row>
    <row r="89" spans="1:23" s="423" customFormat="1" x14ac:dyDescent="0.25">
      <c r="A89" s="55"/>
      <c r="B89" s="55"/>
      <c r="C89" s="55"/>
      <c r="D89" s="393"/>
      <c r="E89" s="55"/>
      <c r="F89" s="237"/>
      <c r="G89" s="269"/>
      <c r="H89" s="269"/>
      <c r="I89" s="269"/>
      <c r="J89" s="269"/>
      <c r="K89" s="269"/>
      <c r="L89" s="269"/>
      <c r="M89" s="256"/>
      <c r="N89" s="424"/>
      <c r="O89" s="256"/>
      <c r="P89" s="256"/>
      <c r="Q89" s="256"/>
      <c r="R89" s="256"/>
      <c r="S89" s="256"/>
      <c r="T89" s="256"/>
      <c r="U89" s="258"/>
      <c r="V89" s="54"/>
      <c r="W89" s="422"/>
    </row>
    <row r="90" spans="1:23" s="220" customFormat="1" x14ac:dyDescent="0.25">
      <c r="A90" s="55"/>
      <c r="B90" s="55"/>
      <c r="C90" s="55"/>
      <c r="D90" s="393"/>
      <c r="E90" s="55"/>
      <c r="F90" s="237"/>
      <c r="G90" s="269"/>
      <c r="H90" s="269"/>
      <c r="I90" s="269"/>
      <c r="J90" s="269"/>
      <c r="K90" s="269"/>
      <c r="L90" s="269"/>
      <c r="M90" s="256"/>
      <c r="N90" s="424"/>
      <c r="O90" s="256"/>
      <c r="P90" s="256"/>
      <c r="Q90" s="256"/>
      <c r="R90" s="256"/>
      <c r="S90" s="256"/>
      <c r="T90" s="256"/>
      <c r="U90" s="258"/>
      <c r="V90" s="54"/>
      <c r="W90" s="421"/>
    </row>
    <row r="91" spans="1:23" s="219" customFormat="1" x14ac:dyDescent="0.25">
      <c r="A91" s="55"/>
      <c r="B91" s="55"/>
      <c r="C91" s="55"/>
      <c r="D91" s="393"/>
      <c r="E91" s="55"/>
      <c r="F91" s="237"/>
      <c r="G91" s="269"/>
      <c r="H91" s="269"/>
      <c r="I91" s="269"/>
      <c r="J91" s="269"/>
      <c r="K91" s="269"/>
      <c r="L91" s="269"/>
      <c r="M91" s="256"/>
      <c r="N91" s="424"/>
      <c r="O91" s="256"/>
      <c r="P91" s="256"/>
      <c r="Q91" s="256"/>
      <c r="R91" s="256"/>
      <c r="S91" s="256"/>
      <c r="T91" s="256"/>
      <c r="U91" s="258"/>
      <c r="V91" s="54"/>
      <c r="W91" s="393"/>
    </row>
    <row r="92" spans="1:23" x14ac:dyDescent="0.25">
      <c r="W92" s="55"/>
    </row>
    <row r="93" spans="1:23" x14ac:dyDescent="0.25">
      <c r="W93" s="55"/>
    </row>
    <row r="94" spans="1:23" x14ac:dyDescent="0.25">
      <c r="W94" s="55"/>
    </row>
  </sheetData>
  <sheetProtection formatCells="0" formatColumns="0" formatRows="0" insertColumns="0" insertRows="0" insertHyperlinks="0" deleteColumns="0" deleteRows="0" autoFilter="0" pivotTables="0"/>
  <mergeCells count="9">
    <mergeCell ref="D34:D36"/>
    <mergeCell ref="D55:D57"/>
    <mergeCell ref="E67:F67"/>
    <mergeCell ref="F59:H59"/>
    <mergeCell ref="E15:F15"/>
    <mergeCell ref="E65:F65"/>
    <mergeCell ref="E66:F66"/>
    <mergeCell ref="E64:F64"/>
    <mergeCell ref="H15:I15"/>
  </mergeCells>
  <phoneticPr fontId="3" type="noConversion"/>
  <pageMargins left="0.55118110236220474" right="0.55118110236220474" top="0.98425196850393704" bottom="0.98425196850393704" header="0.51181102362204722" footer="0.51181102362204722"/>
  <pageSetup paperSize="9" scale="71" fitToHeight="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9"/>
  <sheetViews>
    <sheetView zoomScale="115" zoomScaleNormal="115" workbookViewId="0">
      <pane xSplit="1" ySplit="2" topLeftCell="B15" activePane="bottomRight" state="frozen"/>
      <selection pane="topRight"/>
      <selection pane="bottomLeft"/>
      <selection pane="bottomRight" activeCell="F10" sqref="F10"/>
    </sheetView>
  </sheetViews>
  <sheetFormatPr defaultRowHeight="15" x14ac:dyDescent="0.25"/>
  <cols>
    <col min="1" max="1" width="14.42578125" style="55" customWidth="1"/>
    <col min="2" max="2" width="46.28515625" style="57" customWidth="1"/>
    <col min="3" max="3" width="7.7109375" style="549" customWidth="1"/>
    <col min="4" max="4" width="3.140625" style="55" customWidth="1"/>
    <col min="5" max="5" width="27.5703125" style="515" customWidth="1"/>
    <col min="6" max="13" width="9.140625" style="55"/>
    <col min="14" max="14" width="9.140625" style="516"/>
    <col min="15" max="28" width="9.140625" style="55"/>
    <col min="29" max="16384" width="9.140625" style="57"/>
  </cols>
  <sheetData>
    <row r="1" spans="2:14" x14ac:dyDescent="0.25">
      <c r="B1" s="55"/>
      <c r="C1" s="514"/>
    </row>
    <row r="2" spans="2:14" s="55" customFormat="1" x14ac:dyDescent="0.25">
      <c r="B2" s="517" t="s">
        <v>51</v>
      </c>
      <c r="C2" s="514"/>
      <c r="E2" s="515"/>
      <c r="N2" s="516"/>
    </row>
    <row r="3" spans="2:14" ht="11.25" customHeight="1" thickBot="1" x14ac:dyDescent="0.3">
      <c r="B3" s="393"/>
      <c r="C3" s="514"/>
    </row>
    <row r="4" spans="2:14" s="393" customFormat="1" x14ac:dyDescent="0.25">
      <c r="B4" s="512" t="s">
        <v>15</v>
      </c>
      <c r="C4" s="518"/>
      <c r="D4" s="519"/>
      <c r="E4" s="515"/>
      <c r="N4" s="520"/>
    </row>
    <row r="5" spans="2:14" s="393" customFormat="1" x14ac:dyDescent="0.25">
      <c r="B5" s="521"/>
      <c r="C5" s="522"/>
      <c r="D5" s="523"/>
      <c r="E5" s="515"/>
      <c r="N5" s="520"/>
    </row>
    <row r="6" spans="2:14" s="393" customFormat="1" x14ac:dyDescent="0.25">
      <c r="B6" s="524" t="s">
        <v>128</v>
      </c>
      <c r="C6" s="522"/>
      <c r="D6" s="523"/>
      <c r="E6" s="60"/>
      <c r="N6" s="520"/>
    </row>
    <row r="7" spans="2:14" s="393" customFormat="1" x14ac:dyDescent="0.25">
      <c r="B7" s="524" t="s">
        <v>129</v>
      </c>
      <c r="C7" s="522"/>
      <c r="D7" s="523"/>
      <c r="E7" s="515"/>
      <c r="N7" s="520"/>
    </row>
    <row r="8" spans="2:14" s="393" customFormat="1" x14ac:dyDescent="0.25">
      <c r="B8" s="521"/>
      <c r="C8" s="522"/>
      <c r="D8" s="523"/>
      <c r="E8" s="515"/>
      <c r="N8" s="520"/>
    </row>
    <row r="9" spans="2:14" s="393" customFormat="1" x14ac:dyDescent="0.25">
      <c r="B9" s="525" t="s">
        <v>35</v>
      </c>
      <c r="C9" s="522" t="s">
        <v>33</v>
      </c>
      <c r="D9" s="523"/>
      <c r="E9" s="526"/>
      <c r="N9" s="520"/>
    </row>
    <row r="10" spans="2:14" s="393" customFormat="1" ht="15.75" thickBot="1" x14ac:dyDescent="0.3">
      <c r="B10" s="525" t="s">
        <v>34</v>
      </c>
      <c r="C10" s="527" t="s">
        <v>36</v>
      </c>
      <c r="D10" s="523"/>
      <c r="E10" s="515"/>
      <c r="N10" s="520"/>
    </row>
    <row r="11" spans="2:14" ht="15.75" thickBot="1" x14ac:dyDescent="0.3">
      <c r="B11" s="528" t="s">
        <v>116</v>
      </c>
      <c r="C11" s="529">
        <v>767</v>
      </c>
      <c r="D11" s="530"/>
      <c r="H11" s="531"/>
      <c r="I11" s="531"/>
      <c r="J11" s="531"/>
      <c r="K11" s="531"/>
      <c r="L11" s="531"/>
      <c r="M11" s="531"/>
    </row>
    <row r="12" spans="2:14" x14ac:dyDescent="0.25">
      <c r="B12" s="528" t="s">
        <v>117</v>
      </c>
      <c r="C12" s="532">
        <v>570</v>
      </c>
      <c r="D12" s="530"/>
      <c r="H12" s="531"/>
      <c r="I12" s="531"/>
      <c r="J12" s="531"/>
      <c r="K12" s="531"/>
      <c r="L12" s="531"/>
      <c r="M12" s="531"/>
    </row>
    <row r="13" spans="2:14" x14ac:dyDescent="0.25">
      <c r="B13" s="528" t="s">
        <v>121</v>
      </c>
      <c r="C13" s="532">
        <v>495</v>
      </c>
      <c r="D13" s="530"/>
      <c r="H13" s="531"/>
      <c r="I13" s="531"/>
      <c r="J13" s="531"/>
      <c r="K13" s="531"/>
      <c r="L13" s="531"/>
      <c r="M13" s="531"/>
    </row>
    <row r="14" spans="2:14" x14ac:dyDescent="0.25">
      <c r="B14" s="528" t="s">
        <v>122</v>
      </c>
      <c r="C14" s="532">
        <v>322</v>
      </c>
      <c r="D14" s="530"/>
      <c r="H14" s="531"/>
      <c r="I14" s="531"/>
      <c r="J14" s="531"/>
      <c r="K14" s="531"/>
      <c r="L14" s="531"/>
      <c r="M14" s="531"/>
    </row>
    <row r="15" spans="2:14" x14ac:dyDescent="0.25">
      <c r="B15" s="528" t="s">
        <v>118</v>
      </c>
      <c r="C15" s="532">
        <v>717</v>
      </c>
      <c r="D15" s="530"/>
      <c r="H15" s="531"/>
      <c r="I15" s="531"/>
      <c r="J15" s="531"/>
      <c r="K15" s="531"/>
      <c r="L15" s="531"/>
      <c r="M15" s="531"/>
    </row>
    <row r="16" spans="2:14" x14ac:dyDescent="0.25">
      <c r="B16" s="528" t="s">
        <v>119</v>
      </c>
      <c r="C16" s="532">
        <v>564</v>
      </c>
      <c r="D16" s="530"/>
      <c r="H16" s="531"/>
      <c r="I16" s="531"/>
      <c r="J16" s="531"/>
      <c r="K16" s="531"/>
      <c r="L16" s="531"/>
      <c r="M16" s="531"/>
    </row>
    <row r="17" spans="2:28" x14ac:dyDescent="0.25">
      <c r="B17" s="528" t="s">
        <v>120</v>
      </c>
      <c r="C17" s="532">
        <v>504</v>
      </c>
      <c r="D17" s="530"/>
      <c r="H17" s="531"/>
      <c r="I17" s="531"/>
      <c r="J17" s="531"/>
      <c r="K17" s="531"/>
      <c r="L17" s="531"/>
      <c r="M17" s="531"/>
    </row>
    <row r="18" spans="2:28" x14ac:dyDescent="0.25">
      <c r="B18" s="528" t="s">
        <v>123</v>
      </c>
      <c r="C18" s="532">
        <v>409</v>
      </c>
      <c r="D18" s="530"/>
      <c r="H18" s="531"/>
      <c r="I18" s="531"/>
      <c r="J18" s="531"/>
      <c r="K18" s="531"/>
      <c r="L18" s="531"/>
      <c r="M18" s="531"/>
    </row>
    <row r="19" spans="2:28" x14ac:dyDescent="0.25">
      <c r="B19" s="528" t="s">
        <v>124</v>
      </c>
      <c r="C19" s="533">
        <v>297</v>
      </c>
      <c r="D19" s="530"/>
      <c r="H19" s="531"/>
      <c r="I19" s="531"/>
      <c r="J19" s="531"/>
      <c r="K19" s="531"/>
      <c r="L19" s="531"/>
      <c r="M19" s="531"/>
    </row>
    <row r="20" spans="2:28" x14ac:dyDescent="0.25">
      <c r="B20" s="528" t="s">
        <v>125</v>
      </c>
      <c r="C20" s="533">
        <v>243</v>
      </c>
      <c r="D20" s="530"/>
      <c r="H20" s="531"/>
      <c r="I20" s="531"/>
      <c r="J20" s="531"/>
      <c r="K20" s="531"/>
      <c r="L20" s="531"/>
      <c r="M20" s="531"/>
    </row>
    <row r="21" spans="2:28" x14ac:dyDescent="0.25">
      <c r="B21" s="528" t="s">
        <v>126</v>
      </c>
      <c r="C21" s="533">
        <v>261</v>
      </c>
      <c r="D21" s="530"/>
      <c r="H21" s="531"/>
      <c r="I21" s="531"/>
      <c r="J21" s="531"/>
      <c r="K21" s="531"/>
      <c r="L21" s="531"/>
      <c r="M21" s="531"/>
    </row>
    <row r="22" spans="2:28" x14ac:dyDescent="0.25">
      <c r="B22" s="528" t="s">
        <v>127</v>
      </c>
      <c r="C22" s="533">
        <v>195</v>
      </c>
      <c r="D22" s="530"/>
      <c r="H22" s="531"/>
      <c r="I22" s="531"/>
      <c r="J22" s="531"/>
      <c r="K22" s="531"/>
      <c r="L22" s="531"/>
      <c r="M22" s="531"/>
    </row>
    <row r="23" spans="2:28" x14ac:dyDescent="0.25">
      <c r="B23" s="528" t="s">
        <v>311</v>
      </c>
      <c r="C23" s="534">
        <v>1</v>
      </c>
      <c r="D23" s="530"/>
      <c r="H23" s="531"/>
      <c r="I23" s="531"/>
      <c r="J23" s="531"/>
      <c r="K23" s="531"/>
      <c r="L23" s="531"/>
      <c r="M23" s="531"/>
    </row>
    <row r="24" spans="2:28" x14ac:dyDescent="0.25">
      <c r="B24" s="528" t="s">
        <v>17</v>
      </c>
      <c r="C24" s="534">
        <v>1</v>
      </c>
      <c r="D24" s="530"/>
      <c r="H24" s="531"/>
      <c r="I24" s="531"/>
      <c r="J24" s="531"/>
      <c r="K24" s="531"/>
      <c r="L24" s="531"/>
      <c r="M24" s="531"/>
    </row>
    <row r="25" spans="2:28" x14ac:dyDescent="0.25">
      <c r="B25" s="528" t="s">
        <v>18</v>
      </c>
      <c r="C25" s="534">
        <v>1</v>
      </c>
      <c r="D25" s="530"/>
      <c r="H25" s="531"/>
      <c r="I25" s="531"/>
      <c r="J25" s="531"/>
      <c r="K25" s="531"/>
      <c r="L25" s="531"/>
      <c r="M25" s="531"/>
    </row>
    <row r="26" spans="2:28" ht="15.75" thickBot="1" x14ac:dyDescent="0.3">
      <c r="B26" s="535"/>
      <c r="C26" s="536"/>
      <c r="D26" s="537"/>
    </row>
    <row r="27" spans="2:28" ht="15.75" thickBot="1" x14ac:dyDescent="0.3">
      <c r="B27" s="55"/>
      <c r="C27" s="514"/>
    </row>
    <row r="28" spans="2:28" ht="30" x14ac:dyDescent="0.25">
      <c r="B28" s="513" t="s">
        <v>25</v>
      </c>
      <c r="C28" s="538"/>
      <c r="D28" s="539"/>
      <c r="E28" s="60" t="s">
        <v>283</v>
      </c>
    </row>
    <row r="29" spans="2:28" x14ac:dyDescent="0.25">
      <c r="B29" s="521" t="s">
        <v>224</v>
      </c>
      <c r="C29" s="540"/>
      <c r="D29" s="530"/>
      <c r="E29" s="541"/>
      <c r="M29" s="516"/>
      <c r="N29" s="55"/>
      <c r="AB29" s="57"/>
    </row>
    <row r="30" spans="2:28" x14ac:dyDescent="0.25">
      <c r="B30" s="521" t="s">
        <v>225</v>
      </c>
      <c r="C30" s="540"/>
      <c r="D30" s="530"/>
      <c r="E30" s="541"/>
      <c r="M30" s="516"/>
      <c r="N30" s="55"/>
      <c r="AB30" s="57"/>
    </row>
    <row r="31" spans="2:28" x14ac:dyDescent="0.25">
      <c r="B31" s="521" t="s">
        <v>408</v>
      </c>
      <c r="C31" s="540"/>
      <c r="D31" s="530"/>
      <c r="M31" s="516"/>
      <c r="N31" s="55"/>
      <c r="AB31" s="57"/>
    </row>
    <row r="32" spans="2:28" x14ac:dyDescent="0.25">
      <c r="B32" s="521"/>
      <c r="C32" s="540" t="s">
        <v>33</v>
      </c>
      <c r="D32" s="530"/>
      <c r="M32" s="516"/>
      <c r="N32" s="55"/>
      <c r="AB32" s="57"/>
    </row>
    <row r="33" spans="2:28" x14ac:dyDescent="0.25">
      <c r="B33" s="542" t="s">
        <v>57</v>
      </c>
      <c r="C33" s="543" t="s">
        <v>36</v>
      </c>
      <c r="D33" s="530"/>
      <c r="M33" s="516"/>
      <c r="N33" s="55"/>
      <c r="AB33" s="57"/>
    </row>
    <row r="34" spans="2:28" x14ac:dyDescent="0.25">
      <c r="B34" s="544" t="s">
        <v>233</v>
      </c>
      <c r="C34" s="545">
        <v>1</v>
      </c>
      <c r="D34" s="530"/>
      <c r="E34" s="546"/>
      <c r="M34" s="516"/>
      <c r="N34" s="55"/>
      <c r="AB34" s="57"/>
    </row>
    <row r="35" spans="2:28" x14ac:dyDescent="0.25">
      <c r="B35" s="544" t="s">
        <v>16</v>
      </c>
      <c r="C35" s="545">
        <v>1</v>
      </c>
      <c r="D35" s="530"/>
      <c r="M35" s="516"/>
      <c r="N35" s="55"/>
      <c r="AB35" s="57"/>
    </row>
    <row r="36" spans="2:28" x14ac:dyDescent="0.25">
      <c r="B36" s="544" t="s">
        <v>360</v>
      </c>
      <c r="C36" s="545">
        <v>1</v>
      </c>
      <c r="D36" s="530"/>
      <c r="M36" s="516"/>
      <c r="N36" s="55"/>
      <c r="AB36" s="57"/>
    </row>
    <row r="37" spans="2:28" x14ac:dyDescent="0.25">
      <c r="B37" s="544" t="s">
        <v>373</v>
      </c>
      <c r="C37" s="545">
        <v>1</v>
      </c>
      <c r="D37" s="530"/>
      <c r="M37" s="516"/>
      <c r="N37" s="55"/>
      <c r="AB37" s="57"/>
    </row>
    <row r="38" spans="2:28" x14ac:dyDescent="0.25">
      <c r="B38" s="544" t="s">
        <v>374</v>
      </c>
      <c r="C38" s="545">
        <v>1</v>
      </c>
      <c r="D38" s="530"/>
      <c r="M38" s="516"/>
      <c r="N38" s="55"/>
      <c r="AB38" s="57"/>
    </row>
    <row r="39" spans="2:28" x14ac:dyDescent="0.25">
      <c r="B39" s="544" t="s">
        <v>375</v>
      </c>
      <c r="C39" s="545">
        <v>1</v>
      </c>
      <c r="D39" s="530"/>
      <c r="M39" s="516"/>
      <c r="N39" s="55"/>
      <c r="AB39" s="57"/>
    </row>
    <row r="40" spans="2:28" x14ac:dyDescent="0.25">
      <c r="B40" s="544" t="s">
        <v>376</v>
      </c>
      <c r="C40" s="545">
        <v>1</v>
      </c>
      <c r="D40" s="530"/>
      <c r="M40" s="516"/>
      <c r="N40" s="55"/>
      <c r="AB40" s="57"/>
    </row>
    <row r="41" spans="2:28" x14ac:dyDescent="0.25">
      <c r="B41" s="544" t="s">
        <v>377</v>
      </c>
      <c r="C41" s="545">
        <v>1</v>
      </c>
      <c r="D41" s="530"/>
      <c r="M41" s="516"/>
      <c r="N41" s="55"/>
      <c r="AB41" s="57"/>
    </row>
    <row r="42" spans="2:28" x14ac:dyDescent="0.25">
      <c r="B42" s="544" t="s">
        <v>378</v>
      </c>
      <c r="C42" s="545">
        <v>1</v>
      </c>
      <c r="D42" s="530"/>
      <c r="M42" s="516"/>
      <c r="N42" s="55"/>
      <c r="AB42" s="57"/>
    </row>
    <row r="43" spans="2:28" x14ac:dyDescent="0.25">
      <c r="B43" s="544" t="s">
        <v>379</v>
      </c>
      <c r="C43" s="545">
        <v>1</v>
      </c>
      <c r="D43" s="530"/>
      <c r="M43" s="516"/>
      <c r="N43" s="55"/>
      <c r="AB43" s="57"/>
    </row>
    <row r="44" spans="2:28" x14ac:dyDescent="0.25">
      <c r="B44" s="544" t="s">
        <v>380</v>
      </c>
      <c r="C44" s="545">
        <v>1</v>
      </c>
      <c r="D44" s="530"/>
      <c r="M44" s="516"/>
      <c r="N44" s="55"/>
      <c r="AB44" s="57"/>
    </row>
    <row r="45" spans="2:28" x14ac:dyDescent="0.25">
      <c r="B45" s="544" t="s">
        <v>381</v>
      </c>
      <c r="C45" s="545">
        <v>1</v>
      </c>
      <c r="D45" s="530"/>
      <c r="M45" s="516"/>
      <c r="N45" s="55"/>
      <c r="AB45" s="57"/>
    </row>
    <row r="46" spans="2:28" ht="15.75" thickBot="1" x14ac:dyDescent="0.3">
      <c r="B46" s="547"/>
      <c r="C46" s="548"/>
      <c r="D46" s="537"/>
      <c r="M46" s="516"/>
      <c r="N46" s="55"/>
      <c r="AB46" s="57"/>
    </row>
    <row r="47" spans="2:28" x14ac:dyDescent="0.25">
      <c r="B47" s="55"/>
      <c r="C47" s="514"/>
      <c r="M47" s="516"/>
      <c r="N47" s="55"/>
      <c r="AB47" s="57"/>
    </row>
    <row r="48" spans="2:28" x14ac:dyDescent="0.25">
      <c r="B48" s="55"/>
      <c r="C48" s="514"/>
      <c r="M48" s="516"/>
      <c r="N48" s="55"/>
      <c r="AB48" s="57"/>
    </row>
    <row r="49" spans="2:28" x14ac:dyDescent="0.25">
      <c r="B49" s="55"/>
      <c r="C49" s="514"/>
      <c r="M49" s="516"/>
      <c r="N49" s="55"/>
      <c r="AB49" s="57"/>
    </row>
    <row r="50" spans="2:28" x14ac:dyDescent="0.25">
      <c r="B50" s="55"/>
      <c r="C50" s="514"/>
      <c r="M50" s="516"/>
      <c r="N50" s="55"/>
      <c r="AB50" s="57"/>
    </row>
    <row r="51" spans="2:28" x14ac:dyDescent="0.25">
      <c r="B51" s="55"/>
      <c r="C51" s="514"/>
      <c r="M51" s="516"/>
      <c r="N51" s="55"/>
      <c r="AB51" s="57"/>
    </row>
    <row r="52" spans="2:28" x14ac:dyDescent="0.25">
      <c r="B52" s="55"/>
      <c r="C52" s="514"/>
      <c r="M52" s="516"/>
      <c r="N52" s="55"/>
      <c r="AB52" s="57"/>
    </row>
    <row r="53" spans="2:28" x14ac:dyDescent="0.25">
      <c r="M53" s="516"/>
      <c r="N53" s="55"/>
      <c r="AB53" s="57"/>
    </row>
    <row r="54" spans="2:28" x14ac:dyDescent="0.25">
      <c r="M54" s="516"/>
      <c r="N54" s="55"/>
      <c r="AB54" s="57"/>
    </row>
    <row r="55" spans="2:28" x14ac:dyDescent="0.25">
      <c r="M55" s="516"/>
      <c r="N55" s="55"/>
      <c r="AB55" s="57"/>
    </row>
    <row r="56" spans="2:28" x14ac:dyDescent="0.25">
      <c r="M56" s="516"/>
      <c r="N56" s="55"/>
      <c r="AB56" s="57"/>
    </row>
    <row r="57" spans="2:28" x14ac:dyDescent="0.25">
      <c r="M57" s="516"/>
      <c r="N57" s="55"/>
      <c r="AB57" s="57"/>
    </row>
    <row r="58" spans="2:28" x14ac:dyDescent="0.25">
      <c r="M58" s="516"/>
      <c r="N58" s="55"/>
      <c r="AB58" s="57"/>
    </row>
    <row r="59" spans="2:28" x14ac:dyDescent="0.25">
      <c r="M59" s="516"/>
      <c r="N59" s="55"/>
      <c r="AB59" s="57"/>
    </row>
    <row r="60" spans="2:28" x14ac:dyDescent="0.25">
      <c r="B60" s="220"/>
      <c r="M60" s="516"/>
      <c r="N60" s="55"/>
      <c r="AB60" s="57"/>
    </row>
    <row r="61" spans="2:28" x14ac:dyDescent="0.25">
      <c r="B61" s="220"/>
      <c r="M61" s="516"/>
      <c r="N61" s="55"/>
      <c r="AB61" s="57"/>
    </row>
    <row r="62" spans="2:28" x14ac:dyDescent="0.25">
      <c r="M62" s="516"/>
      <c r="N62" s="55"/>
      <c r="AB62" s="57"/>
    </row>
    <row r="63" spans="2:28" x14ac:dyDescent="0.25">
      <c r="M63" s="516"/>
      <c r="N63" s="55"/>
      <c r="AB63" s="57"/>
    </row>
    <row r="64" spans="2:28" x14ac:dyDescent="0.25">
      <c r="M64" s="516"/>
      <c r="N64" s="55"/>
      <c r="AB64" s="57"/>
    </row>
    <row r="65" spans="13:28" x14ac:dyDescent="0.25">
      <c r="M65" s="516"/>
      <c r="N65" s="55"/>
      <c r="AB65" s="57"/>
    </row>
    <row r="66" spans="13:28" x14ac:dyDescent="0.25">
      <c r="M66" s="516"/>
      <c r="N66" s="55"/>
      <c r="AB66" s="57"/>
    </row>
    <row r="67" spans="13:28" x14ac:dyDescent="0.25">
      <c r="M67" s="516"/>
      <c r="N67" s="55"/>
      <c r="AB67" s="57"/>
    </row>
    <row r="68" spans="13:28" x14ac:dyDescent="0.25">
      <c r="M68" s="516"/>
      <c r="N68" s="55"/>
      <c r="AB68" s="57"/>
    </row>
    <row r="69" spans="13:28" x14ac:dyDescent="0.25">
      <c r="M69" s="516"/>
      <c r="N69" s="55"/>
      <c r="AB69" s="57"/>
    </row>
    <row r="70" spans="13:28" x14ac:dyDescent="0.25">
      <c r="M70" s="516"/>
      <c r="N70" s="55"/>
      <c r="AB70" s="57"/>
    </row>
    <row r="71" spans="13:28" x14ac:dyDescent="0.25">
      <c r="M71" s="516"/>
      <c r="N71" s="55"/>
      <c r="AB71" s="57"/>
    </row>
    <row r="72" spans="13:28" x14ac:dyDescent="0.25">
      <c r="M72" s="516"/>
      <c r="N72" s="55"/>
      <c r="AB72" s="57"/>
    </row>
    <row r="73" spans="13:28" x14ac:dyDescent="0.25">
      <c r="M73" s="516"/>
      <c r="N73" s="55"/>
      <c r="AB73" s="57"/>
    </row>
    <row r="74" spans="13:28" x14ac:dyDescent="0.25">
      <c r="M74" s="516"/>
      <c r="N74" s="55"/>
      <c r="AB74" s="57"/>
    </row>
    <row r="75" spans="13:28" x14ac:dyDescent="0.25">
      <c r="M75" s="516"/>
      <c r="N75" s="55"/>
      <c r="AB75" s="57"/>
    </row>
    <row r="76" spans="13:28" x14ac:dyDescent="0.25">
      <c r="M76" s="516"/>
      <c r="N76" s="55"/>
      <c r="AB76" s="57"/>
    </row>
    <row r="77" spans="13:28" x14ac:dyDescent="0.25">
      <c r="M77" s="516"/>
      <c r="N77" s="55"/>
      <c r="AB77" s="57"/>
    </row>
    <row r="78" spans="13:28" x14ac:dyDescent="0.25">
      <c r="M78" s="516"/>
      <c r="N78" s="55"/>
      <c r="AB78" s="57"/>
    </row>
    <row r="79" spans="13:28" x14ac:dyDescent="0.25">
      <c r="M79" s="516"/>
      <c r="N79" s="55"/>
      <c r="AB79" s="57"/>
    </row>
    <row r="80" spans="13:28" x14ac:dyDescent="0.25">
      <c r="M80" s="516"/>
      <c r="N80" s="55"/>
      <c r="AB80" s="57"/>
    </row>
    <row r="81" spans="13:28" x14ac:dyDescent="0.25">
      <c r="M81" s="516"/>
      <c r="N81" s="55"/>
      <c r="AB81" s="57"/>
    </row>
    <row r="82" spans="13:28" x14ac:dyDescent="0.25">
      <c r="M82" s="516"/>
      <c r="N82" s="55"/>
      <c r="AB82" s="57"/>
    </row>
    <row r="83" spans="13:28" x14ac:dyDescent="0.25">
      <c r="M83" s="516"/>
      <c r="N83" s="55"/>
      <c r="AB83" s="57"/>
    </row>
    <row r="84" spans="13:28" x14ac:dyDescent="0.25">
      <c r="M84" s="516"/>
      <c r="N84" s="55"/>
      <c r="AB84" s="57"/>
    </row>
    <row r="85" spans="13:28" x14ac:dyDescent="0.25">
      <c r="M85" s="516"/>
      <c r="N85" s="55"/>
      <c r="AB85" s="57"/>
    </row>
    <row r="86" spans="13:28" x14ac:dyDescent="0.25">
      <c r="M86" s="516"/>
      <c r="N86" s="55"/>
      <c r="AB86" s="57"/>
    </row>
    <row r="87" spans="13:28" x14ac:dyDescent="0.25">
      <c r="M87" s="516"/>
      <c r="N87" s="55"/>
      <c r="AB87" s="57"/>
    </row>
    <row r="88" spans="13:28" x14ac:dyDescent="0.25">
      <c r="M88" s="516"/>
      <c r="N88" s="55"/>
      <c r="AB88" s="57"/>
    </row>
    <row r="89" spans="13:28" x14ac:dyDescent="0.25">
      <c r="M89" s="516"/>
      <c r="N89" s="55"/>
      <c r="AB89" s="57"/>
    </row>
    <row r="90" spans="13:28" x14ac:dyDescent="0.25">
      <c r="M90" s="516"/>
      <c r="N90" s="55"/>
      <c r="AB90" s="57"/>
    </row>
    <row r="91" spans="13:28" x14ac:dyDescent="0.25">
      <c r="M91" s="516"/>
      <c r="N91" s="55"/>
      <c r="AB91" s="57"/>
    </row>
    <row r="92" spans="13:28" x14ac:dyDescent="0.25">
      <c r="M92" s="516"/>
      <c r="N92" s="55"/>
      <c r="AB92" s="57"/>
    </row>
    <row r="93" spans="13:28" x14ac:dyDescent="0.25">
      <c r="M93" s="516"/>
      <c r="N93" s="55"/>
      <c r="AB93" s="57"/>
    </row>
    <row r="94" spans="13:28" x14ac:dyDescent="0.25">
      <c r="M94" s="516"/>
      <c r="N94" s="55"/>
      <c r="AB94" s="57"/>
    </row>
    <row r="95" spans="13:28" x14ac:dyDescent="0.25">
      <c r="M95" s="516"/>
      <c r="N95" s="55"/>
      <c r="AB95" s="57"/>
    </row>
    <row r="96" spans="13:28" x14ac:dyDescent="0.25">
      <c r="M96" s="516"/>
      <c r="N96" s="55"/>
      <c r="AB96" s="57"/>
    </row>
    <row r="97" spans="13:28" x14ac:dyDescent="0.25">
      <c r="M97" s="516"/>
      <c r="N97" s="55"/>
      <c r="AB97" s="57"/>
    </row>
    <row r="98" spans="13:28" x14ac:dyDescent="0.25">
      <c r="M98" s="516"/>
      <c r="N98" s="55"/>
      <c r="AB98" s="57"/>
    </row>
    <row r="99" spans="13:28" x14ac:dyDescent="0.25">
      <c r="M99" s="516"/>
      <c r="N99" s="55"/>
      <c r="AB99" s="57"/>
    </row>
    <row r="100" spans="13:28" x14ac:dyDescent="0.25">
      <c r="M100" s="516"/>
      <c r="N100" s="55"/>
      <c r="AB100" s="57"/>
    </row>
    <row r="101" spans="13:28" x14ac:dyDescent="0.25">
      <c r="M101" s="516"/>
      <c r="N101" s="55"/>
      <c r="AB101" s="57"/>
    </row>
    <row r="102" spans="13:28" x14ac:dyDescent="0.25">
      <c r="M102" s="516"/>
      <c r="N102" s="55"/>
      <c r="AB102" s="57"/>
    </row>
    <row r="103" spans="13:28" x14ac:dyDescent="0.25">
      <c r="M103" s="516"/>
      <c r="N103" s="55"/>
      <c r="AB103" s="57"/>
    </row>
    <row r="104" spans="13:28" x14ac:dyDescent="0.25">
      <c r="M104" s="516"/>
      <c r="N104" s="55"/>
      <c r="AB104" s="57"/>
    </row>
    <row r="105" spans="13:28" x14ac:dyDescent="0.25">
      <c r="M105" s="516"/>
      <c r="N105" s="55"/>
      <c r="AB105" s="57"/>
    </row>
    <row r="106" spans="13:28" x14ac:dyDescent="0.25">
      <c r="M106" s="516"/>
      <c r="N106" s="55"/>
      <c r="AB106" s="57"/>
    </row>
    <row r="107" spans="13:28" x14ac:dyDescent="0.25">
      <c r="M107" s="516"/>
      <c r="N107" s="55"/>
      <c r="AB107" s="57"/>
    </row>
    <row r="108" spans="13:28" x14ac:dyDescent="0.25">
      <c r="M108" s="516"/>
      <c r="N108" s="55"/>
      <c r="AB108" s="57"/>
    </row>
    <row r="109" spans="13:28" x14ac:dyDescent="0.25">
      <c r="M109" s="516"/>
      <c r="N109" s="55"/>
      <c r="AB109" s="57"/>
    </row>
    <row r="110" spans="13:28" x14ac:dyDescent="0.25">
      <c r="M110" s="516"/>
      <c r="N110" s="55"/>
      <c r="AB110" s="57"/>
    </row>
    <row r="111" spans="13:28" x14ac:dyDescent="0.25">
      <c r="M111" s="516"/>
      <c r="N111" s="55"/>
      <c r="AB111" s="57"/>
    </row>
    <row r="112" spans="13:28" x14ac:dyDescent="0.25">
      <c r="M112" s="516"/>
      <c r="N112" s="55"/>
      <c r="AB112" s="57"/>
    </row>
    <row r="113" spans="13:28" x14ac:dyDescent="0.25">
      <c r="M113" s="516"/>
      <c r="N113" s="55"/>
      <c r="AB113" s="57"/>
    </row>
    <row r="114" spans="13:28" x14ac:dyDescent="0.25">
      <c r="M114" s="516"/>
      <c r="N114" s="55"/>
      <c r="AB114" s="57"/>
    </row>
    <row r="115" spans="13:28" x14ac:dyDescent="0.25">
      <c r="M115" s="516"/>
      <c r="N115" s="55"/>
      <c r="AB115" s="57"/>
    </row>
    <row r="116" spans="13:28" x14ac:dyDescent="0.25">
      <c r="M116" s="516"/>
      <c r="N116" s="55"/>
      <c r="AB116" s="57"/>
    </row>
    <row r="117" spans="13:28" x14ac:dyDescent="0.25">
      <c r="M117" s="516"/>
      <c r="N117" s="55"/>
      <c r="AB117" s="57"/>
    </row>
    <row r="118" spans="13:28" x14ac:dyDescent="0.25">
      <c r="M118" s="516"/>
      <c r="N118" s="55"/>
      <c r="AB118" s="57"/>
    </row>
    <row r="119" spans="13:28" x14ac:dyDescent="0.25">
      <c r="M119" s="516"/>
      <c r="N119" s="55"/>
      <c r="AB119" s="57"/>
    </row>
    <row r="120" spans="13:28" x14ac:dyDescent="0.25">
      <c r="M120" s="516"/>
      <c r="N120" s="55"/>
      <c r="AB120" s="57"/>
    </row>
    <row r="121" spans="13:28" x14ac:dyDescent="0.25">
      <c r="M121" s="516"/>
      <c r="N121" s="55"/>
      <c r="AB121" s="57"/>
    </row>
    <row r="122" spans="13:28" x14ac:dyDescent="0.25">
      <c r="M122" s="516"/>
      <c r="N122" s="55"/>
      <c r="AB122" s="57"/>
    </row>
    <row r="123" spans="13:28" x14ac:dyDescent="0.25">
      <c r="M123" s="516"/>
      <c r="N123" s="55"/>
      <c r="AB123" s="57"/>
    </row>
    <row r="124" spans="13:28" x14ac:dyDescent="0.25">
      <c r="M124" s="516"/>
      <c r="N124" s="55"/>
      <c r="AB124" s="57"/>
    </row>
    <row r="125" spans="13:28" x14ac:dyDescent="0.25">
      <c r="M125" s="516"/>
      <c r="N125" s="55"/>
      <c r="AB125" s="57"/>
    </row>
    <row r="126" spans="13:28" x14ac:dyDescent="0.25">
      <c r="M126" s="516"/>
      <c r="N126" s="55"/>
      <c r="AB126" s="57"/>
    </row>
    <row r="127" spans="13:28" x14ac:dyDescent="0.25">
      <c r="M127" s="516"/>
      <c r="N127" s="55"/>
      <c r="AB127" s="57"/>
    </row>
    <row r="128" spans="13:28" x14ac:dyDescent="0.25">
      <c r="M128" s="516"/>
      <c r="N128" s="55"/>
      <c r="AB128" s="57"/>
    </row>
    <row r="129" spans="13:28" x14ac:dyDescent="0.25">
      <c r="M129" s="516"/>
      <c r="N129" s="55"/>
      <c r="AB129" s="57"/>
    </row>
    <row r="130" spans="13:28" x14ac:dyDescent="0.25">
      <c r="M130" s="516"/>
      <c r="N130" s="55"/>
      <c r="AB130" s="57"/>
    </row>
    <row r="131" spans="13:28" x14ac:dyDescent="0.25">
      <c r="M131" s="516"/>
      <c r="N131" s="55"/>
      <c r="AB131" s="57"/>
    </row>
    <row r="132" spans="13:28" x14ac:dyDescent="0.25">
      <c r="M132" s="516"/>
      <c r="N132" s="55"/>
      <c r="AB132" s="57"/>
    </row>
    <row r="133" spans="13:28" x14ac:dyDescent="0.25">
      <c r="M133" s="516"/>
      <c r="N133" s="55"/>
      <c r="AB133" s="57"/>
    </row>
    <row r="134" spans="13:28" x14ac:dyDescent="0.25">
      <c r="M134" s="516"/>
      <c r="N134" s="55"/>
      <c r="AB134" s="57"/>
    </row>
    <row r="135" spans="13:28" x14ac:dyDescent="0.25">
      <c r="M135" s="516"/>
      <c r="N135" s="55"/>
      <c r="AB135" s="57"/>
    </row>
    <row r="136" spans="13:28" x14ac:dyDescent="0.25">
      <c r="M136" s="516"/>
      <c r="N136" s="55"/>
      <c r="AB136" s="57"/>
    </row>
    <row r="137" spans="13:28" x14ac:dyDescent="0.25">
      <c r="M137" s="516"/>
      <c r="N137" s="55"/>
      <c r="AB137" s="57"/>
    </row>
    <row r="138" spans="13:28" x14ac:dyDescent="0.25">
      <c r="M138" s="516"/>
      <c r="N138" s="55"/>
      <c r="AB138" s="57"/>
    </row>
    <row r="139" spans="13:28" x14ac:dyDescent="0.25">
      <c r="M139" s="516"/>
      <c r="N139" s="55"/>
      <c r="AB139" s="57"/>
    </row>
    <row r="140" spans="13:28" x14ac:dyDescent="0.25">
      <c r="M140" s="516"/>
      <c r="N140" s="55"/>
      <c r="AB140" s="57"/>
    </row>
    <row r="141" spans="13:28" x14ac:dyDescent="0.25">
      <c r="M141" s="516"/>
      <c r="N141" s="55"/>
      <c r="AB141" s="57"/>
    </row>
    <row r="142" spans="13:28" x14ac:dyDescent="0.25">
      <c r="M142" s="516"/>
      <c r="N142" s="55"/>
      <c r="AB142" s="57"/>
    </row>
    <row r="143" spans="13:28" x14ac:dyDescent="0.25">
      <c r="M143" s="516"/>
      <c r="N143" s="55"/>
      <c r="AB143" s="57"/>
    </row>
    <row r="144" spans="13:28" x14ac:dyDescent="0.25">
      <c r="M144" s="516"/>
      <c r="N144" s="55"/>
      <c r="AB144" s="57"/>
    </row>
    <row r="145" spans="13:28" x14ac:dyDescent="0.25">
      <c r="M145" s="516"/>
      <c r="N145" s="55"/>
      <c r="AB145" s="57"/>
    </row>
    <row r="146" spans="13:28" x14ac:dyDescent="0.25">
      <c r="M146" s="516"/>
      <c r="N146" s="55"/>
      <c r="AB146" s="57"/>
    </row>
    <row r="147" spans="13:28" x14ac:dyDescent="0.25">
      <c r="M147" s="516"/>
      <c r="N147" s="55"/>
      <c r="AB147" s="57"/>
    </row>
    <row r="148" spans="13:28" x14ac:dyDescent="0.25">
      <c r="M148" s="516"/>
      <c r="N148" s="55"/>
      <c r="AB148" s="57"/>
    </row>
    <row r="149" spans="13:28" x14ac:dyDescent="0.25">
      <c r="M149" s="516"/>
      <c r="N149" s="55"/>
      <c r="AB149" s="57"/>
    </row>
    <row r="150" spans="13:28" x14ac:dyDescent="0.25">
      <c r="M150" s="516"/>
      <c r="N150" s="55"/>
      <c r="AB150" s="57"/>
    </row>
    <row r="151" spans="13:28" x14ac:dyDescent="0.25">
      <c r="M151" s="516"/>
      <c r="N151" s="55"/>
      <c r="AB151" s="57"/>
    </row>
    <row r="152" spans="13:28" x14ac:dyDescent="0.25">
      <c r="M152" s="516"/>
      <c r="N152" s="55"/>
      <c r="AB152" s="57"/>
    </row>
    <row r="153" spans="13:28" x14ac:dyDescent="0.25">
      <c r="M153" s="516"/>
      <c r="N153" s="55"/>
      <c r="AB153" s="57"/>
    </row>
    <row r="154" spans="13:28" x14ac:dyDescent="0.25">
      <c r="M154" s="516"/>
      <c r="N154" s="55"/>
      <c r="AB154" s="57"/>
    </row>
    <row r="155" spans="13:28" x14ac:dyDescent="0.25">
      <c r="M155" s="516"/>
      <c r="N155" s="55"/>
      <c r="AB155" s="57"/>
    </row>
    <row r="156" spans="13:28" x14ac:dyDescent="0.25">
      <c r="M156" s="516"/>
      <c r="N156" s="55"/>
      <c r="AB156" s="57"/>
    </row>
    <row r="157" spans="13:28" x14ac:dyDescent="0.25">
      <c r="M157" s="516"/>
      <c r="N157" s="55"/>
      <c r="AB157" s="57"/>
    </row>
    <row r="158" spans="13:28" x14ac:dyDescent="0.25">
      <c r="M158" s="516"/>
      <c r="N158" s="55"/>
      <c r="AB158" s="57"/>
    </row>
    <row r="159" spans="13:28" x14ac:dyDescent="0.25">
      <c r="M159" s="516"/>
      <c r="N159" s="55"/>
      <c r="AB159" s="57"/>
    </row>
    <row r="160" spans="13:28" x14ac:dyDescent="0.25">
      <c r="M160" s="516"/>
      <c r="N160" s="55"/>
      <c r="AB160" s="57"/>
    </row>
    <row r="161" spans="13:28" x14ac:dyDescent="0.25">
      <c r="M161" s="516"/>
      <c r="N161" s="55"/>
      <c r="AB161" s="57"/>
    </row>
    <row r="162" spans="13:28" x14ac:dyDescent="0.25">
      <c r="M162" s="516"/>
      <c r="N162" s="55"/>
      <c r="AB162" s="57"/>
    </row>
    <row r="163" spans="13:28" x14ac:dyDescent="0.25">
      <c r="M163" s="516"/>
      <c r="N163" s="55"/>
      <c r="AB163" s="57"/>
    </row>
    <row r="164" spans="13:28" x14ac:dyDescent="0.25">
      <c r="M164" s="516"/>
      <c r="N164" s="55"/>
      <c r="AB164" s="57"/>
    </row>
    <row r="165" spans="13:28" x14ac:dyDescent="0.25">
      <c r="M165" s="516"/>
      <c r="N165" s="55"/>
      <c r="AB165" s="57"/>
    </row>
    <row r="166" spans="13:28" x14ac:dyDescent="0.25">
      <c r="M166" s="516"/>
      <c r="N166" s="55"/>
      <c r="AB166" s="57"/>
    </row>
    <row r="167" spans="13:28" x14ac:dyDescent="0.25">
      <c r="M167" s="516"/>
      <c r="N167" s="55"/>
      <c r="AB167" s="57"/>
    </row>
    <row r="168" spans="13:28" x14ac:dyDescent="0.25">
      <c r="M168" s="516"/>
      <c r="N168" s="55"/>
      <c r="AB168" s="57"/>
    </row>
    <row r="169" spans="13:28" x14ac:dyDescent="0.25">
      <c r="M169" s="516"/>
      <c r="N169" s="55"/>
      <c r="AB169" s="57"/>
    </row>
    <row r="170" spans="13:28" x14ac:dyDescent="0.25">
      <c r="M170" s="516"/>
      <c r="N170" s="55"/>
      <c r="AB170" s="57"/>
    </row>
    <row r="171" spans="13:28" x14ac:dyDescent="0.25">
      <c r="M171" s="516"/>
      <c r="N171" s="55"/>
      <c r="AB171" s="57"/>
    </row>
    <row r="172" spans="13:28" x14ac:dyDescent="0.25">
      <c r="M172" s="516"/>
      <c r="N172" s="55"/>
      <c r="AB172" s="57"/>
    </row>
    <row r="173" spans="13:28" x14ac:dyDescent="0.25">
      <c r="M173" s="516"/>
      <c r="N173" s="55"/>
      <c r="AB173" s="57"/>
    </row>
    <row r="174" spans="13:28" x14ac:dyDescent="0.25">
      <c r="M174" s="516"/>
      <c r="N174" s="55"/>
      <c r="AB174" s="57"/>
    </row>
    <row r="175" spans="13:28" x14ac:dyDescent="0.25">
      <c r="M175" s="516"/>
      <c r="N175" s="55"/>
      <c r="AB175" s="57"/>
    </row>
    <row r="176" spans="13:28" x14ac:dyDescent="0.25">
      <c r="M176" s="516"/>
      <c r="N176" s="55"/>
      <c r="AB176" s="57"/>
    </row>
    <row r="177" spans="13:28" x14ac:dyDescent="0.25">
      <c r="M177" s="516"/>
      <c r="N177" s="55"/>
      <c r="AB177" s="57"/>
    </row>
    <row r="178" spans="13:28" x14ac:dyDescent="0.25">
      <c r="M178" s="516"/>
      <c r="N178" s="55"/>
      <c r="AB178" s="57"/>
    </row>
    <row r="179" spans="13:28" x14ac:dyDescent="0.25">
      <c r="M179" s="516"/>
      <c r="N179" s="55"/>
      <c r="AB179" s="57"/>
    </row>
    <row r="180" spans="13:28" x14ac:dyDescent="0.25">
      <c r="M180" s="516"/>
      <c r="N180" s="55"/>
      <c r="AB180" s="57"/>
    </row>
    <row r="181" spans="13:28" x14ac:dyDescent="0.25">
      <c r="M181" s="516"/>
      <c r="N181" s="55"/>
      <c r="AB181" s="57"/>
    </row>
    <row r="182" spans="13:28" x14ac:dyDescent="0.25">
      <c r="M182" s="516"/>
      <c r="N182" s="55"/>
      <c r="AB182" s="57"/>
    </row>
    <row r="183" spans="13:28" x14ac:dyDescent="0.25">
      <c r="M183" s="516"/>
      <c r="N183" s="55"/>
      <c r="AB183" s="57"/>
    </row>
    <row r="184" spans="13:28" x14ac:dyDescent="0.25">
      <c r="M184" s="516"/>
      <c r="N184" s="55"/>
      <c r="AB184" s="57"/>
    </row>
    <row r="185" spans="13:28" x14ac:dyDescent="0.25">
      <c r="M185" s="516"/>
      <c r="N185" s="55"/>
      <c r="AB185" s="57"/>
    </row>
    <row r="186" spans="13:28" x14ac:dyDescent="0.25">
      <c r="M186" s="516"/>
      <c r="N186" s="55"/>
      <c r="AB186" s="57"/>
    </row>
    <row r="187" spans="13:28" x14ac:dyDescent="0.25">
      <c r="M187" s="516"/>
      <c r="N187" s="55"/>
      <c r="AB187" s="57"/>
    </row>
    <row r="188" spans="13:28" x14ac:dyDescent="0.25">
      <c r="M188" s="516"/>
      <c r="N188" s="55"/>
      <c r="AB188" s="57"/>
    </row>
    <row r="189" spans="13:28" x14ac:dyDescent="0.25">
      <c r="M189" s="516"/>
      <c r="N189" s="55"/>
      <c r="AB189" s="57"/>
    </row>
    <row r="190" spans="13:28" x14ac:dyDescent="0.25">
      <c r="M190" s="516"/>
      <c r="N190" s="55"/>
      <c r="AB190" s="57"/>
    </row>
    <row r="191" spans="13:28" x14ac:dyDescent="0.25">
      <c r="M191" s="516"/>
      <c r="N191" s="55"/>
      <c r="AB191" s="57"/>
    </row>
    <row r="192" spans="13:28" x14ac:dyDescent="0.25">
      <c r="M192" s="516"/>
      <c r="N192" s="55"/>
      <c r="AB192" s="57"/>
    </row>
    <row r="193" spans="13:28" x14ac:dyDescent="0.25">
      <c r="M193" s="516"/>
      <c r="N193" s="55"/>
      <c r="AB193" s="57"/>
    </row>
    <row r="194" spans="13:28" x14ac:dyDescent="0.25">
      <c r="M194" s="516"/>
      <c r="N194" s="55"/>
      <c r="AB194" s="57"/>
    </row>
    <row r="195" spans="13:28" x14ac:dyDescent="0.25">
      <c r="M195" s="516"/>
      <c r="N195" s="55"/>
      <c r="AB195" s="57"/>
    </row>
    <row r="196" spans="13:28" x14ac:dyDescent="0.25">
      <c r="M196" s="516"/>
      <c r="N196" s="55"/>
      <c r="AB196" s="57"/>
    </row>
    <row r="197" spans="13:28" x14ac:dyDescent="0.25">
      <c r="M197" s="516"/>
      <c r="N197" s="55"/>
      <c r="AB197" s="57"/>
    </row>
    <row r="198" spans="13:28" x14ac:dyDescent="0.25">
      <c r="M198" s="516"/>
      <c r="N198" s="55"/>
      <c r="AB198" s="57"/>
    </row>
    <row r="199" spans="13:28" x14ac:dyDescent="0.25">
      <c r="M199" s="516"/>
      <c r="N199" s="55"/>
      <c r="AB199" s="57"/>
    </row>
    <row r="200" spans="13:28" x14ac:dyDescent="0.25">
      <c r="M200" s="516"/>
      <c r="N200" s="55"/>
      <c r="AB200" s="57"/>
    </row>
    <row r="201" spans="13:28" x14ac:dyDescent="0.25">
      <c r="M201" s="516"/>
      <c r="N201" s="55"/>
      <c r="AB201" s="57"/>
    </row>
    <row r="202" spans="13:28" x14ac:dyDescent="0.25">
      <c r="M202" s="516"/>
      <c r="N202" s="55"/>
      <c r="AB202" s="57"/>
    </row>
    <row r="203" spans="13:28" x14ac:dyDescent="0.25">
      <c r="M203" s="516"/>
      <c r="N203" s="55"/>
      <c r="AB203" s="57"/>
    </row>
    <row r="204" spans="13:28" x14ac:dyDescent="0.25">
      <c r="M204" s="516"/>
      <c r="N204" s="55"/>
      <c r="AB204" s="57"/>
    </row>
    <row r="205" spans="13:28" x14ac:dyDescent="0.25">
      <c r="M205" s="516"/>
      <c r="N205" s="55"/>
      <c r="AB205" s="57"/>
    </row>
    <row r="206" spans="13:28" x14ac:dyDescent="0.25">
      <c r="M206" s="516"/>
      <c r="N206" s="55"/>
      <c r="AB206" s="57"/>
    </row>
    <row r="207" spans="13:28" x14ac:dyDescent="0.25">
      <c r="M207" s="516"/>
      <c r="N207" s="55"/>
      <c r="AB207" s="57"/>
    </row>
    <row r="208" spans="13:28" x14ac:dyDescent="0.25">
      <c r="M208" s="516"/>
      <c r="N208" s="55"/>
      <c r="AB208" s="57"/>
    </row>
    <row r="209" spans="13:28" x14ac:dyDescent="0.25">
      <c r="M209" s="516"/>
      <c r="N209" s="55"/>
      <c r="AB209" s="57"/>
    </row>
    <row r="210" spans="13:28" x14ac:dyDescent="0.25">
      <c r="M210" s="516"/>
      <c r="N210" s="55"/>
      <c r="AB210" s="57"/>
    </row>
    <row r="211" spans="13:28" x14ac:dyDescent="0.25">
      <c r="M211" s="516"/>
      <c r="N211" s="55"/>
      <c r="AB211" s="57"/>
    </row>
    <row r="212" spans="13:28" x14ac:dyDescent="0.25">
      <c r="M212" s="516"/>
      <c r="N212" s="55"/>
      <c r="AB212" s="57"/>
    </row>
    <row r="213" spans="13:28" x14ac:dyDescent="0.25">
      <c r="M213" s="516"/>
      <c r="N213" s="55"/>
      <c r="AB213" s="57"/>
    </row>
    <row r="214" spans="13:28" x14ac:dyDescent="0.25">
      <c r="M214" s="516"/>
      <c r="N214" s="55"/>
      <c r="AB214" s="57"/>
    </row>
    <row r="215" spans="13:28" x14ac:dyDescent="0.25">
      <c r="M215" s="516"/>
      <c r="N215" s="55"/>
      <c r="AB215" s="57"/>
    </row>
    <row r="216" spans="13:28" x14ac:dyDescent="0.25">
      <c r="M216" s="516"/>
      <c r="N216" s="55"/>
      <c r="AB216" s="57"/>
    </row>
    <row r="217" spans="13:28" x14ac:dyDescent="0.25">
      <c r="M217" s="516"/>
      <c r="N217" s="55"/>
      <c r="AB217" s="57"/>
    </row>
    <row r="218" spans="13:28" x14ac:dyDescent="0.25">
      <c r="M218" s="516"/>
      <c r="N218" s="55"/>
      <c r="AB218" s="57"/>
    </row>
    <row r="219" spans="13:28" x14ac:dyDescent="0.25">
      <c r="M219" s="516"/>
      <c r="N219" s="55"/>
      <c r="AB219" s="57"/>
    </row>
    <row r="220" spans="13:28" x14ac:dyDescent="0.25">
      <c r="M220" s="516"/>
      <c r="N220" s="55"/>
      <c r="AB220" s="57"/>
    </row>
    <row r="221" spans="13:28" x14ac:dyDescent="0.25">
      <c r="M221" s="516"/>
      <c r="N221" s="55"/>
      <c r="AB221" s="57"/>
    </row>
    <row r="222" spans="13:28" x14ac:dyDescent="0.25">
      <c r="M222" s="516"/>
      <c r="N222" s="55"/>
      <c r="AB222" s="57"/>
    </row>
    <row r="223" spans="13:28" x14ac:dyDescent="0.25">
      <c r="M223" s="516"/>
      <c r="N223" s="55"/>
      <c r="AB223" s="57"/>
    </row>
    <row r="224" spans="13:28" x14ac:dyDescent="0.25">
      <c r="M224" s="516"/>
      <c r="N224" s="55"/>
      <c r="AB224" s="57"/>
    </row>
    <row r="225" spans="13:28" x14ac:dyDescent="0.25">
      <c r="M225" s="516"/>
      <c r="N225" s="55"/>
      <c r="AB225" s="57"/>
    </row>
    <row r="226" spans="13:28" x14ac:dyDescent="0.25">
      <c r="M226" s="516"/>
      <c r="N226" s="55"/>
      <c r="AB226" s="57"/>
    </row>
    <row r="227" spans="13:28" x14ac:dyDescent="0.25">
      <c r="M227" s="516"/>
      <c r="N227" s="55"/>
      <c r="AB227" s="57"/>
    </row>
    <row r="228" spans="13:28" x14ac:dyDescent="0.25">
      <c r="M228" s="516"/>
      <c r="N228" s="55"/>
      <c r="AB228" s="57"/>
    </row>
    <row r="229" spans="13:28" x14ac:dyDescent="0.25">
      <c r="M229" s="516"/>
      <c r="N229" s="55"/>
      <c r="AB229" s="57"/>
    </row>
  </sheetData>
  <sheetProtection formatCells="0" formatColumns="0" formatRows="0"/>
  <phoneticPr fontId="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2"/>
  <sheetViews>
    <sheetView topLeftCell="A79" zoomScaleNormal="100" workbookViewId="0">
      <selection activeCell="C82" sqref="C82"/>
    </sheetView>
  </sheetViews>
  <sheetFormatPr defaultRowHeight="15" outlineLevelRow="1" x14ac:dyDescent="0.25"/>
  <cols>
    <col min="1" max="1" width="2.28515625" style="584" bestFit="1" customWidth="1"/>
    <col min="2" max="2" width="11.28515625" style="584" customWidth="1"/>
    <col min="3" max="3" width="14.7109375" style="584" customWidth="1"/>
    <col min="4" max="4" width="19.85546875" style="237" customWidth="1"/>
    <col min="5" max="5" width="7.85546875" style="269" customWidth="1"/>
    <col min="6" max="6" width="4.7109375" style="269" customWidth="1"/>
    <col min="7" max="7" width="4.5703125" style="269" customWidth="1"/>
    <col min="8" max="9" width="3.42578125" style="269" customWidth="1"/>
    <col min="10" max="10" width="2.7109375" style="269" customWidth="1"/>
    <col min="11" max="11" width="11.5703125" style="269" customWidth="1"/>
    <col min="12" max="12" width="8.5703125" style="669" customWidth="1"/>
    <col min="13" max="13" width="3" style="269" customWidth="1"/>
    <col min="14" max="15" width="13.28515625" style="510" customWidth="1"/>
    <col min="16" max="16" width="10.42578125" style="510" customWidth="1"/>
    <col min="17" max="17" width="10.5703125" style="510" customWidth="1"/>
    <col min="18" max="18" width="9" style="510" customWidth="1"/>
    <col min="19" max="19" width="9" style="556" customWidth="1"/>
    <col min="20" max="20" width="10.28515625" style="556" bestFit="1" customWidth="1"/>
    <col min="21" max="23" width="9.140625" style="56"/>
    <col min="24" max="16384" width="9.140625" style="57"/>
  </cols>
  <sheetData>
    <row r="1" spans="1:23" x14ac:dyDescent="0.25">
      <c r="A1" s="550"/>
      <c r="B1" s="550"/>
      <c r="C1" s="550"/>
      <c r="D1" s="72"/>
      <c r="E1" s="254"/>
      <c r="F1" s="254"/>
      <c r="G1" s="585"/>
      <c r="H1" s="585"/>
      <c r="I1" s="585"/>
      <c r="J1" s="585"/>
      <c r="K1" s="585"/>
      <c r="L1" s="540"/>
      <c r="M1" s="585"/>
      <c r="N1" s="586"/>
      <c r="O1" s="586"/>
    </row>
    <row r="2" spans="1:23" x14ac:dyDescent="0.25">
      <c r="A2" s="550"/>
      <c r="B2" s="550"/>
      <c r="C2" s="550"/>
      <c r="D2" s="587" t="s">
        <v>162</v>
      </c>
      <c r="E2" s="57"/>
      <c r="F2" s="260"/>
      <c r="G2" s="585"/>
      <c r="H2" s="585"/>
      <c r="I2" s="585"/>
      <c r="J2" s="585"/>
      <c r="K2" s="585"/>
      <c r="L2" s="540"/>
      <c r="M2" s="585"/>
      <c r="N2" s="1207"/>
      <c r="O2" s="1207"/>
    </row>
    <row r="3" spans="1:23" x14ac:dyDescent="0.25">
      <c r="A3" s="550"/>
      <c r="B3" s="550"/>
      <c r="C3" s="550"/>
      <c r="D3" s="72"/>
      <c r="E3" s="259"/>
      <c r="F3" s="260"/>
      <c r="G3" s="585"/>
      <c r="H3" s="585"/>
      <c r="I3" s="585"/>
      <c r="J3" s="585"/>
      <c r="K3" s="585"/>
      <c r="L3" s="540"/>
      <c r="M3" s="585"/>
      <c r="N3" s="1207"/>
      <c r="O3" s="1207"/>
    </row>
    <row r="4" spans="1:23" x14ac:dyDescent="0.25">
      <c r="A4" s="550"/>
      <c r="B4" s="550"/>
      <c r="C4" s="550"/>
      <c r="D4" s="58" t="s">
        <v>44</v>
      </c>
      <c r="E4" s="261" t="str">
        <f>'Project Details'!C3</f>
        <v>Sample Capital Project</v>
      </c>
      <c r="F4" s="262"/>
      <c r="G4" s="588"/>
      <c r="H4" s="588"/>
      <c r="I4" s="588"/>
      <c r="J4" s="588"/>
      <c r="K4" s="585"/>
      <c r="L4" s="540"/>
      <c r="M4" s="585"/>
      <c r="N4" s="1207"/>
      <c r="O4" s="1207"/>
    </row>
    <row r="5" spans="1:23" x14ac:dyDescent="0.25">
      <c r="A5" s="550"/>
      <c r="B5" s="550"/>
      <c r="C5" s="550"/>
      <c r="D5" s="61" t="s">
        <v>107</v>
      </c>
      <c r="E5" s="261" t="str">
        <f>'Project Details'!C4</f>
        <v>YY-123</v>
      </c>
      <c r="F5" s="262"/>
      <c r="G5" s="588"/>
      <c r="H5" s="588"/>
      <c r="I5" s="588"/>
      <c r="J5" s="588"/>
      <c r="K5" s="585"/>
      <c r="L5" s="540"/>
      <c r="M5" s="585"/>
      <c r="N5" s="1207"/>
      <c r="O5" s="1207"/>
    </row>
    <row r="6" spans="1:23" x14ac:dyDescent="0.25">
      <c r="A6" s="550"/>
      <c r="B6" s="550"/>
      <c r="C6" s="550"/>
      <c r="D6" s="61" t="s">
        <v>315</v>
      </c>
      <c r="E6" s="261">
        <f>'Project Details'!C5</f>
        <v>12450</v>
      </c>
      <c r="F6" s="262"/>
      <c r="G6" s="588"/>
      <c r="H6" s="588"/>
      <c r="I6" s="588"/>
      <c r="J6" s="588"/>
      <c r="K6" s="585"/>
      <c r="L6" s="540"/>
      <c r="M6" s="585"/>
      <c r="N6" s="589"/>
      <c r="O6" s="589"/>
    </row>
    <row r="7" spans="1:23" x14ac:dyDescent="0.25">
      <c r="A7" s="550"/>
      <c r="B7" s="550"/>
      <c r="C7" s="550"/>
      <c r="D7" s="61" t="s">
        <v>112</v>
      </c>
      <c r="E7" s="261" t="str">
        <f>'Project Details'!C6</f>
        <v>Update Champion Name</v>
      </c>
      <c r="F7" s="262"/>
      <c r="G7" s="588"/>
      <c r="H7" s="588"/>
      <c r="I7" s="588"/>
      <c r="J7" s="588"/>
      <c r="K7" s="585"/>
      <c r="L7" s="540"/>
      <c r="M7" s="585"/>
      <c r="N7" s="589"/>
      <c r="O7" s="590"/>
    </row>
    <row r="8" spans="1:23" x14ac:dyDescent="0.25">
      <c r="A8" s="550"/>
      <c r="B8" s="550"/>
      <c r="C8" s="550"/>
      <c r="D8" s="61" t="s">
        <v>45</v>
      </c>
      <c r="E8" s="261" t="str">
        <f>'Project Details'!C7</f>
        <v>Update Sponsor Name</v>
      </c>
      <c r="F8" s="262"/>
      <c r="G8" s="588"/>
      <c r="H8" s="588"/>
      <c r="I8" s="588"/>
      <c r="J8" s="588"/>
      <c r="K8" s="585"/>
      <c r="L8" s="540"/>
      <c r="M8" s="585"/>
      <c r="N8" s="586"/>
      <c r="O8" s="586"/>
    </row>
    <row r="9" spans="1:23" x14ac:dyDescent="0.25">
      <c r="A9" s="550"/>
      <c r="B9" s="550"/>
      <c r="C9" s="550"/>
      <c r="D9" s="61" t="s">
        <v>46</v>
      </c>
      <c r="E9" s="261" t="str">
        <f>'Project Details'!C8</f>
        <v>Update PM Name</v>
      </c>
      <c r="F9" s="262"/>
      <c r="G9" s="588"/>
      <c r="H9" s="588"/>
      <c r="I9" s="588"/>
      <c r="J9" s="588"/>
      <c r="K9" s="585"/>
      <c r="L9" s="540"/>
      <c r="M9" s="585"/>
      <c r="N9" s="586"/>
      <c r="O9" s="586"/>
    </row>
    <row r="10" spans="1:23" x14ac:dyDescent="0.25">
      <c r="A10" s="550"/>
      <c r="B10" s="550"/>
      <c r="C10" s="550"/>
      <c r="D10" s="61" t="s">
        <v>67</v>
      </c>
      <c r="E10" s="261" t="str">
        <f>'Project Details'!C9</f>
        <v>V0 1</v>
      </c>
      <c r="F10" s="262"/>
      <c r="G10" s="588"/>
      <c r="H10" s="588"/>
      <c r="I10" s="588"/>
      <c r="J10" s="588"/>
      <c r="K10" s="585"/>
      <c r="L10" s="540"/>
      <c r="M10" s="585"/>
      <c r="N10" s="586"/>
      <c r="O10" s="586"/>
    </row>
    <row r="11" spans="1:23" s="268" customFormat="1" x14ac:dyDescent="0.25">
      <c r="A11" s="551"/>
      <c r="B11" s="551"/>
      <c r="C11" s="551"/>
      <c r="D11" s="61" t="s">
        <v>68</v>
      </c>
      <c r="E11" s="1103" t="str">
        <f>'Project Details'!C10</f>
        <v>DD/MM/YYYY</v>
      </c>
      <c r="F11" s="1103"/>
      <c r="G11" s="591"/>
      <c r="H11" s="588"/>
      <c r="I11" s="588"/>
      <c r="J11" s="592"/>
      <c r="K11" s="593"/>
      <c r="L11" s="594"/>
      <c r="M11" s="593"/>
      <c r="N11" s="595"/>
      <c r="O11" s="595"/>
      <c r="P11" s="596"/>
      <c r="Q11" s="596"/>
      <c r="R11" s="596"/>
      <c r="S11" s="596"/>
      <c r="T11" s="596"/>
      <c r="U11" s="596"/>
      <c r="V11" s="596"/>
      <c r="W11" s="596"/>
    </row>
    <row r="12" spans="1:23" ht="15.75" thickBot="1" x14ac:dyDescent="0.3">
      <c r="A12" s="551"/>
      <c r="B12" s="551"/>
      <c r="C12" s="551"/>
      <c r="D12" s="72"/>
      <c r="E12" s="254"/>
      <c r="F12" s="254"/>
      <c r="G12" s="585"/>
      <c r="H12" s="585"/>
      <c r="I12" s="585"/>
      <c r="J12" s="585"/>
      <c r="K12" s="585"/>
      <c r="L12" s="540"/>
      <c r="M12" s="585"/>
      <c r="N12" s="597"/>
      <c r="O12" s="586"/>
      <c r="Q12" s="597"/>
      <c r="R12" s="586"/>
      <c r="S12" s="510"/>
      <c r="T12" s="597"/>
      <c r="U12" s="586"/>
      <c r="V12" s="510"/>
    </row>
    <row r="13" spans="1:23" s="54" customFormat="1" ht="85.5" customHeight="1" thickBot="1" x14ac:dyDescent="0.3">
      <c r="A13" s="550"/>
      <c r="B13" s="550"/>
      <c r="C13" s="598"/>
      <c r="D13" s="1166" t="s">
        <v>0</v>
      </c>
      <c r="E13" s="1220"/>
      <c r="F13" s="1220"/>
      <c r="G13" s="1220"/>
      <c r="H13" s="1220"/>
      <c r="I13" s="1220"/>
      <c r="J13" s="1220"/>
      <c r="K13" s="1213" t="s">
        <v>405</v>
      </c>
      <c r="L13" s="1214"/>
      <c r="M13" s="675"/>
      <c r="N13" s="676" t="s">
        <v>403</v>
      </c>
      <c r="O13" s="677" t="s">
        <v>404</v>
      </c>
      <c r="Q13" s="256"/>
      <c r="T13" s="256"/>
    </row>
    <row r="14" spans="1:23" s="219" customFormat="1" ht="26.25" customHeight="1" outlineLevel="1" x14ac:dyDescent="0.25">
      <c r="A14" s="551"/>
      <c r="C14" s="553" t="s">
        <v>293</v>
      </c>
      <c r="D14" s="1221" t="s">
        <v>294</v>
      </c>
      <c r="E14" s="1222"/>
      <c r="F14" s="1222"/>
      <c r="G14" s="1222"/>
      <c r="H14" s="1222"/>
      <c r="I14" s="1222"/>
      <c r="J14" s="1223"/>
      <c r="K14" s="554" t="s">
        <v>48</v>
      </c>
      <c r="M14" s="555"/>
      <c r="N14" s="556"/>
      <c r="O14" s="556"/>
      <c r="P14" s="556"/>
      <c r="Q14" s="556"/>
      <c r="R14" s="556"/>
      <c r="S14" s="556"/>
      <c r="T14" s="556"/>
      <c r="U14" s="556"/>
      <c r="V14" s="556"/>
      <c r="W14" s="556"/>
    </row>
    <row r="15" spans="1:23" s="219" customFormat="1" ht="30" outlineLevel="1" x14ac:dyDescent="0.25">
      <c r="A15" s="551"/>
      <c r="B15" s="599"/>
      <c r="C15" s="238" t="s">
        <v>148</v>
      </c>
      <c r="D15" s="600"/>
      <c r="E15" s="601"/>
      <c r="F15" s="601"/>
      <c r="G15" s="601"/>
      <c r="H15" s="601"/>
      <c r="I15" s="601"/>
      <c r="J15" s="602"/>
      <c r="K15" s="603"/>
      <c r="L15" s="604">
        <v>0</v>
      </c>
      <c r="M15" s="393"/>
      <c r="N15" s="435">
        <v>0</v>
      </c>
      <c r="O15" s="435">
        <v>0</v>
      </c>
      <c r="P15" s="556"/>
      <c r="Q15" s="556"/>
      <c r="R15" s="556"/>
      <c r="S15" s="556"/>
      <c r="T15" s="556"/>
      <c r="U15" s="556"/>
      <c r="V15" s="556"/>
      <c r="W15" s="556"/>
    </row>
    <row r="16" spans="1:23" s="220" customFormat="1" outlineLevel="1" x14ac:dyDescent="0.25">
      <c r="A16" s="560"/>
      <c r="B16" s="605"/>
      <c r="C16" s="557"/>
      <c r="D16" s="1184" t="s">
        <v>135</v>
      </c>
      <c r="E16" s="1185"/>
      <c r="F16" s="1185"/>
      <c r="G16" s="1185"/>
      <c r="H16" s="1185"/>
      <c r="I16" s="1185"/>
      <c r="J16" s="1186"/>
      <c r="K16" s="567">
        <v>0</v>
      </c>
      <c r="L16" s="606"/>
      <c r="M16" s="421"/>
      <c r="N16" s="607">
        <v>0</v>
      </c>
      <c r="O16" s="607">
        <v>0</v>
      </c>
      <c r="P16" s="608"/>
      <c r="Q16" s="608"/>
      <c r="R16" s="608"/>
      <c r="S16" s="608"/>
      <c r="T16" s="608"/>
      <c r="U16" s="608"/>
      <c r="V16" s="608"/>
      <c r="W16" s="608"/>
    </row>
    <row r="17" spans="1:23" s="220" customFormat="1" outlineLevel="1" x14ac:dyDescent="0.25">
      <c r="A17" s="560"/>
      <c r="B17" s="605"/>
      <c r="C17" s="558"/>
      <c r="D17" s="1184" t="s">
        <v>130</v>
      </c>
      <c r="E17" s="1185"/>
      <c r="F17" s="1185"/>
      <c r="G17" s="1185"/>
      <c r="H17" s="1185"/>
      <c r="I17" s="1185"/>
      <c r="J17" s="1186"/>
      <c r="K17" s="567">
        <v>0</v>
      </c>
      <c r="L17" s="609"/>
      <c r="M17" s="421"/>
      <c r="N17" s="607">
        <v>0</v>
      </c>
      <c r="O17" s="607">
        <v>0</v>
      </c>
      <c r="P17" s="608"/>
      <c r="Q17" s="608"/>
      <c r="R17" s="608"/>
      <c r="S17" s="608"/>
      <c r="T17" s="608"/>
      <c r="U17" s="608"/>
      <c r="V17" s="608"/>
      <c r="W17" s="608"/>
    </row>
    <row r="18" spans="1:23" s="220" customFormat="1" outlineLevel="1" x14ac:dyDescent="0.25">
      <c r="A18" s="560"/>
      <c r="B18" s="605"/>
      <c r="C18" s="558"/>
      <c r="D18" s="1184" t="s">
        <v>131</v>
      </c>
      <c r="E18" s="1185"/>
      <c r="F18" s="1185"/>
      <c r="G18" s="1185"/>
      <c r="H18" s="1185"/>
      <c r="I18" s="1185"/>
      <c r="J18" s="1186"/>
      <c r="K18" s="567">
        <v>0</v>
      </c>
      <c r="L18" s="609"/>
      <c r="M18" s="421"/>
      <c r="N18" s="607">
        <v>0</v>
      </c>
      <c r="O18" s="607">
        <v>0</v>
      </c>
      <c r="P18" s="608"/>
      <c r="Q18" s="608"/>
      <c r="R18" s="608"/>
      <c r="S18" s="608"/>
      <c r="T18" s="608"/>
      <c r="U18" s="608"/>
      <c r="V18" s="608"/>
      <c r="W18" s="608"/>
    </row>
    <row r="19" spans="1:23" s="220" customFormat="1" outlineLevel="1" x14ac:dyDescent="0.25">
      <c r="A19" s="560"/>
      <c r="B19" s="605"/>
      <c r="C19" s="558"/>
      <c r="D19" s="1184" t="s">
        <v>132</v>
      </c>
      <c r="E19" s="1185"/>
      <c r="F19" s="1185"/>
      <c r="G19" s="1185"/>
      <c r="H19" s="1185"/>
      <c r="I19" s="1185"/>
      <c r="J19" s="1186"/>
      <c r="K19" s="567">
        <v>0</v>
      </c>
      <c r="L19" s="609"/>
      <c r="M19" s="421"/>
      <c r="N19" s="607">
        <v>0</v>
      </c>
      <c r="O19" s="607">
        <v>0</v>
      </c>
      <c r="P19" s="608"/>
      <c r="Q19" s="608"/>
      <c r="R19" s="608"/>
      <c r="S19" s="608"/>
      <c r="T19" s="608"/>
      <c r="U19" s="608"/>
      <c r="V19" s="608"/>
      <c r="W19" s="608"/>
    </row>
    <row r="20" spans="1:23" s="220" customFormat="1" outlineLevel="1" x14ac:dyDescent="0.25">
      <c r="A20" s="560"/>
      <c r="B20" s="605"/>
      <c r="C20" s="558"/>
      <c r="D20" s="1184" t="s">
        <v>133</v>
      </c>
      <c r="E20" s="1185"/>
      <c r="F20" s="1185"/>
      <c r="G20" s="1185"/>
      <c r="H20" s="1185"/>
      <c r="I20" s="1185"/>
      <c r="J20" s="1186"/>
      <c r="K20" s="567">
        <v>0</v>
      </c>
      <c r="L20" s="609"/>
      <c r="M20" s="421"/>
      <c r="N20" s="607">
        <v>0</v>
      </c>
      <c r="O20" s="607">
        <v>0</v>
      </c>
      <c r="P20" s="608"/>
      <c r="Q20" s="608"/>
      <c r="R20" s="608"/>
      <c r="S20" s="608"/>
      <c r="T20" s="608"/>
      <c r="U20" s="608"/>
      <c r="V20" s="608"/>
      <c r="W20" s="608"/>
    </row>
    <row r="21" spans="1:23" s="220" customFormat="1" outlineLevel="1" x14ac:dyDescent="0.25">
      <c r="A21" s="560"/>
      <c r="B21" s="605"/>
      <c r="C21" s="558"/>
      <c r="D21" s="1184" t="s">
        <v>134</v>
      </c>
      <c r="E21" s="1185"/>
      <c r="F21" s="1185"/>
      <c r="G21" s="1185"/>
      <c r="H21" s="1185"/>
      <c r="I21" s="1185"/>
      <c r="J21" s="1186"/>
      <c r="K21" s="567">
        <v>0</v>
      </c>
      <c r="L21" s="609"/>
      <c r="M21" s="421"/>
      <c r="N21" s="607">
        <v>0</v>
      </c>
      <c r="O21" s="607">
        <v>0</v>
      </c>
      <c r="P21" s="608"/>
      <c r="Q21" s="608"/>
      <c r="R21" s="608"/>
      <c r="S21" s="608"/>
      <c r="T21" s="608"/>
      <c r="U21" s="608"/>
      <c r="V21" s="608"/>
      <c r="W21" s="608"/>
    </row>
    <row r="22" spans="1:23" s="220" customFormat="1" outlineLevel="1" x14ac:dyDescent="0.25">
      <c r="A22" s="560"/>
      <c r="B22" s="605"/>
      <c r="C22" s="558"/>
      <c r="D22" s="1184" t="s">
        <v>201</v>
      </c>
      <c r="E22" s="1185"/>
      <c r="F22" s="1185"/>
      <c r="G22" s="1185"/>
      <c r="H22" s="1185"/>
      <c r="I22" s="1185"/>
      <c r="J22" s="1186"/>
      <c r="K22" s="567">
        <v>0</v>
      </c>
      <c r="L22" s="609"/>
      <c r="M22" s="421"/>
      <c r="N22" s="607">
        <v>0</v>
      </c>
      <c r="O22" s="607">
        <v>0</v>
      </c>
      <c r="P22" s="608"/>
      <c r="Q22" s="608"/>
      <c r="R22" s="608"/>
      <c r="S22" s="608"/>
      <c r="T22" s="608"/>
      <c r="U22" s="608"/>
      <c r="V22" s="608"/>
      <c r="W22" s="608"/>
    </row>
    <row r="23" spans="1:23" s="220" customFormat="1" ht="15" customHeight="1" outlineLevel="1" x14ac:dyDescent="0.25">
      <c r="A23" s="560"/>
      <c r="B23" s="605"/>
      <c r="C23" s="558"/>
      <c r="D23" s="1184" t="s">
        <v>165</v>
      </c>
      <c r="E23" s="1185"/>
      <c r="F23" s="1185"/>
      <c r="G23" s="1185"/>
      <c r="H23" s="1185"/>
      <c r="I23" s="1185"/>
      <c r="J23" s="1186"/>
      <c r="K23" s="567">
        <v>0</v>
      </c>
      <c r="L23" s="609"/>
      <c r="M23" s="421"/>
      <c r="N23" s="607">
        <v>0</v>
      </c>
      <c r="O23" s="607">
        <v>0</v>
      </c>
      <c r="P23" s="608"/>
      <c r="Q23" s="608"/>
      <c r="R23" s="608"/>
      <c r="S23" s="608"/>
      <c r="T23" s="608"/>
      <c r="U23" s="608"/>
      <c r="V23" s="608"/>
      <c r="W23" s="608"/>
    </row>
    <row r="24" spans="1:23" s="220" customFormat="1" outlineLevel="1" x14ac:dyDescent="0.25">
      <c r="A24" s="560"/>
      <c r="B24" s="605"/>
      <c r="C24" s="558"/>
      <c r="D24" s="1184" t="s">
        <v>166</v>
      </c>
      <c r="E24" s="1185"/>
      <c r="F24" s="1185"/>
      <c r="G24" s="1185"/>
      <c r="H24" s="1185"/>
      <c r="I24" s="1185"/>
      <c r="J24" s="1186"/>
      <c r="K24" s="567">
        <v>0</v>
      </c>
      <c r="L24" s="609"/>
      <c r="M24" s="421"/>
      <c r="N24" s="607">
        <v>0</v>
      </c>
      <c r="O24" s="607">
        <v>0</v>
      </c>
      <c r="P24" s="608"/>
      <c r="Q24" s="608"/>
      <c r="R24" s="608"/>
      <c r="S24" s="608"/>
      <c r="T24" s="608"/>
      <c r="U24" s="608"/>
      <c r="V24" s="608"/>
      <c r="W24" s="608"/>
    </row>
    <row r="25" spans="1:23" s="220" customFormat="1" outlineLevel="1" x14ac:dyDescent="0.25">
      <c r="A25" s="560"/>
      <c r="B25" s="605"/>
      <c r="C25" s="558"/>
      <c r="D25" s="1184" t="s">
        <v>167</v>
      </c>
      <c r="E25" s="1185"/>
      <c r="F25" s="1185"/>
      <c r="G25" s="1185"/>
      <c r="H25" s="1185"/>
      <c r="I25" s="1185"/>
      <c r="J25" s="1186"/>
      <c r="K25" s="567">
        <v>0</v>
      </c>
      <c r="L25" s="609"/>
      <c r="M25" s="421"/>
      <c r="N25" s="607">
        <v>0</v>
      </c>
      <c r="O25" s="607">
        <v>0</v>
      </c>
      <c r="P25" s="608"/>
      <c r="Q25" s="608"/>
      <c r="R25" s="608"/>
      <c r="S25" s="608"/>
      <c r="T25" s="608"/>
      <c r="U25" s="608"/>
      <c r="V25" s="608"/>
      <c r="W25" s="608"/>
    </row>
    <row r="26" spans="1:23" s="220" customFormat="1" outlineLevel="1" x14ac:dyDescent="0.25">
      <c r="A26" s="560"/>
      <c r="B26" s="605"/>
      <c r="C26" s="559"/>
      <c r="D26" s="1184" t="s">
        <v>328</v>
      </c>
      <c r="E26" s="1185"/>
      <c r="F26" s="1185"/>
      <c r="G26" s="1185"/>
      <c r="H26" s="1185"/>
      <c r="I26" s="1185"/>
      <c r="J26" s="1186"/>
      <c r="K26" s="567">
        <v>0</v>
      </c>
      <c r="L26" s="610"/>
      <c r="M26" s="421"/>
      <c r="N26" s="607">
        <v>0</v>
      </c>
      <c r="O26" s="607">
        <v>0</v>
      </c>
      <c r="P26" s="608"/>
      <c r="Q26" s="608"/>
      <c r="R26" s="608"/>
      <c r="S26" s="608"/>
      <c r="T26" s="608"/>
      <c r="U26" s="608"/>
      <c r="V26" s="608"/>
      <c r="W26" s="608"/>
    </row>
    <row r="27" spans="1:23" s="220" customFormat="1" outlineLevel="1" x14ac:dyDescent="0.25">
      <c r="A27" s="560"/>
      <c r="B27" s="560"/>
      <c r="C27" s="560"/>
      <c r="D27" s="1187" t="s">
        <v>1</v>
      </c>
      <c r="E27" s="1127"/>
      <c r="F27" s="1127"/>
      <c r="G27" s="1127"/>
      <c r="H27" s="1127"/>
      <c r="I27" s="1127"/>
      <c r="J27" s="1128"/>
      <c r="K27" s="611"/>
      <c r="L27" s="379">
        <f>SUM(K16:K26)+L15</f>
        <v>0</v>
      </c>
      <c r="M27" s="421"/>
      <c r="N27" s="612">
        <f>SUM(N15:N26)</f>
        <v>0</v>
      </c>
      <c r="O27" s="612">
        <f>SUM(O15:O26)</f>
        <v>0</v>
      </c>
      <c r="P27" s="608"/>
      <c r="Q27" s="608"/>
      <c r="R27" s="608"/>
      <c r="S27" s="608"/>
      <c r="T27" s="608"/>
      <c r="U27" s="608"/>
      <c r="V27" s="608"/>
      <c r="W27" s="608"/>
    </row>
    <row r="28" spans="1:23" s="220" customFormat="1" ht="15" customHeight="1" outlineLevel="1" thickBot="1" x14ac:dyDescent="0.3">
      <c r="A28" s="560"/>
      <c r="B28" s="560"/>
      <c r="C28" s="560"/>
      <c r="D28" s="1188" t="s">
        <v>194</v>
      </c>
      <c r="E28" s="1189"/>
      <c r="F28" s="1189"/>
      <c r="G28" s="1189"/>
      <c r="H28" s="1189"/>
      <c r="I28" s="1189"/>
      <c r="J28" s="1190"/>
      <c r="K28" s="613">
        <v>0.23</v>
      </c>
      <c r="L28" s="614">
        <f>SUM(L27)*K28</f>
        <v>0</v>
      </c>
      <c r="M28" s="421"/>
      <c r="N28" s="615">
        <f>N27*K28</f>
        <v>0</v>
      </c>
      <c r="O28" s="615">
        <f>O27*K28</f>
        <v>0</v>
      </c>
      <c r="P28" s="608"/>
      <c r="Q28" s="608"/>
      <c r="R28" s="608"/>
      <c r="S28" s="608"/>
      <c r="T28" s="608"/>
      <c r="U28" s="608"/>
      <c r="V28" s="608"/>
      <c r="W28" s="608"/>
    </row>
    <row r="29" spans="1:23" s="220" customFormat="1" x14ac:dyDescent="0.25">
      <c r="A29" s="560"/>
      <c r="B29" s="616" t="s">
        <v>303</v>
      </c>
      <c r="C29" s="1120" t="s">
        <v>148</v>
      </c>
      <c r="D29" s="1181" t="s">
        <v>1</v>
      </c>
      <c r="E29" s="1182"/>
      <c r="F29" s="1182"/>
      <c r="G29" s="1182"/>
      <c r="H29" s="1182"/>
      <c r="I29" s="1182"/>
      <c r="J29" s="1183"/>
      <c r="K29" s="617"/>
      <c r="L29" s="618">
        <f>SUM(L27:L28)</f>
        <v>0</v>
      </c>
      <c r="M29" s="619"/>
      <c r="N29" s="620">
        <f>SUM(N27:N28)</f>
        <v>0</v>
      </c>
      <c r="O29" s="621">
        <f>SUM(O27:O28)</f>
        <v>0</v>
      </c>
      <c r="P29" s="608"/>
      <c r="Q29" s="608"/>
      <c r="R29" s="608"/>
      <c r="S29" s="608"/>
      <c r="T29" s="608"/>
      <c r="U29" s="608"/>
      <c r="V29" s="608"/>
      <c r="W29" s="608"/>
    </row>
    <row r="30" spans="1:23" s="220" customFormat="1" ht="15" customHeight="1" x14ac:dyDescent="0.25">
      <c r="A30" s="560"/>
      <c r="B30" s="622"/>
      <c r="C30" s="1121"/>
      <c r="D30" s="1200" t="s">
        <v>279</v>
      </c>
      <c r="E30" s="1200"/>
      <c r="F30" s="1200"/>
      <c r="G30" s="1200"/>
      <c r="H30" s="1200"/>
      <c r="I30" s="1200"/>
      <c r="J30" s="1201"/>
      <c r="K30" s="623">
        <v>0.1</v>
      </c>
      <c r="L30" s="624">
        <f>SUM(L29)*K30</f>
        <v>0</v>
      </c>
      <c r="M30" s="625"/>
      <c r="N30" s="612">
        <f>N29*K30</f>
        <v>0</v>
      </c>
      <c r="O30" s="626">
        <f>O29*K30</f>
        <v>0</v>
      </c>
      <c r="P30" s="608"/>
      <c r="Q30" s="608"/>
      <c r="R30" s="608"/>
      <c r="S30" s="608"/>
      <c r="T30" s="608"/>
      <c r="U30" s="608"/>
      <c r="V30" s="608"/>
      <c r="W30" s="608"/>
    </row>
    <row r="31" spans="1:23" s="220" customFormat="1" ht="15" customHeight="1" thickBot="1" x14ac:dyDescent="0.3">
      <c r="A31" s="560"/>
      <c r="B31" s="627"/>
      <c r="C31" s="1122"/>
      <c r="D31" s="1179" t="s">
        <v>191</v>
      </c>
      <c r="E31" s="1179"/>
      <c r="F31" s="1179"/>
      <c r="G31" s="1179"/>
      <c r="H31" s="1179"/>
      <c r="I31" s="1179"/>
      <c r="J31" s="1180"/>
      <c r="K31" s="628"/>
      <c r="L31" s="629">
        <f>SUM(L29,L30)</f>
        <v>0</v>
      </c>
      <c r="M31" s="630"/>
      <c r="N31" s="631">
        <f>SUM(N29:N30)</f>
        <v>0</v>
      </c>
      <c r="O31" s="632">
        <f>SUM(O29:O30)</f>
        <v>0</v>
      </c>
      <c r="P31" s="608"/>
      <c r="Q31" s="608"/>
      <c r="R31" s="608"/>
      <c r="S31" s="608"/>
      <c r="T31" s="608"/>
      <c r="U31" s="608"/>
      <c r="V31" s="608"/>
      <c r="W31" s="608"/>
    </row>
    <row r="32" spans="1:23" s="220" customFormat="1" x14ac:dyDescent="0.25">
      <c r="A32" s="560"/>
      <c r="B32" s="560"/>
      <c r="C32" s="423"/>
      <c r="D32" s="1202"/>
      <c r="E32" s="1203"/>
      <c r="F32" s="1203"/>
      <c r="G32" s="1203"/>
      <c r="H32" s="1203"/>
      <c r="I32" s="1203"/>
      <c r="J32" s="1203"/>
      <c r="K32" s="633"/>
      <c r="L32" s="634"/>
      <c r="M32" s="421"/>
      <c r="N32" s="608"/>
      <c r="O32" s="608"/>
      <c r="P32" s="608"/>
      <c r="Q32" s="608"/>
      <c r="R32" s="608"/>
      <c r="S32" s="608"/>
      <c r="T32" s="608"/>
      <c r="U32" s="608"/>
      <c r="V32" s="608"/>
      <c r="W32" s="608"/>
    </row>
    <row r="33" spans="1:23" s="220" customFormat="1" outlineLevel="1" x14ac:dyDescent="0.25">
      <c r="A33" s="560"/>
      <c r="B33" s="13"/>
      <c r="C33" s="238" t="s">
        <v>136</v>
      </c>
      <c r="D33" s="329"/>
      <c r="E33" s="329"/>
      <c r="F33" s="329"/>
      <c r="G33" s="329"/>
      <c r="H33" s="329"/>
      <c r="I33" s="329"/>
      <c r="J33" s="635"/>
      <c r="K33" s="567"/>
      <c r="L33" s="332">
        <v>0</v>
      </c>
      <c r="M33" s="421"/>
      <c r="N33" s="636">
        <v>0</v>
      </c>
      <c r="O33" s="636">
        <v>0</v>
      </c>
      <c r="P33" s="608"/>
      <c r="Q33" s="608"/>
      <c r="R33" s="608"/>
      <c r="S33" s="608"/>
      <c r="T33" s="608"/>
      <c r="U33" s="608"/>
      <c r="V33" s="608"/>
      <c r="W33" s="608"/>
    </row>
    <row r="34" spans="1:23" s="220" customFormat="1" outlineLevel="1" x14ac:dyDescent="0.25">
      <c r="A34" s="560"/>
      <c r="B34" s="637"/>
      <c r="C34" s="561"/>
      <c r="D34" s="1185" t="s">
        <v>158</v>
      </c>
      <c r="E34" s="1185"/>
      <c r="F34" s="1185"/>
      <c r="G34" s="1185"/>
      <c r="H34" s="1185"/>
      <c r="I34" s="1185"/>
      <c r="J34" s="1186"/>
      <c r="K34" s="567">
        <v>0</v>
      </c>
      <c r="L34" s="606"/>
      <c r="M34" s="421"/>
      <c r="N34" s="638">
        <v>0</v>
      </c>
      <c r="O34" s="638">
        <v>0</v>
      </c>
      <c r="P34" s="608"/>
      <c r="Q34" s="608"/>
      <c r="R34" s="608"/>
      <c r="S34" s="608"/>
      <c r="T34" s="608"/>
      <c r="U34" s="608"/>
      <c r="V34" s="608"/>
      <c r="W34" s="608"/>
    </row>
    <row r="35" spans="1:23" s="220" customFormat="1" outlineLevel="1" x14ac:dyDescent="0.25">
      <c r="A35" s="560"/>
      <c r="B35" s="637"/>
      <c r="C35" s="558"/>
      <c r="D35" s="1185" t="s">
        <v>147</v>
      </c>
      <c r="E35" s="1185"/>
      <c r="F35" s="1185"/>
      <c r="G35" s="1185"/>
      <c r="H35" s="1185"/>
      <c r="I35" s="1185"/>
      <c r="J35" s="1186"/>
      <c r="K35" s="567">
        <v>0</v>
      </c>
      <c r="L35" s="609"/>
      <c r="M35" s="421"/>
      <c r="N35" s="638">
        <v>0</v>
      </c>
      <c r="O35" s="638">
        <v>0</v>
      </c>
      <c r="P35" s="608"/>
      <c r="Q35" s="608"/>
      <c r="R35" s="608"/>
      <c r="S35" s="608"/>
      <c r="T35" s="608"/>
      <c r="U35" s="608"/>
      <c r="V35" s="608"/>
      <c r="W35" s="608"/>
    </row>
    <row r="36" spans="1:23" s="220" customFormat="1" outlineLevel="1" x14ac:dyDescent="0.25">
      <c r="A36" s="560"/>
      <c r="B36" s="637"/>
      <c r="C36" s="558"/>
      <c r="D36" s="1185" t="s">
        <v>155</v>
      </c>
      <c r="E36" s="1185"/>
      <c r="F36" s="1185"/>
      <c r="G36" s="1185"/>
      <c r="H36" s="1185"/>
      <c r="I36" s="1185"/>
      <c r="J36" s="1186"/>
      <c r="K36" s="567">
        <v>0</v>
      </c>
      <c r="L36" s="609"/>
      <c r="M36" s="421"/>
      <c r="N36" s="638">
        <v>0</v>
      </c>
      <c r="O36" s="638">
        <v>0</v>
      </c>
      <c r="P36" s="608"/>
      <c r="Q36" s="608"/>
      <c r="R36" s="608"/>
      <c r="S36" s="608"/>
      <c r="T36" s="608"/>
      <c r="U36" s="608"/>
      <c r="V36" s="608"/>
      <c r="W36" s="608"/>
    </row>
    <row r="37" spans="1:23" s="220" customFormat="1" outlineLevel="1" x14ac:dyDescent="0.25">
      <c r="A37" s="560"/>
      <c r="B37" s="637"/>
      <c r="C37" s="558"/>
      <c r="D37" s="1185" t="s">
        <v>152</v>
      </c>
      <c r="E37" s="1185"/>
      <c r="F37" s="1185"/>
      <c r="G37" s="1185"/>
      <c r="H37" s="1185"/>
      <c r="I37" s="1185"/>
      <c r="J37" s="1186"/>
      <c r="K37" s="567">
        <v>0</v>
      </c>
      <c r="L37" s="609"/>
      <c r="M37" s="421"/>
      <c r="N37" s="638">
        <v>0</v>
      </c>
      <c r="O37" s="638">
        <v>0</v>
      </c>
      <c r="P37" s="608"/>
      <c r="Q37" s="608"/>
      <c r="R37" s="608"/>
      <c r="S37" s="608"/>
      <c r="T37" s="608"/>
      <c r="U37" s="608"/>
      <c r="V37" s="608"/>
      <c r="W37" s="608"/>
    </row>
    <row r="38" spans="1:23" s="220" customFormat="1" outlineLevel="1" x14ac:dyDescent="0.25">
      <c r="A38" s="560"/>
      <c r="B38" s="637"/>
      <c r="C38" s="558"/>
      <c r="D38" s="639" t="s">
        <v>168</v>
      </c>
      <c r="E38" s="640"/>
      <c r="F38" s="640"/>
      <c r="G38" s="640"/>
      <c r="H38" s="640"/>
      <c r="I38" s="640"/>
      <c r="J38" s="641"/>
      <c r="K38" s="567">
        <v>0</v>
      </c>
      <c r="L38" s="609"/>
      <c r="M38" s="421"/>
      <c r="N38" s="638">
        <v>0</v>
      </c>
      <c r="O38" s="638">
        <v>0</v>
      </c>
      <c r="P38" s="608"/>
      <c r="Q38" s="608"/>
      <c r="R38" s="608"/>
      <c r="S38" s="608"/>
      <c r="T38" s="608"/>
      <c r="U38" s="608"/>
      <c r="V38" s="608"/>
      <c r="W38" s="608"/>
    </row>
    <row r="39" spans="1:23" s="220" customFormat="1" outlineLevel="1" x14ac:dyDescent="0.25">
      <c r="A39" s="560"/>
      <c r="B39" s="637"/>
      <c r="C39" s="558"/>
      <c r="D39" s="1185" t="s">
        <v>151</v>
      </c>
      <c r="E39" s="1185"/>
      <c r="F39" s="1185"/>
      <c r="G39" s="1185"/>
      <c r="H39" s="1185"/>
      <c r="I39" s="1185"/>
      <c r="J39" s="1186"/>
      <c r="K39" s="567">
        <v>0</v>
      </c>
      <c r="L39" s="609"/>
      <c r="M39" s="421"/>
      <c r="N39" s="638">
        <v>0</v>
      </c>
      <c r="O39" s="638">
        <v>0</v>
      </c>
      <c r="P39" s="608"/>
      <c r="Q39" s="608"/>
      <c r="R39" s="608"/>
      <c r="S39" s="608"/>
      <c r="T39" s="608"/>
      <c r="U39" s="608"/>
      <c r="V39" s="608"/>
      <c r="W39" s="608"/>
    </row>
    <row r="40" spans="1:23" s="220" customFormat="1" outlineLevel="1" x14ac:dyDescent="0.25">
      <c r="A40" s="560"/>
      <c r="B40" s="637"/>
      <c r="C40" s="558"/>
      <c r="D40" s="1185" t="s">
        <v>153</v>
      </c>
      <c r="E40" s="1185"/>
      <c r="F40" s="1185"/>
      <c r="G40" s="1185"/>
      <c r="H40" s="1185"/>
      <c r="I40" s="1185"/>
      <c r="J40" s="1186"/>
      <c r="K40" s="567">
        <v>0</v>
      </c>
      <c r="L40" s="609"/>
      <c r="M40" s="421"/>
      <c r="N40" s="638">
        <v>0</v>
      </c>
      <c r="O40" s="638">
        <v>0</v>
      </c>
      <c r="P40" s="608"/>
      <c r="Q40" s="608"/>
      <c r="R40" s="608"/>
      <c r="S40" s="608"/>
      <c r="T40" s="608"/>
      <c r="U40" s="608"/>
      <c r="V40" s="608"/>
      <c r="W40" s="608"/>
    </row>
    <row r="41" spans="1:23" s="220" customFormat="1" outlineLevel="1" x14ac:dyDescent="0.25">
      <c r="A41" s="560"/>
      <c r="B41" s="637"/>
      <c r="C41" s="558"/>
      <c r="D41" s="1185" t="s">
        <v>163</v>
      </c>
      <c r="E41" s="1185"/>
      <c r="F41" s="1185"/>
      <c r="G41" s="1185"/>
      <c r="H41" s="1185"/>
      <c r="I41" s="1185"/>
      <c r="J41" s="1186"/>
      <c r="K41" s="567">
        <v>0</v>
      </c>
      <c r="L41" s="609"/>
      <c r="M41" s="421"/>
      <c r="N41" s="638">
        <v>0</v>
      </c>
      <c r="O41" s="638">
        <v>0</v>
      </c>
      <c r="P41" s="608"/>
      <c r="Q41" s="608"/>
      <c r="R41" s="608"/>
      <c r="S41" s="608"/>
      <c r="T41" s="608"/>
      <c r="U41" s="608"/>
      <c r="V41" s="608"/>
      <c r="W41" s="608"/>
    </row>
    <row r="42" spans="1:23" s="220" customFormat="1" outlineLevel="1" x14ac:dyDescent="0.25">
      <c r="A42" s="560"/>
      <c r="B42" s="637"/>
      <c r="C42" s="559"/>
      <c r="D42" s="1185" t="s">
        <v>328</v>
      </c>
      <c r="E42" s="1185"/>
      <c r="F42" s="1185"/>
      <c r="G42" s="1185"/>
      <c r="H42" s="1185"/>
      <c r="I42" s="1185"/>
      <c r="J42" s="1186"/>
      <c r="K42" s="567">
        <v>0</v>
      </c>
      <c r="L42" s="610"/>
      <c r="M42" s="421"/>
      <c r="N42" s="638">
        <v>0</v>
      </c>
      <c r="O42" s="638">
        <v>0</v>
      </c>
      <c r="P42" s="608"/>
      <c r="Q42" s="608"/>
      <c r="R42" s="608"/>
      <c r="S42" s="608"/>
      <c r="T42" s="608"/>
      <c r="U42" s="608"/>
      <c r="V42" s="608"/>
      <c r="W42" s="608"/>
    </row>
    <row r="43" spans="1:23" s="220" customFormat="1" outlineLevel="1" x14ac:dyDescent="0.25">
      <c r="A43" s="560"/>
      <c r="B43" s="560"/>
      <c r="C43" s="560"/>
      <c r="D43" s="1187" t="s">
        <v>1</v>
      </c>
      <c r="E43" s="1127"/>
      <c r="F43" s="1127"/>
      <c r="G43" s="1127"/>
      <c r="H43" s="1127"/>
      <c r="I43" s="1127"/>
      <c r="J43" s="1128"/>
      <c r="K43" s="611"/>
      <c r="L43" s="379">
        <f>SUM(K34:K42)+ L33</f>
        <v>0</v>
      </c>
      <c r="M43" s="421"/>
      <c r="N43" s="612">
        <f>SUM(N33:N42)</f>
        <v>0</v>
      </c>
      <c r="O43" s="612">
        <f>SUM(O33:O42)</f>
        <v>0</v>
      </c>
      <c r="P43" s="608"/>
      <c r="Q43" s="608"/>
      <c r="R43" s="608"/>
      <c r="S43" s="608"/>
      <c r="T43" s="608"/>
      <c r="U43" s="608"/>
      <c r="V43" s="608"/>
      <c r="W43" s="608"/>
    </row>
    <row r="44" spans="1:23" s="220" customFormat="1" ht="15" customHeight="1" outlineLevel="1" thickBot="1" x14ac:dyDescent="0.3">
      <c r="A44" s="560"/>
      <c r="B44" s="560"/>
      <c r="C44" s="560"/>
      <c r="D44" s="1188" t="s">
        <v>195</v>
      </c>
      <c r="E44" s="1189"/>
      <c r="F44" s="1189"/>
      <c r="G44" s="1189"/>
      <c r="H44" s="1189"/>
      <c r="I44" s="1189"/>
      <c r="J44" s="1190"/>
      <c r="K44" s="613">
        <v>0.23</v>
      </c>
      <c r="L44" s="614">
        <f>SUM(L43)*K44</f>
        <v>0</v>
      </c>
      <c r="M44" s="421"/>
      <c r="N44" s="615">
        <f>N43*K44</f>
        <v>0</v>
      </c>
      <c r="O44" s="615">
        <f>O43*K44</f>
        <v>0</v>
      </c>
      <c r="P44" s="608"/>
      <c r="Q44" s="608"/>
      <c r="R44" s="608"/>
      <c r="S44" s="608"/>
      <c r="T44" s="608"/>
      <c r="U44" s="608"/>
      <c r="V44" s="608"/>
      <c r="W44" s="608"/>
    </row>
    <row r="45" spans="1:23" s="220" customFormat="1" x14ac:dyDescent="0.25">
      <c r="A45" s="560"/>
      <c r="B45" s="642" t="s">
        <v>303</v>
      </c>
      <c r="C45" s="1120" t="s">
        <v>136</v>
      </c>
      <c r="D45" s="1191" t="s">
        <v>1</v>
      </c>
      <c r="E45" s="1192"/>
      <c r="F45" s="1192"/>
      <c r="G45" s="1192"/>
      <c r="H45" s="1192"/>
      <c r="I45" s="1192"/>
      <c r="J45" s="1193"/>
      <c r="K45" s="487"/>
      <c r="L45" s="643">
        <f>SUM( L43,L44)</f>
        <v>0</v>
      </c>
      <c r="M45" s="619"/>
      <c r="N45" s="620">
        <f>SUM(N43:N44)</f>
        <v>0</v>
      </c>
      <c r="O45" s="621">
        <f>SUM(O43:O44)</f>
        <v>0</v>
      </c>
      <c r="P45" s="608"/>
      <c r="Q45" s="608"/>
      <c r="R45" s="608"/>
      <c r="S45" s="608"/>
      <c r="T45" s="608"/>
      <c r="U45" s="608"/>
      <c r="V45" s="608"/>
      <c r="W45" s="608"/>
    </row>
    <row r="46" spans="1:23" s="220" customFormat="1" ht="15" customHeight="1" x14ac:dyDescent="0.25">
      <c r="A46" s="560"/>
      <c r="B46" s="622"/>
      <c r="C46" s="1121"/>
      <c r="D46" s="1127" t="s">
        <v>279</v>
      </c>
      <c r="E46" s="1127"/>
      <c r="F46" s="1127"/>
      <c r="G46" s="1127"/>
      <c r="H46" s="1127"/>
      <c r="I46" s="1127"/>
      <c r="J46" s="1128"/>
      <c r="K46" s="623">
        <v>0.1</v>
      </c>
      <c r="L46" s="379">
        <f>SUM(L45)*K46</f>
        <v>0</v>
      </c>
      <c r="M46" s="625"/>
      <c r="N46" s="612">
        <f>N45*K46</f>
        <v>0</v>
      </c>
      <c r="O46" s="626">
        <f>O45*K46</f>
        <v>0</v>
      </c>
      <c r="P46" s="608"/>
      <c r="Q46" s="608"/>
      <c r="R46" s="608"/>
      <c r="S46" s="608"/>
      <c r="T46" s="608"/>
      <c r="U46" s="608"/>
      <c r="V46" s="608"/>
      <c r="W46" s="608"/>
    </row>
    <row r="47" spans="1:23" s="220" customFormat="1" ht="15" customHeight="1" thickBot="1" x14ac:dyDescent="0.3">
      <c r="A47" s="560"/>
      <c r="B47" s="627"/>
      <c r="C47" s="1122"/>
      <c r="D47" s="1149" t="s">
        <v>187</v>
      </c>
      <c r="E47" s="1149"/>
      <c r="F47" s="1149"/>
      <c r="G47" s="1149"/>
      <c r="H47" s="1149"/>
      <c r="I47" s="1149"/>
      <c r="J47" s="1150"/>
      <c r="K47" s="644"/>
      <c r="L47" s="645">
        <f>SUM( L45,L46)</f>
        <v>0</v>
      </c>
      <c r="M47" s="630"/>
      <c r="N47" s="631">
        <f>SUM(N45:N46)</f>
        <v>0</v>
      </c>
      <c r="O47" s="632">
        <f>SUM(O45:O46)</f>
        <v>0</v>
      </c>
      <c r="P47" s="608"/>
      <c r="Q47" s="608"/>
      <c r="R47" s="608"/>
      <c r="S47" s="608"/>
      <c r="T47" s="608"/>
      <c r="U47" s="608"/>
      <c r="V47" s="608"/>
      <c r="W47" s="608"/>
    </row>
    <row r="48" spans="1:23" s="220" customFormat="1" ht="15" customHeight="1" x14ac:dyDescent="0.25">
      <c r="A48" s="560"/>
      <c r="B48" s="560"/>
      <c r="C48" s="560"/>
      <c r="D48" s="1197"/>
      <c r="E48" s="1198"/>
      <c r="F48" s="1198"/>
      <c r="G48" s="1198"/>
      <c r="H48" s="1198"/>
      <c r="I48" s="1198"/>
      <c r="J48" s="1199"/>
      <c r="K48" s="646"/>
      <c r="L48" s="377"/>
      <c r="M48" s="421"/>
      <c r="N48" s="608"/>
      <c r="O48" s="608"/>
      <c r="P48" s="608"/>
      <c r="Q48" s="608"/>
      <c r="R48" s="608"/>
      <c r="S48" s="608"/>
      <c r="T48" s="608"/>
      <c r="U48" s="608"/>
      <c r="V48" s="608"/>
      <c r="W48" s="608"/>
    </row>
    <row r="49" spans="1:23" s="220" customFormat="1" outlineLevel="1" x14ac:dyDescent="0.25">
      <c r="A49" s="560"/>
      <c r="B49" s="13"/>
      <c r="C49" s="238" t="s">
        <v>137</v>
      </c>
      <c r="D49" s="1194"/>
      <c r="E49" s="1195"/>
      <c r="F49" s="1195"/>
      <c r="G49" s="1195"/>
      <c r="H49" s="1195"/>
      <c r="I49" s="1195"/>
      <c r="J49" s="1196"/>
      <c r="K49" s="567"/>
      <c r="L49" s="275">
        <v>0</v>
      </c>
      <c r="M49" s="421"/>
      <c r="N49" s="275">
        <v>0</v>
      </c>
      <c r="O49" s="275">
        <v>0</v>
      </c>
      <c r="P49" s="608"/>
      <c r="Q49" s="608"/>
      <c r="R49" s="608"/>
      <c r="S49" s="608"/>
      <c r="T49" s="608"/>
      <c r="U49" s="608"/>
      <c r="V49" s="608"/>
      <c r="W49" s="608"/>
    </row>
    <row r="50" spans="1:23" s="220" customFormat="1" outlineLevel="1" x14ac:dyDescent="0.25">
      <c r="A50" s="560"/>
      <c r="B50" s="605"/>
      <c r="C50" s="558"/>
      <c r="D50" s="1184" t="s">
        <v>138</v>
      </c>
      <c r="E50" s="1185"/>
      <c r="F50" s="1185"/>
      <c r="G50" s="1185"/>
      <c r="H50" s="1185"/>
      <c r="I50" s="1185"/>
      <c r="J50" s="1186"/>
      <c r="K50" s="567">
        <v>0</v>
      </c>
      <c r="L50" s="606"/>
      <c r="M50" s="421"/>
      <c r="N50" s="567">
        <v>0</v>
      </c>
      <c r="O50" s="567">
        <v>0</v>
      </c>
      <c r="P50" s="608"/>
      <c r="Q50" s="608"/>
      <c r="R50" s="608"/>
      <c r="S50" s="608"/>
      <c r="T50" s="608"/>
      <c r="U50" s="608"/>
      <c r="V50" s="608"/>
      <c r="W50" s="608"/>
    </row>
    <row r="51" spans="1:23" s="220" customFormat="1" outlineLevel="1" x14ac:dyDescent="0.25">
      <c r="A51" s="560"/>
      <c r="B51" s="605"/>
      <c r="C51" s="558"/>
      <c r="D51" s="1184" t="s">
        <v>139</v>
      </c>
      <c r="E51" s="1185"/>
      <c r="F51" s="1185"/>
      <c r="G51" s="1185"/>
      <c r="H51" s="1185"/>
      <c r="I51" s="1185"/>
      <c r="J51" s="1186"/>
      <c r="K51" s="567">
        <v>0</v>
      </c>
      <c r="L51" s="609"/>
      <c r="M51" s="421"/>
      <c r="N51" s="567">
        <v>0</v>
      </c>
      <c r="O51" s="567">
        <v>0</v>
      </c>
      <c r="P51" s="608"/>
      <c r="Q51" s="608"/>
      <c r="R51" s="608"/>
      <c r="S51" s="608"/>
      <c r="T51" s="608"/>
      <c r="U51" s="608"/>
      <c r="V51" s="608"/>
      <c r="W51" s="608"/>
    </row>
    <row r="52" spans="1:23" s="220" customFormat="1" outlineLevel="1" x14ac:dyDescent="0.25">
      <c r="A52" s="560"/>
      <c r="B52" s="605"/>
      <c r="C52" s="558"/>
      <c r="D52" s="1184" t="s">
        <v>140</v>
      </c>
      <c r="E52" s="1185"/>
      <c r="F52" s="1185"/>
      <c r="G52" s="1185"/>
      <c r="H52" s="1185"/>
      <c r="I52" s="1185"/>
      <c r="J52" s="1186"/>
      <c r="K52" s="567">
        <v>0</v>
      </c>
      <c r="L52" s="609"/>
      <c r="M52" s="421"/>
      <c r="N52" s="567">
        <v>0</v>
      </c>
      <c r="O52" s="567">
        <v>0</v>
      </c>
      <c r="P52" s="608"/>
      <c r="Q52" s="608"/>
      <c r="R52" s="608"/>
      <c r="S52" s="608"/>
      <c r="T52" s="608"/>
      <c r="U52" s="608"/>
      <c r="V52" s="608"/>
      <c r="W52" s="608"/>
    </row>
    <row r="53" spans="1:23" s="220" customFormat="1" outlineLevel="1" x14ac:dyDescent="0.25">
      <c r="A53" s="560"/>
      <c r="B53" s="605"/>
      <c r="C53" s="559"/>
      <c r="D53" s="1184" t="s">
        <v>328</v>
      </c>
      <c r="E53" s="1185"/>
      <c r="F53" s="1185"/>
      <c r="G53" s="1185"/>
      <c r="H53" s="1185"/>
      <c r="I53" s="1185"/>
      <c r="J53" s="1186"/>
      <c r="K53" s="567">
        <v>0</v>
      </c>
      <c r="L53" s="609"/>
      <c r="M53" s="421"/>
      <c r="N53" s="567">
        <v>0</v>
      </c>
      <c r="O53" s="567">
        <v>0</v>
      </c>
      <c r="P53" s="608"/>
      <c r="Q53" s="608"/>
      <c r="R53" s="608"/>
      <c r="S53" s="608"/>
      <c r="T53" s="608"/>
      <c r="U53" s="608"/>
      <c r="V53" s="608"/>
      <c r="W53" s="608"/>
    </row>
    <row r="54" spans="1:23" s="220" customFormat="1" outlineLevel="1" x14ac:dyDescent="0.25">
      <c r="A54" s="560"/>
      <c r="B54" s="560"/>
      <c r="C54" s="560"/>
      <c r="D54" s="1187" t="s">
        <v>1</v>
      </c>
      <c r="E54" s="1127"/>
      <c r="F54" s="1127"/>
      <c r="G54" s="1127"/>
      <c r="H54" s="1127"/>
      <c r="I54" s="1127"/>
      <c r="J54" s="1128"/>
      <c r="K54" s="611"/>
      <c r="L54" s="379">
        <f>SUM(K50:K53)+ L49</f>
        <v>0</v>
      </c>
      <c r="M54" s="421"/>
      <c r="N54" s="612">
        <f>SUM(N49:N53)</f>
        <v>0</v>
      </c>
      <c r="O54" s="612">
        <f>SUM(O49:O53)</f>
        <v>0</v>
      </c>
      <c r="P54" s="608"/>
      <c r="Q54" s="608"/>
      <c r="R54" s="608"/>
      <c r="S54" s="608"/>
      <c r="T54" s="608"/>
      <c r="U54" s="608"/>
      <c r="V54" s="608"/>
      <c r="W54" s="608"/>
    </row>
    <row r="55" spans="1:23" s="220" customFormat="1" ht="15" customHeight="1" outlineLevel="1" thickBot="1" x14ac:dyDescent="0.3">
      <c r="A55" s="560"/>
      <c r="B55" s="560"/>
      <c r="C55" s="560"/>
      <c r="D55" s="1188" t="s">
        <v>195</v>
      </c>
      <c r="E55" s="1189"/>
      <c r="F55" s="1189"/>
      <c r="G55" s="1189"/>
      <c r="H55" s="1189"/>
      <c r="I55" s="1189"/>
      <c r="J55" s="1190"/>
      <c r="K55" s="613">
        <v>0.23</v>
      </c>
      <c r="L55" s="614">
        <f>SUM(L54)*K55</f>
        <v>0</v>
      </c>
      <c r="M55" s="421"/>
      <c r="N55" s="615">
        <f>N54*K55</f>
        <v>0</v>
      </c>
      <c r="O55" s="615">
        <f>O54*K55</f>
        <v>0</v>
      </c>
      <c r="P55" s="608"/>
      <c r="Q55" s="608"/>
      <c r="R55" s="608"/>
      <c r="S55" s="608"/>
      <c r="T55" s="608"/>
      <c r="U55" s="608"/>
      <c r="V55" s="608"/>
      <c r="W55" s="608"/>
    </row>
    <row r="56" spans="1:23" s="220" customFormat="1" x14ac:dyDescent="0.25">
      <c r="A56" s="560"/>
      <c r="B56" s="616" t="s">
        <v>303</v>
      </c>
      <c r="C56" s="1120" t="s">
        <v>137</v>
      </c>
      <c r="D56" s="1191" t="s">
        <v>1</v>
      </c>
      <c r="E56" s="1192"/>
      <c r="F56" s="1192"/>
      <c r="G56" s="1192"/>
      <c r="H56" s="1192"/>
      <c r="I56" s="1192"/>
      <c r="J56" s="1193"/>
      <c r="K56" s="487"/>
      <c r="L56" s="643">
        <f>SUM( L54,L55)</f>
        <v>0</v>
      </c>
      <c r="M56" s="619"/>
      <c r="N56" s="620">
        <f>SUM(N54:N55)</f>
        <v>0</v>
      </c>
      <c r="O56" s="621">
        <f>SUM(O54:O55)</f>
        <v>0</v>
      </c>
      <c r="P56" s="608"/>
      <c r="Q56" s="608"/>
      <c r="R56" s="608"/>
      <c r="S56" s="608"/>
      <c r="T56" s="608"/>
      <c r="U56" s="608"/>
      <c r="V56" s="608"/>
      <c r="W56" s="608"/>
    </row>
    <row r="57" spans="1:23" s="220" customFormat="1" ht="15" customHeight="1" x14ac:dyDescent="0.25">
      <c r="A57" s="560"/>
      <c r="B57" s="622"/>
      <c r="C57" s="1121"/>
      <c r="D57" s="1127" t="s">
        <v>279</v>
      </c>
      <c r="E57" s="1127"/>
      <c r="F57" s="1127"/>
      <c r="G57" s="1127"/>
      <c r="H57" s="1127"/>
      <c r="I57" s="1127"/>
      <c r="J57" s="1128"/>
      <c r="K57" s="623">
        <v>0.1</v>
      </c>
      <c r="L57" s="379">
        <f>SUM(L56)*K57</f>
        <v>0</v>
      </c>
      <c r="M57" s="625"/>
      <c r="N57" s="612">
        <f>N56*K57</f>
        <v>0</v>
      </c>
      <c r="O57" s="626">
        <f>O56*K57</f>
        <v>0</v>
      </c>
      <c r="P57" s="608"/>
      <c r="Q57" s="608"/>
      <c r="R57" s="608"/>
      <c r="S57" s="608"/>
      <c r="T57" s="608"/>
      <c r="U57" s="608"/>
      <c r="V57" s="608"/>
      <c r="W57" s="608"/>
    </row>
    <row r="58" spans="1:23" s="220" customFormat="1" ht="15" customHeight="1" thickBot="1" x14ac:dyDescent="0.3">
      <c r="A58" s="560"/>
      <c r="B58" s="627"/>
      <c r="C58" s="1122"/>
      <c r="D58" s="1149" t="s">
        <v>188</v>
      </c>
      <c r="E58" s="1149"/>
      <c r="F58" s="1149"/>
      <c r="G58" s="1149"/>
      <c r="H58" s="1149"/>
      <c r="I58" s="1149"/>
      <c r="J58" s="1150"/>
      <c r="K58" s="644"/>
      <c r="L58" s="645">
        <f>SUM( L57,L57)</f>
        <v>0</v>
      </c>
      <c r="M58" s="630"/>
      <c r="N58" s="631">
        <f>SUM(N56:N57)</f>
        <v>0</v>
      </c>
      <c r="O58" s="632">
        <f>SUM(O56:O57)</f>
        <v>0</v>
      </c>
      <c r="P58" s="608"/>
      <c r="Q58" s="608"/>
      <c r="R58" s="608"/>
      <c r="S58" s="608"/>
      <c r="T58" s="608"/>
      <c r="U58" s="608"/>
      <c r="V58" s="608"/>
      <c r="W58" s="608"/>
    </row>
    <row r="59" spans="1:23" s="220" customFormat="1" ht="15" customHeight="1" x14ac:dyDescent="0.25">
      <c r="A59" s="560"/>
      <c r="B59" s="560"/>
      <c r="C59" s="560"/>
      <c r="D59" s="1197"/>
      <c r="E59" s="1198"/>
      <c r="F59" s="1198"/>
      <c r="G59" s="1198"/>
      <c r="H59" s="1198"/>
      <c r="I59" s="1198"/>
      <c r="J59" s="1199"/>
      <c r="K59" s="646"/>
      <c r="L59" s="377"/>
      <c r="M59" s="421"/>
      <c r="N59" s="608"/>
      <c r="O59" s="608"/>
      <c r="P59" s="608"/>
      <c r="Q59" s="608"/>
      <c r="R59" s="608"/>
      <c r="S59" s="608"/>
      <c r="T59" s="608"/>
      <c r="U59" s="608"/>
      <c r="V59" s="608"/>
      <c r="W59" s="608"/>
    </row>
    <row r="60" spans="1:23" s="220" customFormat="1" ht="30" outlineLevel="1" x14ac:dyDescent="0.25">
      <c r="A60" s="560"/>
      <c r="B60" s="13"/>
      <c r="C60" s="238" t="s">
        <v>160</v>
      </c>
      <c r="D60" s="1194"/>
      <c r="E60" s="1195"/>
      <c r="F60" s="1195"/>
      <c r="G60" s="1195"/>
      <c r="H60" s="1195"/>
      <c r="I60" s="1195"/>
      <c r="J60" s="1196"/>
      <c r="K60" s="567"/>
      <c r="L60" s="275">
        <v>0</v>
      </c>
      <c r="M60" s="647"/>
      <c r="N60" s="636">
        <v>0</v>
      </c>
      <c r="O60" s="636">
        <v>0</v>
      </c>
      <c r="P60" s="105"/>
      <c r="Q60" s="105"/>
      <c r="R60" s="105"/>
      <c r="S60" s="608"/>
      <c r="T60" s="608"/>
      <c r="U60" s="608"/>
      <c r="V60" s="608"/>
      <c r="W60" s="608"/>
    </row>
    <row r="61" spans="1:23" s="220" customFormat="1" ht="12.75" customHeight="1" outlineLevel="1" x14ac:dyDescent="0.25">
      <c r="A61" s="560"/>
      <c r="B61" s="605"/>
      <c r="C61" s="558"/>
      <c r="D61" s="1184" t="s">
        <v>161</v>
      </c>
      <c r="E61" s="1185"/>
      <c r="F61" s="1185"/>
      <c r="G61" s="1185"/>
      <c r="H61" s="1185"/>
      <c r="I61" s="1185"/>
      <c r="J61" s="1186"/>
      <c r="K61" s="567">
        <v>0</v>
      </c>
      <c r="L61" s="648"/>
      <c r="M61" s="421"/>
      <c r="N61" s="638">
        <v>0</v>
      </c>
      <c r="O61" s="638">
        <v>0</v>
      </c>
      <c r="P61" s="608"/>
      <c r="Q61" s="608"/>
      <c r="R61" s="608"/>
      <c r="S61" s="608"/>
      <c r="T61" s="608"/>
      <c r="U61" s="608"/>
      <c r="V61" s="608"/>
      <c r="W61" s="608"/>
    </row>
    <row r="62" spans="1:23" s="220" customFormat="1" outlineLevel="1" x14ac:dyDescent="0.25">
      <c r="A62" s="560"/>
      <c r="B62" s="605"/>
      <c r="C62" s="558"/>
      <c r="D62" s="1184" t="s">
        <v>154</v>
      </c>
      <c r="E62" s="1185"/>
      <c r="F62" s="1185"/>
      <c r="G62" s="1185"/>
      <c r="H62" s="1185"/>
      <c r="I62" s="1185"/>
      <c r="J62" s="1186"/>
      <c r="K62" s="567">
        <v>0</v>
      </c>
      <c r="L62" s="609"/>
      <c r="M62" s="421"/>
      <c r="N62" s="638">
        <v>0</v>
      </c>
      <c r="O62" s="638">
        <v>0</v>
      </c>
      <c r="P62" s="608"/>
      <c r="Q62" s="608"/>
      <c r="R62" s="608"/>
      <c r="S62" s="608"/>
      <c r="T62" s="608"/>
      <c r="U62" s="608"/>
      <c r="V62" s="608"/>
      <c r="W62" s="608"/>
    </row>
    <row r="63" spans="1:23" s="220" customFormat="1" outlineLevel="1" x14ac:dyDescent="0.25">
      <c r="A63" s="560"/>
      <c r="B63" s="605"/>
      <c r="C63" s="559"/>
      <c r="D63" s="1184" t="s">
        <v>358</v>
      </c>
      <c r="E63" s="1185"/>
      <c r="F63" s="1185"/>
      <c r="G63" s="1185"/>
      <c r="H63" s="1185"/>
      <c r="I63" s="1185"/>
      <c r="J63" s="1186"/>
      <c r="K63" s="567">
        <v>0</v>
      </c>
      <c r="L63" s="609"/>
      <c r="M63" s="421"/>
      <c r="N63" s="638">
        <v>0</v>
      </c>
      <c r="O63" s="638">
        <v>0</v>
      </c>
      <c r="P63" s="608"/>
      <c r="Q63" s="608"/>
      <c r="R63" s="608"/>
      <c r="S63" s="608"/>
      <c r="T63" s="608"/>
      <c r="U63" s="608"/>
      <c r="V63" s="608"/>
      <c r="W63" s="608"/>
    </row>
    <row r="64" spans="1:23" s="220" customFormat="1" outlineLevel="1" x14ac:dyDescent="0.25">
      <c r="A64" s="560"/>
      <c r="B64" s="560"/>
      <c r="C64" s="560"/>
      <c r="D64" s="649"/>
      <c r="E64" s="640"/>
      <c r="F64" s="640"/>
      <c r="G64" s="640"/>
      <c r="H64" s="640"/>
      <c r="I64" s="640"/>
      <c r="J64" s="650" t="s">
        <v>1</v>
      </c>
      <c r="K64" s="611"/>
      <c r="L64" s="379">
        <f>SUM(K61:K63)+L60</f>
        <v>0</v>
      </c>
      <c r="M64" s="421"/>
      <c r="N64" s="612">
        <f>SUM(N59:N63)</f>
        <v>0</v>
      </c>
      <c r="O64" s="612">
        <f>SUM(O59:O63)</f>
        <v>0</v>
      </c>
      <c r="P64" s="608"/>
      <c r="Q64" s="608"/>
      <c r="R64" s="608"/>
      <c r="S64" s="608"/>
      <c r="T64" s="608"/>
      <c r="U64" s="608"/>
      <c r="V64" s="608"/>
      <c r="W64" s="608"/>
    </row>
    <row r="65" spans="1:23" s="220" customFormat="1" ht="15" customHeight="1" outlineLevel="1" thickBot="1" x14ac:dyDescent="0.3">
      <c r="A65" s="560"/>
      <c r="B65" s="560"/>
      <c r="C65" s="560"/>
      <c r="D65" s="1188" t="s">
        <v>195</v>
      </c>
      <c r="E65" s="1189"/>
      <c r="F65" s="1189"/>
      <c r="G65" s="1189"/>
      <c r="H65" s="1189"/>
      <c r="I65" s="1189"/>
      <c r="J65" s="1190"/>
      <c r="K65" s="613">
        <v>0.23</v>
      </c>
      <c r="L65" s="614">
        <f>SUM(L64)*K65</f>
        <v>0</v>
      </c>
      <c r="M65" s="421"/>
      <c r="N65" s="615">
        <f>N64*K65</f>
        <v>0</v>
      </c>
      <c r="O65" s="615">
        <f>O64*K65</f>
        <v>0</v>
      </c>
      <c r="P65" s="608"/>
      <c r="Q65" s="608"/>
      <c r="R65" s="608"/>
      <c r="S65" s="608"/>
      <c r="T65" s="608"/>
      <c r="U65" s="608"/>
      <c r="V65" s="608"/>
      <c r="W65" s="608"/>
    </row>
    <row r="66" spans="1:23" s="220" customFormat="1" x14ac:dyDescent="0.25">
      <c r="A66" s="560"/>
      <c r="B66" s="642" t="s">
        <v>303</v>
      </c>
      <c r="C66" s="1120" t="s">
        <v>160</v>
      </c>
      <c r="D66" s="1191" t="s">
        <v>1</v>
      </c>
      <c r="E66" s="1192"/>
      <c r="F66" s="1192"/>
      <c r="G66" s="1192"/>
      <c r="H66" s="1192"/>
      <c r="I66" s="1192"/>
      <c r="J66" s="1193"/>
      <c r="K66" s="487"/>
      <c r="L66" s="643">
        <f>SUM( L64,L65)</f>
        <v>0</v>
      </c>
      <c r="M66" s="619"/>
      <c r="N66" s="620">
        <f>SUM(N64:N65)</f>
        <v>0</v>
      </c>
      <c r="O66" s="621">
        <f>SUM(O64:O65)</f>
        <v>0</v>
      </c>
      <c r="P66" s="608"/>
      <c r="Q66" s="608"/>
      <c r="R66" s="608"/>
      <c r="S66" s="608"/>
      <c r="T66" s="608"/>
      <c r="U66" s="608"/>
      <c r="V66" s="608"/>
      <c r="W66" s="608"/>
    </row>
    <row r="67" spans="1:23" s="220" customFormat="1" ht="15" customHeight="1" x14ac:dyDescent="0.25">
      <c r="A67" s="560"/>
      <c r="B67" s="622"/>
      <c r="C67" s="1121"/>
      <c r="D67" s="1127" t="s">
        <v>279</v>
      </c>
      <c r="E67" s="1127"/>
      <c r="F67" s="1127"/>
      <c r="G67" s="1127"/>
      <c r="H67" s="1127"/>
      <c r="I67" s="1127"/>
      <c r="J67" s="1128"/>
      <c r="K67" s="623">
        <v>0.1</v>
      </c>
      <c r="L67" s="379">
        <f>SUM(L66)*K67</f>
        <v>0</v>
      </c>
      <c r="M67" s="625"/>
      <c r="N67" s="612">
        <f>N66*K67</f>
        <v>0</v>
      </c>
      <c r="O67" s="626">
        <f>O66*K67</f>
        <v>0</v>
      </c>
      <c r="P67" s="608"/>
      <c r="Q67" s="608"/>
      <c r="R67" s="608"/>
      <c r="S67" s="608"/>
      <c r="T67" s="608"/>
      <c r="U67" s="608"/>
      <c r="V67" s="608"/>
      <c r="W67" s="608"/>
    </row>
    <row r="68" spans="1:23" s="220" customFormat="1" ht="15" customHeight="1" thickBot="1" x14ac:dyDescent="0.3">
      <c r="A68" s="560"/>
      <c r="B68" s="627"/>
      <c r="C68" s="1122"/>
      <c r="D68" s="1179" t="s">
        <v>189</v>
      </c>
      <c r="E68" s="1179"/>
      <c r="F68" s="1179"/>
      <c r="G68" s="1179"/>
      <c r="H68" s="1179"/>
      <c r="I68" s="1179"/>
      <c r="J68" s="1180"/>
      <c r="K68" s="644"/>
      <c r="L68" s="645">
        <f>SUM( L64,L65)</f>
        <v>0</v>
      </c>
      <c r="M68" s="630"/>
      <c r="N68" s="631">
        <f>SUM(N66:N67)</f>
        <v>0</v>
      </c>
      <c r="O68" s="632">
        <f>SUM(O66:O67)</f>
        <v>0</v>
      </c>
      <c r="P68" s="608"/>
      <c r="Q68" s="608"/>
      <c r="R68" s="608"/>
      <c r="S68" s="608"/>
      <c r="T68" s="608"/>
      <c r="U68" s="608"/>
      <c r="V68" s="608"/>
      <c r="W68" s="608"/>
    </row>
    <row r="69" spans="1:23" s="220" customFormat="1" ht="15" customHeight="1" x14ac:dyDescent="0.25">
      <c r="A69" s="560"/>
      <c r="B69" s="637"/>
      <c r="C69" s="560"/>
      <c r="D69" s="1197"/>
      <c r="E69" s="1198"/>
      <c r="F69" s="1198"/>
      <c r="G69" s="1198"/>
      <c r="H69" s="1198"/>
      <c r="I69" s="1198"/>
      <c r="J69" s="1198"/>
      <c r="K69" s="651"/>
      <c r="L69" s="652"/>
      <c r="M69" s="421"/>
      <c r="N69" s="608"/>
      <c r="O69" s="608"/>
      <c r="P69" s="608"/>
      <c r="Q69" s="608"/>
      <c r="R69" s="608"/>
      <c r="S69" s="608"/>
      <c r="T69" s="608"/>
      <c r="U69" s="608"/>
      <c r="V69" s="608"/>
      <c r="W69" s="608"/>
    </row>
    <row r="70" spans="1:23" s="220" customFormat="1" ht="30" outlineLevel="1" x14ac:dyDescent="0.25">
      <c r="A70" s="560"/>
      <c r="B70" s="13"/>
      <c r="C70" s="238" t="s">
        <v>141</v>
      </c>
      <c r="D70" s="1194"/>
      <c r="E70" s="1195"/>
      <c r="F70" s="1195"/>
      <c r="G70" s="1195"/>
      <c r="H70" s="1195"/>
      <c r="I70" s="1195"/>
      <c r="J70" s="1196"/>
      <c r="L70" s="275">
        <v>0</v>
      </c>
      <c r="M70" s="647"/>
      <c r="N70" s="636">
        <v>0</v>
      </c>
      <c r="O70" s="636">
        <v>0</v>
      </c>
      <c r="P70" s="105"/>
      <c r="Q70" s="105"/>
      <c r="R70" s="105"/>
      <c r="S70" s="608"/>
      <c r="T70" s="608"/>
      <c r="U70" s="608"/>
      <c r="V70" s="608"/>
      <c r="W70" s="608"/>
    </row>
    <row r="71" spans="1:23" s="220" customFormat="1" outlineLevel="1" x14ac:dyDescent="0.25">
      <c r="A71" s="560"/>
      <c r="B71" s="605"/>
      <c r="C71" s="562"/>
      <c r="D71" s="1184" t="s">
        <v>142</v>
      </c>
      <c r="E71" s="1185"/>
      <c r="F71" s="1185"/>
      <c r="G71" s="1185"/>
      <c r="H71" s="1185"/>
      <c r="I71" s="1185"/>
      <c r="J71" s="1186"/>
      <c r="K71" s="567">
        <v>0</v>
      </c>
      <c r="L71" s="606"/>
      <c r="M71" s="421"/>
      <c r="N71" s="638">
        <v>0</v>
      </c>
      <c r="O71" s="638">
        <v>0</v>
      </c>
      <c r="P71" s="608"/>
      <c r="Q71" s="608"/>
      <c r="R71" s="608"/>
      <c r="S71" s="608"/>
      <c r="T71" s="608"/>
      <c r="U71" s="608"/>
      <c r="V71" s="608"/>
      <c r="W71" s="608"/>
    </row>
    <row r="72" spans="1:23" s="220" customFormat="1" outlineLevel="1" x14ac:dyDescent="0.25">
      <c r="A72" s="560"/>
      <c r="B72" s="605"/>
      <c r="C72" s="562"/>
      <c r="D72" s="1184" t="s">
        <v>143</v>
      </c>
      <c r="E72" s="1185"/>
      <c r="F72" s="1185"/>
      <c r="G72" s="1185"/>
      <c r="H72" s="1185"/>
      <c r="I72" s="1185"/>
      <c r="J72" s="1186"/>
      <c r="K72" s="567">
        <v>0</v>
      </c>
      <c r="L72" s="609"/>
      <c r="M72" s="421"/>
      <c r="N72" s="638">
        <v>0</v>
      </c>
      <c r="O72" s="638">
        <v>0</v>
      </c>
      <c r="P72" s="608"/>
      <c r="Q72" s="608"/>
      <c r="R72" s="608"/>
      <c r="S72" s="608"/>
      <c r="T72" s="608"/>
      <c r="U72" s="608"/>
      <c r="V72" s="608"/>
      <c r="W72" s="608"/>
    </row>
    <row r="73" spans="1:23" s="220" customFormat="1" outlineLevel="1" x14ac:dyDescent="0.25">
      <c r="A73" s="560"/>
      <c r="B73" s="605"/>
      <c r="C73" s="562"/>
      <c r="D73" s="1184" t="s">
        <v>159</v>
      </c>
      <c r="E73" s="1185"/>
      <c r="F73" s="1185"/>
      <c r="G73" s="1185"/>
      <c r="H73" s="1185"/>
      <c r="I73" s="1185"/>
      <c r="J73" s="1186"/>
      <c r="K73" s="567">
        <v>0</v>
      </c>
      <c r="L73" s="609"/>
      <c r="M73" s="421"/>
      <c r="N73" s="638">
        <v>0</v>
      </c>
      <c r="O73" s="638">
        <v>0</v>
      </c>
      <c r="P73" s="608"/>
      <c r="Q73" s="608"/>
      <c r="R73" s="608"/>
      <c r="S73" s="608"/>
      <c r="T73" s="608"/>
      <c r="U73" s="608"/>
      <c r="V73" s="608"/>
      <c r="W73" s="608"/>
    </row>
    <row r="74" spans="1:23" s="220" customFormat="1" outlineLevel="1" x14ac:dyDescent="0.25">
      <c r="A74" s="560"/>
      <c r="B74" s="605"/>
      <c r="C74" s="562"/>
      <c r="D74" s="1184" t="s">
        <v>202</v>
      </c>
      <c r="E74" s="1185"/>
      <c r="F74" s="1185"/>
      <c r="G74" s="1185"/>
      <c r="H74" s="1185"/>
      <c r="I74" s="1185"/>
      <c r="J74" s="1186"/>
      <c r="K74" s="567">
        <v>0</v>
      </c>
      <c r="L74" s="609"/>
      <c r="M74" s="421"/>
      <c r="N74" s="638">
        <v>0</v>
      </c>
      <c r="O74" s="638">
        <v>0</v>
      </c>
      <c r="P74" s="608"/>
      <c r="Q74" s="608"/>
      <c r="R74" s="608"/>
      <c r="S74" s="608"/>
      <c r="T74" s="608"/>
      <c r="U74" s="608"/>
      <c r="V74" s="608"/>
      <c r="W74" s="608"/>
    </row>
    <row r="75" spans="1:23" s="220" customFormat="1" outlineLevel="1" x14ac:dyDescent="0.25">
      <c r="A75" s="560"/>
      <c r="B75" s="605"/>
      <c r="C75" s="563"/>
      <c r="D75" s="1184" t="s">
        <v>328</v>
      </c>
      <c r="E75" s="1185"/>
      <c r="F75" s="1185"/>
      <c r="G75" s="1185"/>
      <c r="H75" s="1185"/>
      <c r="I75" s="1185"/>
      <c r="J75" s="1186"/>
      <c r="K75" s="567">
        <v>0</v>
      </c>
      <c r="L75" s="610"/>
      <c r="M75" s="421"/>
      <c r="N75" s="638">
        <v>0</v>
      </c>
      <c r="O75" s="638">
        <v>0</v>
      </c>
      <c r="P75" s="608"/>
      <c r="Q75" s="608"/>
      <c r="R75" s="608"/>
      <c r="S75" s="608"/>
      <c r="T75" s="608"/>
      <c r="U75" s="608"/>
      <c r="V75" s="608"/>
      <c r="W75" s="608"/>
    </row>
    <row r="76" spans="1:23" s="220" customFormat="1" outlineLevel="1" x14ac:dyDescent="0.25">
      <c r="A76" s="560"/>
      <c r="B76" s="637"/>
      <c r="C76" s="564"/>
      <c r="D76" s="1187" t="s">
        <v>1</v>
      </c>
      <c r="E76" s="1127"/>
      <c r="F76" s="1127"/>
      <c r="G76" s="1127"/>
      <c r="H76" s="1127"/>
      <c r="I76" s="1127"/>
      <c r="J76" s="1128"/>
      <c r="K76" s="611"/>
      <c r="L76" s="379">
        <f>SUM(K70:K75)</f>
        <v>0</v>
      </c>
      <c r="M76" s="421"/>
      <c r="N76" s="612">
        <f>SUM(N70:N75)</f>
        <v>0</v>
      </c>
      <c r="O76" s="612">
        <f>SUM(O70:O75)</f>
        <v>0</v>
      </c>
      <c r="P76" s="608"/>
      <c r="Q76" s="608"/>
      <c r="R76" s="608"/>
      <c r="S76" s="608"/>
      <c r="T76" s="608"/>
      <c r="U76" s="608"/>
      <c r="V76" s="608"/>
      <c r="W76" s="608"/>
    </row>
    <row r="77" spans="1:23" s="220" customFormat="1" ht="15" customHeight="1" outlineLevel="1" thickBot="1" x14ac:dyDescent="0.3">
      <c r="A77" s="560"/>
      <c r="B77" s="560"/>
      <c r="C77" s="564"/>
      <c r="D77" s="1188" t="s">
        <v>195</v>
      </c>
      <c r="E77" s="1189"/>
      <c r="F77" s="1189"/>
      <c r="G77" s="1189"/>
      <c r="H77" s="1189"/>
      <c r="I77" s="1189"/>
      <c r="J77" s="1190"/>
      <c r="K77" s="613">
        <v>0.23</v>
      </c>
      <c r="L77" s="614">
        <f>SUM(L76)*K77</f>
        <v>0</v>
      </c>
      <c r="M77" s="421"/>
      <c r="N77" s="615">
        <f>N76*K77</f>
        <v>0</v>
      </c>
      <c r="O77" s="615">
        <f>O76*K77</f>
        <v>0</v>
      </c>
      <c r="P77" s="608"/>
      <c r="Q77" s="608"/>
      <c r="R77" s="608"/>
      <c r="S77" s="608"/>
      <c r="T77" s="608"/>
      <c r="U77" s="608"/>
      <c r="V77" s="608"/>
      <c r="W77" s="608"/>
    </row>
    <row r="78" spans="1:23" s="220" customFormat="1" x14ac:dyDescent="0.25">
      <c r="A78" s="560"/>
      <c r="B78" s="40" t="s">
        <v>303</v>
      </c>
      <c r="C78" s="1120" t="s">
        <v>141</v>
      </c>
      <c r="D78" s="1191" t="s">
        <v>1</v>
      </c>
      <c r="E78" s="1192"/>
      <c r="F78" s="1192"/>
      <c r="G78" s="1192"/>
      <c r="H78" s="1192"/>
      <c r="I78" s="1192"/>
      <c r="J78" s="1193"/>
      <c r="K78" s="487"/>
      <c r="L78" s="643">
        <f>SUM(L76:L77)</f>
        <v>0</v>
      </c>
      <c r="M78" s="619"/>
      <c r="N78" s="620">
        <f>SUM(N76:N77)</f>
        <v>0</v>
      </c>
      <c r="O78" s="621">
        <f>SUM(O76:O77)</f>
        <v>0</v>
      </c>
      <c r="P78" s="608"/>
      <c r="Q78" s="608"/>
      <c r="R78" s="608"/>
      <c r="S78" s="608"/>
      <c r="T78" s="608"/>
      <c r="U78" s="608"/>
      <c r="V78" s="608"/>
      <c r="W78" s="608"/>
    </row>
    <row r="79" spans="1:23" s="220" customFormat="1" ht="15" customHeight="1" x14ac:dyDescent="0.25">
      <c r="A79" s="560"/>
      <c r="B79" s="622"/>
      <c r="C79" s="1121"/>
      <c r="D79" s="1127" t="s">
        <v>279</v>
      </c>
      <c r="E79" s="1127"/>
      <c r="F79" s="1127"/>
      <c r="G79" s="1127"/>
      <c r="H79" s="1127"/>
      <c r="I79" s="1127"/>
      <c r="J79" s="1128"/>
      <c r="K79" s="623">
        <v>0.1</v>
      </c>
      <c r="L79" s="379">
        <f>L78*K79</f>
        <v>0</v>
      </c>
      <c r="M79" s="625"/>
      <c r="N79" s="612">
        <f>N78*K79</f>
        <v>0</v>
      </c>
      <c r="O79" s="626">
        <f>O78*K79</f>
        <v>0</v>
      </c>
      <c r="P79" s="608"/>
      <c r="Q79" s="608"/>
      <c r="R79" s="608"/>
      <c r="S79" s="608"/>
      <c r="T79" s="608"/>
      <c r="U79" s="608"/>
      <c r="V79" s="608"/>
      <c r="W79" s="608"/>
    </row>
    <row r="80" spans="1:23" s="220" customFormat="1" ht="15" customHeight="1" thickBot="1" x14ac:dyDescent="0.3">
      <c r="A80" s="560"/>
      <c r="B80" s="627"/>
      <c r="C80" s="1122"/>
      <c r="D80" s="1149" t="s">
        <v>190</v>
      </c>
      <c r="E80" s="1149"/>
      <c r="F80" s="1149"/>
      <c r="G80" s="1149"/>
      <c r="H80" s="1149"/>
      <c r="I80" s="1149"/>
      <c r="J80" s="1150"/>
      <c r="K80" s="644"/>
      <c r="L80" s="645">
        <f>SUM(L78:L79)</f>
        <v>0</v>
      </c>
      <c r="M80" s="630"/>
      <c r="N80" s="631">
        <f>SUM(N78:N79)</f>
        <v>0</v>
      </c>
      <c r="O80" s="632">
        <f>SUM(O78:O79)</f>
        <v>0</v>
      </c>
      <c r="P80" s="608"/>
      <c r="Q80" s="608"/>
      <c r="R80" s="608"/>
      <c r="S80" s="608"/>
      <c r="T80" s="608"/>
      <c r="U80" s="608"/>
      <c r="V80" s="608"/>
      <c r="W80" s="608"/>
    </row>
    <row r="81" spans="1:23" s="220" customFormat="1" ht="15" customHeight="1" x14ac:dyDescent="0.25">
      <c r="A81" s="560"/>
      <c r="B81" s="560"/>
      <c r="C81" s="564"/>
      <c r="D81" s="1198"/>
      <c r="E81" s="1198"/>
      <c r="F81" s="1198"/>
      <c r="G81" s="1198"/>
      <c r="H81" s="1198"/>
      <c r="I81" s="1198"/>
      <c r="J81" s="1198"/>
      <c r="K81" s="653"/>
      <c r="L81" s="654"/>
      <c r="M81" s="421"/>
      <c r="N81" s="608"/>
      <c r="O81" s="608"/>
      <c r="P81" s="608"/>
      <c r="Q81" s="608"/>
      <c r="R81" s="608"/>
      <c r="S81" s="608"/>
      <c r="T81" s="608"/>
      <c r="U81" s="608"/>
      <c r="V81" s="608"/>
      <c r="W81" s="608"/>
    </row>
    <row r="82" spans="1:23" s="423" customFormat="1" ht="30" outlineLevel="1" x14ac:dyDescent="0.25">
      <c r="A82" s="560"/>
      <c r="B82" s="1208"/>
      <c r="C82" s="565" t="s">
        <v>146</v>
      </c>
      <c r="D82" s="655"/>
      <c r="E82" s="329"/>
      <c r="F82" s="329"/>
      <c r="G82" s="329"/>
      <c r="H82" s="329"/>
      <c r="I82" s="329"/>
      <c r="J82" s="566"/>
      <c r="K82" s="567"/>
      <c r="L82" s="275">
        <v>0</v>
      </c>
      <c r="M82" s="385"/>
      <c r="N82" s="636">
        <v>0</v>
      </c>
      <c r="O82" s="636">
        <v>0</v>
      </c>
      <c r="P82" s="568"/>
      <c r="Q82" s="568"/>
      <c r="R82" s="569"/>
      <c r="S82" s="569"/>
      <c r="T82" s="569"/>
      <c r="U82" s="569"/>
      <c r="V82" s="569"/>
    </row>
    <row r="83" spans="1:23" s="220" customFormat="1" ht="13.5" customHeight="1" outlineLevel="1" x14ac:dyDescent="0.25">
      <c r="A83" s="560"/>
      <c r="B83" s="1208"/>
      <c r="C83" s="1209"/>
      <c r="D83" s="649" t="s">
        <v>144</v>
      </c>
      <c r="E83" s="640"/>
      <c r="F83" s="640"/>
      <c r="G83" s="640"/>
      <c r="H83" s="640"/>
      <c r="I83" s="640"/>
      <c r="J83" s="641"/>
      <c r="K83" s="567">
        <v>0</v>
      </c>
      <c r="L83" s="606"/>
      <c r="M83" s="421"/>
      <c r="N83" s="638">
        <v>0</v>
      </c>
      <c r="O83" s="638">
        <v>0</v>
      </c>
      <c r="P83" s="608"/>
      <c r="Q83" s="608"/>
      <c r="R83" s="608"/>
      <c r="S83" s="608"/>
      <c r="T83" s="608"/>
      <c r="U83" s="608"/>
      <c r="V83" s="608"/>
    </row>
    <row r="84" spans="1:23" s="220" customFormat="1" ht="12.75" customHeight="1" outlineLevel="1" x14ac:dyDescent="0.25">
      <c r="A84" s="560"/>
      <c r="B84" s="1208"/>
      <c r="C84" s="1209"/>
      <c r="D84" s="649" t="s">
        <v>203</v>
      </c>
      <c r="E84" s="640"/>
      <c r="F84" s="640"/>
      <c r="G84" s="640"/>
      <c r="H84" s="640"/>
      <c r="I84" s="640"/>
      <c r="J84" s="641"/>
      <c r="K84" s="567">
        <v>0</v>
      </c>
      <c r="L84" s="609"/>
      <c r="M84" s="421"/>
      <c r="N84" s="638">
        <v>0</v>
      </c>
      <c r="O84" s="638">
        <v>0</v>
      </c>
      <c r="P84" s="608"/>
      <c r="Q84" s="608"/>
      <c r="R84" s="608"/>
      <c r="S84" s="608"/>
      <c r="T84" s="608"/>
      <c r="U84" s="608"/>
      <c r="V84" s="608"/>
    </row>
    <row r="85" spans="1:23" s="220" customFormat="1" ht="12.75" customHeight="1" outlineLevel="1" x14ac:dyDescent="0.25">
      <c r="A85" s="560"/>
      <c r="B85" s="1208"/>
      <c r="C85" s="1209"/>
      <c r="D85" s="649" t="s">
        <v>170</v>
      </c>
      <c r="E85" s="640"/>
      <c r="F85" s="640"/>
      <c r="G85" s="640"/>
      <c r="H85" s="640"/>
      <c r="I85" s="640"/>
      <c r="J85" s="641"/>
      <c r="K85" s="567">
        <v>0</v>
      </c>
      <c r="L85" s="609"/>
      <c r="M85" s="421"/>
      <c r="N85" s="638">
        <v>0</v>
      </c>
      <c r="O85" s="638">
        <v>0</v>
      </c>
      <c r="P85" s="608"/>
      <c r="Q85" s="608"/>
      <c r="R85" s="608"/>
      <c r="S85" s="608"/>
      <c r="T85" s="608"/>
      <c r="U85" s="608"/>
      <c r="V85" s="608"/>
    </row>
    <row r="86" spans="1:23" s="220" customFormat="1" ht="12.75" customHeight="1" outlineLevel="1" x14ac:dyDescent="0.25">
      <c r="A86" s="560"/>
      <c r="B86" s="1208"/>
      <c r="C86" s="1209"/>
      <c r="D86" s="649" t="s">
        <v>204</v>
      </c>
      <c r="E86" s="640"/>
      <c r="F86" s="640"/>
      <c r="G86" s="640"/>
      <c r="H86" s="640"/>
      <c r="I86" s="640"/>
      <c r="J86" s="641"/>
      <c r="K86" s="567">
        <v>0</v>
      </c>
      <c r="L86" s="609"/>
      <c r="M86" s="421"/>
      <c r="N86" s="638">
        <v>0</v>
      </c>
      <c r="O86" s="638">
        <v>0</v>
      </c>
      <c r="P86" s="608"/>
      <c r="Q86" s="608"/>
      <c r="R86" s="608"/>
      <c r="S86" s="608"/>
      <c r="T86" s="608"/>
      <c r="U86" s="608"/>
      <c r="V86" s="608"/>
    </row>
    <row r="87" spans="1:23" s="220" customFormat="1" ht="12.75" customHeight="1" outlineLevel="1" x14ac:dyDescent="0.25">
      <c r="A87" s="560"/>
      <c r="B87" s="1208"/>
      <c r="C87" s="1209"/>
      <c r="D87" s="649" t="s">
        <v>149</v>
      </c>
      <c r="E87" s="640"/>
      <c r="F87" s="640"/>
      <c r="G87" s="640"/>
      <c r="H87" s="640"/>
      <c r="I87" s="640"/>
      <c r="J87" s="641"/>
      <c r="K87" s="567">
        <v>0</v>
      </c>
      <c r="L87" s="609"/>
      <c r="M87" s="421"/>
      <c r="N87" s="638">
        <v>0</v>
      </c>
      <c r="O87" s="638">
        <v>0</v>
      </c>
      <c r="P87" s="608"/>
      <c r="Q87" s="608"/>
      <c r="R87" s="608"/>
      <c r="S87" s="608"/>
      <c r="T87" s="608"/>
      <c r="U87" s="608"/>
      <c r="V87" s="608"/>
    </row>
    <row r="88" spans="1:23" s="220" customFormat="1" ht="12.75" customHeight="1" outlineLevel="1" x14ac:dyDescent="0.25">
      <c r="A88" s="560"/>
      <c r="B88" s="1208"/>
      <c r="C88" s="1209"/>
      <c r="D88" s="649" t="s">
        <v>150</v>
      </c>
      <c r="E88" s="640"/>
      <c r="F88" s="640"/>
      <c r="G88" s="640"/>
      <c r="H88" s="640"/>
      <c r="I88" s="640"/>
      <c r="J88" s="641"/>
      <c r="K88" s="567">
        <v>0</v>
      </c>
      <c r="L88" s="609"/>
      <c r="M88" s="421"/>
      <c r="N88" s="638">
        <v>0</v>
      </c>
      <c r="O88" s="638">
        <v>0</v>
      </c>
      <c r="P88" s="608"/>
      <c r="Q88" s="608"/>
      <c r="R88" s="608"/>
      <c r="S88" s="608"/>
      <c r="T88" s="608"/>
      <c r="U88" s="608"/>
      <c r="V88" s="608"/>
    </row>
    <row r="89" spans="1:23" s="220" customFormat="1" ht="12.75" customHeight="1" outlineLevel="1" x14ac:dyDescent="0.25">
      <c r="A89" s="560"/>
      <c r="B89" s="1208"/>
      <c r="C89" s="1209"/>
      <c r="D89" s="649" t="s">
        <v>156</v>
      </c>
      <c r="E89" s="640"/>
      <c r="F89" s="640"/>
      <c r="G89" s="640"/>
      <c r="H89" s="640"/>
      <c r="I89" s="640"/>
      <c r="J89" s="641"/>
      <c r="K89" s="567">
        <v>0</v>
      </c>
      <c r="L89" s="609"/>
      <c r="M89" s="421"/>
      <c r="N89" s="638">
        <v>0</v>
      </c>
      <c r="O89" s="638">
        <v>0</v>
      </c>
      <c r="P89" s="608"/>
      <c r="Q89" s="608"/>
      <c r="R89" s="608"/>
      <c r="S89" s="608"/>
      <c r="T89" s="608"/>
      <c r="U89" s="608"/>
      <c r="V89" s="608"/>
    </row>
    <row r="90" spans="1:23" s="220" customFormat="1" ht="12.75" customHeight="1" outlineLevel="1" x14ac:dyDescent="0.25">
      <c r="A90" s="560"/>
      <c r="B90" s="1208"/>
      <c r="C90" s="1209"/>
      <c r="D90" s="649" t="s">
        <v>157</v>
      </c>
      <c r="E90" s="640"/>
      <c r="F90" s="640"/>
      <c r="G90" s="640"/>
      <c r="H90" s="640"/>
      <c r="I90" s="640"/>
      <c r="J90" s="641"/>
      <c r="K90" s="567">
        <v>0</v>
      </c>
      <c r="L90" s="609"/>
      <c r="M90" s="421"/>
      <c r="N90" s="638">
        <v>0</v>
      </c>
      <c r="O90" s="638">
        <v>0</v>
      </c>
      <c r="P90" s="608"/>
      <c r="Q90" s="608"/>
      <c r="R90" s="608"/>
      <c r="S90" s="608"/>
      <c r="T90" s="608"/>
      <c r="U90" s="608"/>
      <c r="V90" s="608"/>
    </row>
    <row r="91" spans="1:23" s="220" customFormat="1" ht="12.75" customHeight="1" outlineLevel="1" x14ac:dyDescent="0.25">
      <c r="A91" s="560"/>
      <c r="B91" s="1208"/>
      <c r="C91" s="1209"/>
      <c r="D91" s="656" t="s">
        <v>171</v>
      </c>
      <c r="E91" s="640"/>
      <c r="F91" s="640"/>
      <c r="G91" s="640"/>
      <c r="H91" s="640"/>
      <c r="I91" s="640"/>
      <c r="J91" s="641"/>
      <c r="K91" s="567">
        <v>0</v>
      </c>
      <c r="L91" s="609"/>
      <c r="M91" s="421"/>
      <c r="N91" s="638">
        <v>0</v>
      </c>
      <c r="O91" s="638">
        <v>0</v>
      </c>
      <c r="P91" s="608"/>
      <c r="Q91" s="608"/>
      <c r="R91" s="608"/>
      <c r="S91" s="608"/>
      <c r="T91" s="608"/>
      <c r="U91" s="608"/>
      <c r="V91" s="608"/>
    </row>
    <row r="92" spans="1:23" s="220" customFormat="1" ht="12.75" customHeight="1" outlineLevel="1" x14ac:dyDescent="0.25">
      <c r="A92" s="560"/>
      <c r="B92" s="1208"/>
      <c r="C92" s="1210"/>
      <c r="D92" s="649" t="s">
        <v>328</v>
      </c>
      <c r="E92" s="640"/>
      <c r="F92" s="640"/>
      <c r="G92" s="640"/>
      <c r="H92" s="640"/>
      <c r="I92" s="640"/>
      <c r="J92" s="641"/>
      <c r="K92" s="567">
        <v>0</v>
      </c>
      <c r="L92" s="610"/>
      <c r="M92" s="421"/>
      <c r="N92" s="638">
        <v>0</v>
      </c>
      <c r="O92" s="638">
        <v>0</v>
      </c>
      <c r="P92" s="608"/>
      <c r="Q92" s="608"/>
      <c r="R92" s="608"/>
      <c r="S92" s="608"/>
      <c r="T92" s="608"/>
      <c r="U92" s="608"/>
      <c r="V92" s="608"/>
    </row>
    <row r="93" spans="1:23" s="220" customFormat="1" ht="15" customHeight="1" outlineLevel="1" x14ac:dyDescent="0.25">
      <c r="A93" s="657"/>
      <c r="B93" s="570"/>
      <c r="C93" s="571"/>
      <c r="D93" s="1172" t="s">
        <v>1</v>
      </c>
      <c r="E93" s="1173"/>
      <c r="F93" s="1173"/>
      <c r="G93" s="1173"/>
      <c r="H93" s="1173"/>
      <c r="I93" s="1173"/>
      <c r="J93" s="1174"/>
      <c r="K93" s="611"/>
      <c r="L93" s="379">
        <f>SUM(K83:K92)+L82</f>
        <v>0</v>
      </c>
      <c r="M93" s="421"/>
      <c r="N93" s="612">
        <f>SUM(N82:N92)</f>
        <v>0</v>
      </c>
      <c r="O93" s="612">
        <f>SUM(O82:O92)</f>
        <v>0</v>
      </c>
      <c r="P93" s="608"/>
      <c r="Q93" s="608"/>
      <c r="R93" s="608"/>
      <c r="S93" s="608"/>
      <c r="T93" s="608"/>
      <c r="U93" s="608"/>
      <c r="V93" s="608"/>
      <c r="W93" s="608"/>
    </row>
    <row r="94" spans="1:23" s="220" customFormat="1" ht="15" customHeight="1" outlineLevel="1" thickBot="1" x14ac:dyDescent="0.3">
      <c r="A94" s="657"/>
      <c r="B94" s="572"/>
      <c r="C94" s="573"/>
      <c r="D94" s="1204" t="s">
        <v>194</v>
      </c>
      <c r="E94" s="1205"/>
      <c r="F94" s="1205"/>
      <c r="G94" s="1205"/>
      <c r="H94" s="1205"/>
      <c r="I94" s="1205"/>
      <c r="J94" s="1206"/>
      <c r="K94" s="613">
        <v>0.23</v>
      </c>
      <c r="L94" s="614">
        <f>SUM(L93)*K94</f>
        <v>0</v>
      </c>
      <c r="M94" s="421"/>
      <c r="N94" s="615">
        <f>N93*K94</f>
        <v>0</v>
      </c>
      <c r="O94" s="615">
        <f>O93*K94</f>
        <v>0</v>
      </c>
      <c r="P94" s="608"/>
      <c r="Q94" s="608"/>
      <c r="R94" s="608"/>
      <c r="S94" s="608"/>
      <c r="T94" s="608"/>
      <c r="U94" s="608"/>
      <c r="V94" s="608"/>
      <c r="W94" s="608"/>
    </row>
    <row r="95" spans="1:23" s="220" customFormat="1" ht="15" customHeight="1" x14ac:dyDescent="0.25">
      <c r="A95" s="657"/>
      <c r="B95" s="40" t="s">
        <v>303</v>
      </c>
      <c r="C95" s="1120" t="s">
        <v>146</v>
      </c>
      <c r="D95" s="1177" t="s">
        <v>1</v>
      </c>
      <c r="E95" s="1177"/>
      <c r="F95" s="1177"/>
      <c r="G95" s="1177"/>
      <c r="H95" s="1177"/>
      <c r="I95" s="1177"/>
      <c r="J95" s="1178"/>
      <c r="K95" s="487"/>
      <c r="L95" s="643">
        <f>SUM(L93:L94)</f>
        <v>0</v>
      </c>
      <c r="M95" s="619"/>
      <c r="N95" s="620">
        <f>SUM(N93:N94)</f>
        <v>0</v>
      </c>
      <c r="O95" s="621">
        <f>SUM(O93:O94)</f>
        <v>0</v>
      </c>
      <c r="P95" s="608"/>
      <c r="Q95" s="608"/>
      <c r="R95" s="608"/>
      <c r="S95" s="608"/>
      <c r="T95" s="608"/>
      <c r="U95" s="608"/>
      <c r="V95" s="608"/>
      <c r="W95" s="608"/>
    </row>
    <row r="96" spans="1:23" s="574" customFormat="1" x14ac:dyDescent="0.25">
      <c r="A96" s="239"/>
      <c r="B96" s="622"/>
      <c r="C96" s="1121"/>
      <c r="D96" s="1175" t="s">
        <v>279</v>
      </c>
      <c r="E96" s="1175"/>
      <c r="F96" s="1175"/>
      <c r="G96" s="1175"/>
      <c r="H96" s="1175"/>
      <c r="I96" s="1175"/>
      <c r="J96" s="1176"/>
      <c r="K96" s="623">
        <v>0.1</v>
      </c>
      <c r="L96" s="379">
        <f>SUM(L95)*K96</f>
        <v>0</v>
      </c>
      <c r="M96" s="36"/>
      <c r="N96" s="612">
        <f>N95*K96</f>
        <v>0</v>
      </c>
      <c r="O96" s="626">
        <f>O95*K96</f>
        <v>0</v>
      </c>
    </row>
    <row r="97" spans="1:23" s="574" customFormat="1" ht="15.75" customHeight="1" thickBot="1" x14ac:dyDescent="0.3">
      <c r="A97" s="239"/>
      <c r="B97" s="627"/>
      <c r="C97" s="1122"/>
      <c r="D97" s="1169" t="s">
        <v>298</v>
      </c>
      <c r="E97" s="1169"/>
      <c r="F97" s="1169"/>
      <c r="G97" s="1169"/>
      <c r="H97" s="1169"/>
      <c r="I97" s="1169"/>
      <c r="J97" s="1170"/>
      <c r="K97" s="644"/>
      <c r="L97" s="645">
        <f>SUM( L95,L96)</f>
        <v>0</v>
      </c>
      <c r="M97" s="575"/>
      <c r="N97" s="631">
        <f>SUM(N95:N96)</f>
        <v>0</v>
      </c>
      <c r="O97" s="632">
        <f>SUM(O95:O96)</f>
        <v>0</v>
      </c>
    </row>
    <row r="98" spans="1:23" s="574" customFormat="1" x14ac:dyDescent="0.25">
      <c r="A98" s="239"/>
      <c r="B98" s="239"/>
      <c r="C98" s="26"/>
      <c r="D98" s="1171"/>
      <c r="E98" s="1171"/>
      <c r="F98" s="1171"/>
      <c r="G98" s="1171"/>
      <c r="H98" s="1171"/>
      <c r="I98" s="1171"/>
      <c r="J98" s="1171"/>
      <c r="K98" s="376"/>
      <c r="L98" s="652"/>
      <c r="M98" s="27"/>
      <c r="N98" s="1219"/>
      <c r="O98" s="1219"/>
    </row>
    <row r="99" spans="1:23" x14ac:dyDescent="0.25">
      <c r="A99" s="550"/>
      <c r="B99" s="239"/>
      <c r="C99" s="26"/>
      <c r="D99" s="375"/>
      <c r="E99" s="375"/>
      <c r="F99" s="375"/>
      <c r="G99" s="375"/>
      <c r="H99" s="375"/>
      <c r="I99" s="375"/>
      <c r="J99" s="375"/>
      <c r="K99" s="651"/>
      <c r="L99" s="654"/>
    </row>
    <row r="100" spans="1:23" x14ac:dyDescent="0.25">
      <c r="A100" s="550"/>
      <c r="B100" s="239"/>
      <c r="C100" s="23"/>
      <c r="D100" s="239"/>
      <c r="E100" s="239"/>
      <c r="F100" s="239"/>
      <c r="G100" s="239"/>
      <c r="H100" s="239"/>
      <c r="I100" s="374"/>
      <c r="J100" s="375" t="s">
        <v>220</v>
      </c>
      <c r="K100" s="378">
        <v>0.1</v>
      </c>
      <c r="L100" s="379">
        <f>SUM(L31+L47+L58+L68+L80+L97)*K100</f>
        <v>0</v>
      </c>
      <c r="N100" s="379">
        <f>SUM(N31+N47+N58+N68+N80+N97)*K100</f>
        <v>0</v>
      </c>
      <c r="O100" s="379">
        <f>SUM(O31+O47+O58+O68+O80+O97)*K100</f>
        <v>0</v>
      </c>
      <c r="Q100" s="659" t="s">
        <v>305</v>
      </c>
    </row>
    <row r="101" spans="1:23" x14ac:dyDescent="0.25">
      <c r="A101" s="550"/>
      <c r="B101" s="550"/>
      <c r="C101" s="550"/>
      <c r="D101" s="231"/>
      <c r="E101" s="256"/>
      <c r="F101" s="256"/>
      <c r="G101" s="239"/>
      <c r="H101" s="239"/>
      <c r="I101" s="239"/>
      <c r="J101" s="8" t="s">
        <v>300</v>
      </c>
      <c r="K101" s="574"/>
      <c r="L101" s="15">
        <f>SUM(L31+L47+L58+L68+L80+L97+L100)</f>
        <v>0</v>
      </c>
      <c r="N101" s="15">
        <f>SUM(N31+N47+N58+N68+N80+N97+N100)</f>
        <v>0</v>
      </c>
      <c r="O101" s="15">
        <f>SUM(O31+O47+O58+O68+O80+O97+O100)</f>
        <v>0</v>
      </c>
    </row>
    <row r="102" spans="1:23" ht="15.75" thickBot="1" x14ac:dyDescent="0.3">
      <c r="A102" s="550"/>
      <c r="B102" s="550"/>
      <c r="C102" s="550"/>
      <c r="D102" s="231"/>
      <c r="E102" s="256"/>
      <c r="F102" s="256"/>
      <c r="G102" s="239"/>
      <c r="H102" s="239"/>
      <c r="I102" s="239"/>
      <c r="J102" s="8"/>
      <c r="K102" s="239"/>
      <c r="L102" s="34"/>
      <c r="M102" s="256"/>
      <c r="N102" s="34"/>
      <c r="O102" s="34"/>
    </row>
    <row r="103" spans="1:23" x14ac:dyDescent="0.25">
      <c r="A103" s="550"/>
      <c r="B103" s="576" t="s">
        <v>303</v>
      </c>
      <c r="C103" s="577" t="s">
        <v>145</v>
      </c>
      <c r="D103" s="1215"/>
      <c r="E103" s="1216"/>
      <c r="F103" s="1216"/>
      <c r="G103" s="1216"/>
      <c r="H103" s="1216"/>
      <c r="I103" s="1216"/>
      <c r="J103" s="1217"/>
      <c r="K103" s="304"/>
      <c r="L103" s="304"/>
      <c r="M103" s="578"/>
      <c r="N103" s="660"/>
      <c r="O103" s="661"/>
    </row>
    <row r="104" spans="1:23" ht="15.75" thickBot="1" x14ac:dyDescent="0.3">
      <c r="A104" s="550"/>
      <c r="B104" s="579"/>
      <c r="C104" s="35"/>
      <c r="D104" s="1218" t="s">
        <v>297</v>
      </c>
      <c r="E104" s="1169"/>
      <c r="F104" s="1169"/>
      <c r="G104" s="1169"/>
      <c r="H104" s="1169"/>
      <c r="I104" s="1169"/>
      <c r="J104" s="1170"/>
      <c r="K104" s="662">
        <v>0.01</v>
      </c>
      <c r="L104" s="663">
        <f>L101*K104</f>
        <v>0</v>
      </c>
      <c r="M104" s="664"/>
      <c r="N104" s="663">
        <f>N101*K104</f>
        <v>0</v>
      </c>
      <c r="O104" s="663">
        <f>O101*K104</f>
        <v>0</v>
      </c>
    </row>
    <row r="105" spans="1:23" x14ac:dyDescent="0.25">
      <c r="A105" s="550"/>
      <c r="B105" s="550"/>
      <c r="C105" s="550"/>
      <c r="D105" s="231"/>
      <c r="E105" s="256"/>
      <c r="F105" s="256"/>
      <c r="G105" s="256"/>
      <c r="H105" s="256"/>
      <c r="I105" s="256"/>
      <c r="J105" s="256"/>
      <c r="K105" s="256"/>
      <c r="L105" s="665"/>
      <c r="M105" s="256"/>
      <c r="N105" s="256"/>
      <c r="O105" s="256"/>
    </row>
    <row r="106" spans="1:23" x14ac:dyDescent="0.25">
      <c r="A106" s="550"/>
      <c r="B106" s="550"/>
      <c r="C106" s="550"/>
      <c r="D106" s="231"/>
      <c r="E106" s="256"/>
      <c r="F106" s="256"/>
      <c r="G106" s="239"/>
      <c r="H106" s="239"/>
      <c r="I106" s="239"/>
      <c r="J106" s="8" t="s">
        <v>364</v>
      </c>
      <c r="K106" s="574"/>
      <c r="L106" s="15">
        <f>SUM(L101+L104)</f>
        <v>0</v>
      </c>
      <c r="N106" s="15">
        <f>SUM(N101+N104)</f>
        <v>0</v>
      </c>
      <c r="O106" s="15">
        <f>SUM(O101+O104)</f>
        <v>0</v>
      </c>
    </row>
    <row r="107" spans="1:23" s="54" customFormat="1" x14ac:dyDescent="0.25">
      <c r="A107" s="550"/>
      <c r="B107" s="550"/>
      <c r="C107" s="550"/>
      <c r="D107" s="231"/>
      <c r="E107" s="256"/>
      <c r="F107" s="256"/>
      <c r="G107" s="256"/>
      <c r="H107" s="256"/>
      <c r="I107" s="256"/>
      <c r="J107" s="256"/>
      <c r="K107" s="256"/>
      <c r="L107" s="665"/>
      <c r="M107" s="256"/>
      <c r="N107" s="256"/>
      <c r="O107" s="256"/>
      <c r="P107" s="256"/>
      <c r="Q107" s="256"/>
      <c r="R107" s="256"/>
      <c r="S107" s="258"/>
      <c r="T107" s="258"/>
    </row>
    <row r="108" spans="1:23" ht="14.25" customHeight="1" x14ac:dyDescent="0.25">
      <c r="A108" s="550"/>
      <c r="B108" s="550"/>
      <c r="C108" s="550"/>
      <c r="D108" s="382" t="s">
        <v>313</v>
      </c>
      <c r="E108" s="245"/>
      <c r="F108" s="245"/>
      <c r="G108" s="245"/>
      <c r="K108" s="256"/>
      <c r="L108" s="665"/>
      <c r="M108" s="256"/>
      <c r="N108" s="256"/>
      <c r="O108" s="256"/>
    </row>
    <row r="109" spans="1:23" ht="14.25" customHeight="1" x14ac:dyDescent="0.25">
      <c r="A109" s="550"/>
      <c r="B109" s="550"/>
      <c r="C109" s="550"/>
      <c r="D109" s="580" t="s">
        <v>359</v>
      </c>
      <c r="E109" s="581"/>
      <c r="F109" s="581"/>
      <c r="G109" s="581"/>
      <c r="H109" s="581"/>
      <c r="I109" s="581"/>
      <c r="J109" s="581"/>
      <c r="K109" s="582"/>
      <c r="L109" s="583"/>
      <c r="M109" s="256"/>
      <c r="N109" s="256"/>
      <c r="O109" s="256"/>
    </row>
    <row r="110" spans="1:23" x14ac:dyDescent="0.25">
      <c r="A110" s="550"/>
      <c r="B110" s="550"/>
      <c r="C110" s="550"/>
      <c r="D110" s="666" t="s">
        <v>235</v>
      </c>
      <c r="E110" s="667"/>
      <c r="F110" s="667"/>
      <c r="G110" s="667"/>
      <c r="H110" s="667"/>
      <c r="I110" s="667"/>
      <c r="J110" s="667"/>
      <c r="K110" s="668">
        <f>SUM(L30+L46+L57+L67+L79+L96+L100)</f>
        <v>0</v>
      </c>
      <c r="M110" s="510"/>
      <c r="R110" s="556"/>
      <c r="T110" s="56"/>
      <c r="W110" s="57"/>
    </row>
    <row r="111" spans="1:23" x14ac:dyDescent="0.25">
      <c r="D111" s="670" t="s">
        <v>309</v>
      </c>
      <c r="E111" s="671"/>
      <c r="F111" s="672"/>
      <c r="G111" s="671"/>
      <c r="H111" s="671"/>
      <c r="I111" s="671"/>
      <c r="J111" s="671"/>
      <c r="K111" s="673">
        <f>SUM(L28+L44+L55+L65+L77+L94)</f>
        <v>0</v>
      </c>
      <c r="M111" s="510"/>
      <c r="R111" s="556"/>
      <c r="T111" s="56"/>
      <c r="W111" s="57"/>
    </row>
    <row r="112" spans="1:23" x14ac:dyDescent="0.25">
      <c r="D112" s="674" t="s">
        <v>145</v>
      </c>
      <c r="E112" s="1211"/>
      <c r="F112" s="1211"/>
      <c r="G112" s="1211"/>
      <c r="H112" s="1211"/>
      <c r="I112" s="1211"/>
      <c r="J112" s="1212"/>
      <c r="K112" s="216">
        <f>L104</f>
        <v>0</v>
      </c>
    </row>
  </sheetData>
  <mergeCells count="89">
    <mergeCell ref="E112:J112"/>
    <mergeCell ref="K13:L13"/>
    <mergeCell ref="D103:J103"/>
    <mergeCell ref="D104:J104"/>
    <mergeCell ref="N98:O98"/>
    <mergeCell ref="D65:J65"/>
    <mergeCell ref="D13:J13"/>
    <mergeCell ref="D14:J14"/>
    <mergeCell ref="D60:J60"/>
    <mergeCell ref="D61:J61"/>
    <mergeCell ref="D16:J16"/>
    <mergeCell ref="D17:J17"/>
    <mergeCell ref="D39:J39"/>
    <mergeCell ref="D34:J34"/>
    <mergeCell ref="D35:J35"/>
    <mergeCell ref="D21:J21"/>
    <mergeCell ref="B82:B92"/>
    <mergeCell ref="D75:J75"/>
    <mergeCell ref="D77:J77"/>
    <mergeCell ref="D80:J80"/>
    <mergeCell ref="C83:C92"/>
    <mergeCell ref="D18:J18"/>
    <mergeCell ref="D19:J19"/>
    <mergeCell ref="D20:J20"/>
    <mergeCell ref="D28:J28"/>
    <mergeCell ref="D27:J27"/>
    <mergeCell ref="D23:J23"/>
    <mergeCell ref="D24:J24"/>
    <mergeCell ref="D25:J25"/>
    <mergeCell ref="D26:J26"/>
    <mergeCell ref="D68:J68"/>
    <mergeCell ref="D43:J43"/>
    <mergeCell ref="N2:O2"/>
    <mergeCell ref="N3:O3"/>
    <mergeCell ref="N4:O4"/>
    <mergeCell ref="N5:O5"/>
    <mergeCell ref="E11:F11"/>
    <mergeCell ref="D56:J56"/>
    <mergeCell ref="D57:J57"/>
    <mergeCell ref="D59:J59"/>
    <mergeCell ref="D50:J50"/>
    <mergeCell ref="D51:J51"/>
    <mergeCell ref="D52:J52"/>
    <mergeCell ref="D53:J53"/>
    <mergeCell ref="D54:J54"/>
    <mergeCell ref="D22:J22"/>
    <mergeCell ref="D48:J48"/>
    <mergeCell ref="D40:J40"/>
    <mergeCell ref="D30:J30"/>
    <mergeCell ref="D32:J32"/>
    <mergeCell ref="D94:J94"/>
    <mergeCell ref="D63:J63"/>
    <mergeCell ref="D66:J66"/>
    <mergeCell ref="D67:J67"/>
    <mergeCell ref="D69:J69"/>
    <mergeCell ref="D78:J78"/>
    <mergeCell ref="D79:J79"/>
    <mergeCell ref="D81:J81"/>
    <mergeCell ref="D62:J62"/>
    <mergeCell ref="D73:J73"/>
    <mergeCell ref="D70:J70"/>
    <mergeCell ref="D71:J71"/>
    <mergeCell ref="D31:J31"/>
    <mergeCell ref="D29:J29"/>
    <mergeCell ref="D72:J72"/>
    <mergeCell ref="D76:J76"/>
    <mergeCell ref="D74:J74"/>
    <mergeCell ref="D37:J37"/>
    <mergeCell ref="D55:J55"/>
    <mergeCell ref="D58:J58"/>
    <mergeCell ref="D36:J36"/>
    <mergeCell ref="D44:J44"/>
    <mergeCell ref="D45:J45"/>
    <mergeCell ref="D49:J49"/>
    <mergeCell ref="D42:J42"/>
    <mergeCell ref="D41:J41"/>
    <mergeCell ref="D46:J46"/>
    <mergeCell ref="D47:J47"/>
    <mergeCell ref="D97:J97"/>
    <mergeCell ref="D98:J98"/>
    <mergeCell ref="D93:J93"/>
    <mergeCell ref="D96:J96"/>
    <mergeCell ref="D95:J95"/>
    <mergeCell ref="C95:C97"/>
    <mergeCell ref="C29:C31"/>
    <mergeCell ref="C56:C58"/>
    <mergeCell ref="C45:C47"/>
    <mergeCell ref="C78:C80"/>
    <mergeCell ref="C66:C68"/>
  </mergeCells>
  <phoneticPr fontId="3" type="noConversion"/>
  <pageMargins left="0.74803149606299213" right="0.55118110236220474" top="0.78740157480314965" bottom="0.78740157480314965"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14</vt:i4>
      </vt:variant>
      <vt:variant>
        <vt:lpstr>Named Ranges</vt:lpstr>
      </vt:variant>
      <vt:variant>
        <vt:i4>13</vt:i4>
      </vt:variant>
    </vt:vector>
  </HeadingPairs>
  <TitlesOfParts>
    <vt:vector baseType="lpstr" size="27">
      <vt:lpstr>About this Template</vt:lpstr>
      <vt:lpstr>Project Details</vt:lpstr>
      <vt:lpstr>Version History</vt:lpstr>
      <vt:lpstr>Project Summary</vt:lpstr>
      <vt:lpstr>Assumptions</vt:lpstr>
      <vt:lpstr>Costs (IS)</vt:lpstr>
      <vt:lpstr>Costs (Resources)</vt:lpstr>
      <vt:lpstr>Daily Rates</vt:lpstr>
      <vt:lpstr>Costs (New Build)</vt:lpstr>
      <vt:lpstr>Costs (Refurb) </vt:lpstr>
      <vt:lpstr>Costs (Decant)</vt:lpstr>
      <vt:lpstr>Costs (Misc)</vt:lpstr>
      <vt:lpstr>On-going Costs (Op)</vt:lpstr>
      <vt:lpstr>Sheet1</vt:lpstr>
      <vt:lpstr>'About this Template'!Print_Area</vt:lpstr>
      <vt:lpstr>Assumptions!Print_Area</vt:lpstr>
      <vt:lpstr>'Costs (IS)'!Print_Area</vt:lpstr>
      <vt:lpstr>'Costs (Misc)'!Print_Area</vt:lpstr>
      <vt:lpstr>'Costs (New Build)'!Print_Area</vt:lpstr>
      <vt:lpstr>'Costs (Refurb) '!Print_Area</vt:lpstr>
      <vt:lpstr>'Costs (Resources)'!Print_Area</vt:lpstr>
      <vt:lpstr>'Daily Rates'!Print_Area</vt:lpstr>
      <vt:lpstr>'On-going Costs (Op)'!Print_Area</vt:lpstr>
      <vt:lpstr>'Project Details'!Print_Area</vt:lpstr>
      <vt:lpstr>'Project Summary'!Print_Area</vt:lpstr>
      <vt:lpstr>'Version History'!Print_Area</vt:lpstr>
      <vt:lpstr>'On-going Costs (Op)'!Print_Titles</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