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8" i="1" l="1"/>
  <c r="D6" i="1" s="1"/>
  <c r="F8" i="1"/>
  <c r="G7" i="1" s="1"/>
  <c r="G8" i="1"/>
  <c r="G9" i="1"/>
  <c r="C10" i="1"/>
  <c r="D10" i="1" s="1"/>
  <c r="F10" i="1"/>
  <c r="G10" i="1"/>
  <c r="G13" i="1"/>
  <c r="D14" i="1"/>
  <c r="G14" i="1"/>
  <c r="G15" i="1"/>
  <c r="D16" i="1"/>
  <c r="G16" i="1"/>
  <c r="C17" i="1"/>
  <c r="D17" i="1" s="1"/>
  <c r="F17" i="1"/>
  <c r="G17" i="1"/>
  <c r="F19" i="1"/>
  <c r="F26" i="1" s="1"/>
  <c r="G19" i="1"/>
  <c r="D21" i="1"/>
  <c r="G21" i="1"/>
  <c r="D22" i="1"/>
  <c r="G22" i="1"/>
  <c r="D23" i="1"/>
  <c r="G23" i="1"/>
  <c r="D24" i="1"/>
  <c r="G24" i="1"/>
  <c r="D28" i="1"/>
  <c r="G28" i="1"/>
  <c r="G26" i="1" l="1"/>
  <c r="F30" i="1"/>
  <c r="G30" i="1" s="1"/>
  <c r="C19" i="1"/>
  <c r="D13" i="1"/>
  <c r="D9" i="1"/>
  <c r="D8" i="1"/>
  <c r="D7" i="1"/>
  <c r="G6" i="1"/>
  <c r="D15" i="1"/>
  <c r="D19" i="1" l="1"/>
  <c r="C26" i="1"/>
  <c r="D26" i="1" l="1"/>
  <c r="C30" i="1"/>
  <c r="D30" i="1" s="1"/>
</calcChain>
</file>

<file path=xl/comments1.xml><?xml version="1.0" encoding="utf-8"?>
<comments xmlns="http://schemas.openxmlformats.org/spreadsheetml/2006/main">
  <authors>
    <author>Author</author>
  </authors>
  <commentList>
    <comment ref="B7" authorId="0">
      <text>
        <r>
          <rPr>
            <sz val="8"/>
            <color indexed="81"/>
            <rFont val="Tahoma"/>
            <family val="2"/>
          </rPr>
          <t>Enter amount as a negative</t>
        </r>
      </text>
    </comment>
    <comment ref="B13" authorId="0">
      <text>
        <r>
          <rPr>
            <sz val="8"/>
            <color indexed="81"/>
            <rFont val="Tahoma"/>
            <family val="2"/>
          </rPr>
          <t>Includes items such as sales salaries, advertising, and commissions</t>
        </r>
      </text>
    </comment>
    <comment ref="B14" authorId="0">
      <text>
        <r>
          <rPr>
            <sz val="8"/>
            <color indexed="81"/>
            <rFont val="Tahoma"/>
            <family val="2"/>
          </rPr>
          <t>Includes items such as office salaries, depreciation and amortization (if not separately shown) etc</t>
        </r>
      </text>
    </comment>
    <comment ref="B21" authorId="0">
      <text>
        <r>
          <rPr>
            <sz val="8"/>
            <color indexed="81"/>
            <rFont val="Tahoma"/>
            <family val="2"/>
          </rPr>
          <t>Enter income as a positive and expense as negative</t>
        </r>
      </text>
    </comment>
    <comment ref="B22" authorId="0">
      <text>
        <r>
          <rPr>
            <sz val="8"/>
            <color indexed="81"/>
            <rFont val="Tahoma"/>
            <family val="2"/>
          </rPr>
          <t>Enter income as a positive and expense as negative</t>
        </r>
      </text>
    </comment>
    <comment ref="B23" authorId="0">
      <text>
        <r>
          <rPr>
            <sz val="8"/>
            <color indexed="81"/>
            <rFont val="Tahoma"/>
            <family val="2"/>
          </rPr>
          <t>Enter income as a positive and expense as negative</t>
        </r>
      </text>
    </comment>
  </commentList>
</comments>
</file>

<file path=xl/sharedStrings.xml><?xml version="1.0" encoding="utf-8"?>
<sst xmlns="http://schemas.openxmlformats.org/spreadsheetml/2006/main" count="27" uniqueCount="25">
  <si>
    <t>Net income</t>
  </si>
  <si>
    <t>Income taxes</t>
  </si>
  <si>
    <t>Income before taxes</t>
  </si>
  <si>
    <t>Gain (loss) on sale of assets</t>
  </si>
  <si>
    <t>Dividend income</t>
  </si>
  <si>
    <t>Interest expense</t>
  </si>
  <si>
    <t>Interest income</t>
  </si>
  <si>
    <t>Operating income</t>
  </si>
  <si>
    <t>Total operating expenses</t>
  </si>
  <si>
    <t>Other</t>
  </si>
  <si>
    <t>Depreciation</t>
  </si>
  <si>
    <t xml:space="preserve">General and adminstrative </t>
  </si>
  <si>
    <t>Selling</t>
  </si>
  <si>
    <t>Operating expenses:</t>
  </si>
  <si>
    <t>Gross margin</t>
  </si>
  <si>
    <t>Cost of sales</t>
  </si>
  <si>
    <t>Net sales</t>
  </si>
  <si>
    <t>Returns, allowances and discounts</t>
  </si>
  <si>
    <t>Gross sales</t>
  </si>
  <si>
    <t>% of Net Sales</t>
  </si>
  <si>
    <t>Amount</t>
  </si>
  <si>
    <t>Prior Year</t>
  </si>
  <si>
    <t>Current Year</t>
  </si>
  <si>
    <t>Comparative Income Statment (Vertical Analysis)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</si>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</sst>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illSans"/>
      <family val="2"/>
    </font>
    <font>
      <b/>
      <sz val="9"/>
      <color theme="1"/>
      <name val="GillSans"/>
    </font>
    <font>
      <sz val="9"/>
      <color theme="1"/>
      <name val="GillSans"/>
    </font>
    <font>
      <b/>
      <sz val="9"/>
      <color theme="1"/>
      <name val="GillSans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9" fontId="2" fillId="0" borderId="0" xfId="2" applyFont="1"/>
    <xf numFmtId="164" fontId="2" fillId="0" borderId="0" xfId="1" applyNumberFormat="1" applyFont="1"/>
    <xf numFmtId="0" fontId="2" fillId="0" borderId="0" xfId="0" applyFont="1" applyAlignment="1"/>
    <xf numFmtId="9" fontId="3" fillId="0" borderId="0" xfId="2" applyFont="1"/>
    <xf numFmtId="164" fontId="3" fillId="0" borderId="1" xfId="1" applyNumberFormat="1" applyFont="1" applyBorder="1"/>
    <xf numFmtId="0" fontId="3" fillId="0" borderId="0" xfId="0" applyFont="1"/>
    <xf numFmtId="0" fontId="3" fillId="0" borderId="0" xfId="0" applyFont="1" applyAlignment="1"/>
    <xf numFmtId="164" fontId="2" fillId="0" borderId="2" xfId="1" applyNumberFormat="1" applyFont="1" applyBorder="1"/>
    <xf numFmtId="0" fontId="4" fillId="0" borderId="0" xfId="0" applyFont="1"/>
    <xf numFmtId="9" fontId="4" fillId="0" borderId="0" xfId="2" applyFont="1"/>
    <xf numFmtId="164" fontId="4" fillId="0" borderId="0" xfId="1" applyNumberFormat="1" applyFont="1"/>
    <xf numFmtId="0" fontId="4" fillId="0" borderId="0" xfId="0" applyFont="1" applyAlignment="1"/>
    <xf numFmtId="9" fontId="5" fillId="0" borderId="2" xfId="2" applyFont="1" applyBorder="1" applyAlignment="1">
      <alignment horizontal="center" wrapText="1"/>
    </xf>
    <xf numFmtId="164" fontId="5" fillId="0" borderId="2" xfId="1" applyNumberFormat="1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drawings/vmlDrawing1.vml" Type="http://schemas.openxmlformats.org/officeDocument/2006/relationships/vmlDrawing"/>
<Relationship Id="rId2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sqref="A1:G30"/>
    </sheetView>
  </sheetViews>
  <sheetFormatPr defaultRowHeight="12"/>
  <cols>
    <col min="1" max="1" width="2" style="1" customWidth="1"/>
    <col min="2" max="2" width="40.5703125" style="4" customWidth="1"/>
    <col min="3" max="3" width="11.7109375" style="3" bestFit="1" customWidth="1"/>
    <col min="4" max="4" width="11" style="2" customWidth="1"/>
    <col min="5" max="5" width="3.28515625" style="1" customWidth="1"/>
    <col min="6" max="6" width="11.7109375" style="3" customWidth="1"/>
    <col min="7" max="7" width="11" style="2" customWidth="1"/>
    <col min="8" max="16384" width="9.140625" style="1"/>
  </cols>
  <sheetData>
    <row r="1" spans="1:7">
      <c r="A1" s="18" t="s">
        <v>23</v>
      </c>
      <c r="B1" s="18"/>
      <c r="C1" s="18"/>
      <c r="D1" s="18"/>
      <c r="E1" s="18"/>
      <c r="F1" s="18"/>
      <c r="G1" s="18"/>
    </row>
    <row r="2" spans="1:7">
      <c r="A2" s="19" t="s">
        <v>24</v>
      </c>
      <c r="B2" s="18"/>
      <c r="C2" s="18"/>
      <c r="D2" s="18"/>
      <c r="E2" s="18"/>
      <c r="F2" s="18"/>
      <c r="G2" s="18"/>
    </row>
    <row r="4" spans="1:7">
      <c r="C4" s="20" t="s">
        <v>22</v>
      </c>
      <c r="D4" s="20"/>
      <c r="E4" s="17"/>
      <c r="F4" s="20" t="s">
        <v>21</v>
      </c>
      <c r="G4" s="20"/>
    </row>
    <row r="5" spans="1:7" ht="24.75" thickBot="1">
      <c r="C5" s="15" t="s">
        <v>20</v>
      </c>
      <c r="D5" s="14" t="s">
        <v>19</v>
      </c>
      <c r="E5" s="16"/>
      <c r="F5" s="15" t="s">
        <v>20</v>
      </c>
      <c r="G5" s="14" t="s">
        <v>19</v>
      </c>
    </row>
    <row r="6" spans="1:7">
      <c r="A6" s="4" t="s">
        <v>18</v>
      </c>
      <c r="C6" s="3">
        <v>22145000</v>
      </c>
      <c r="D6" s="2">
        <f>IFERROR(C6/C$8,0)</f>
        <v>1.3255319785712147</v>
      </c>
      <c r="F6" s="3">
        <v>18555900</v>
      </c>
      <c r="G6" s="2">
        <f>IFERROR(F6/F$8,0)</f>
        <v>1.3279967937822277</v>
      </c>
    </row>
    <row r="7" spans="1:7" ht="12.75" thickBot="1">
      <c r="A7" s="4" t="s">
        <v>17</v>
      </c>
      <c r="C7" s="9">
        <v>-5438500</v>
      </c>
      <c r="D7" s="2">
        <f>IFERROR(C7/C$8,0)</f>
        <v>-0.3255319785712148</v>
      </c>
      <c r="F7" s="9">
        <v>-4583050</v>
      </c>
      <c r="G7" s="2">
        <f>IFERROR(F7/F$8,0)</f>
        <v>-0.32799679378222768</v>
      </c>
    </row>
    <row r="8" spans="1:7">
      <c r="A8" s="4" t="s">
        <v>16</v>
      </c>
      <c r="C8" s="3">
        <f>C6+C7</f>
        <v>16706500</v>
      </c>
      <c r="D8" s="2">
        <f>IFERROR(C8/C$8,0)</f>
        <v>1</v>
      </c>
      <c r="F8" s="3">
        <f>F6+F7</f>
        <v>13972850</v>
      </c>
      <c r="G8" s="2">
        <f>IFERROR(F8/F$8,0)</f>
        <v>1</v>
      </c>
    </row>
    <row r="9" spans="1:7" ht="12.75" thickBot="1">
      <c r="A9" s="4" t="s">
        <v>15</v>
      </c>
      <c r="C9" s="9">
        <v>14984500</v>
      </c>
      <c r="D9" s="2">
        <f>IFERROR(C9/C$8,0)</f>
        <v>0.89692634603298116</v>
      </c>
      <c r="F9" s="9">
        <v>12436000</v>
      </c>
      <c r="G9" s="2">
        <f>IFERROR(F9/F$8,0)</f>
        <v>0.8900117012635218</v>
      </c>
    </row>
    <row r="10" spans="1:7" ht="12.75" thickBot="1">
      <c r="B10" s="4" t="s">
        <v>14</v>
      </c>
      <c r="C10" s="9">
        <f>C8-C9</f>
        <v>1722000</v>
      </c>
      <c r="D10" s="2">
        <f>IFERROR(C10/C$8,0)</f>
        <v>0.10307365396701883</v>
      </c>
      <c r="F10" s="9">
        <f>F8-F9</f>
        <v>1536850</v>
      </c>
      <c r="G10" s="2">
        <f>IFERROR(F10/F$8,0)</f>
        <v>0.10998829873647824</v>
      </c>
    </row>
    <row r="12" spans="1:7">
      <c r="A12" s="1" t="s">
        <v>13</v>
      </c>
    </row>
    <row r="13" spans="1:7">
      <c r="B13" s="4" t="s">
        <v>12</v>
      </c>
      <c r="C13" s="3">
        <v>590000</v>
      </c>
      <c r="D13" s="2">
        <f>IFERROR(C13/C$8,0)</f>
        <v>3.5315595726214351E-2</v>
      </c>
      <c r="F13" s="3">
        <v>505480</v>
      </c>
      <c r="G13" s="2">
        <f>IFERROR(F13/F$8,0)</f>
        <v>3.6175869632895222E-2</v>
      </c>
    </row>
    <row r="14" spans="1:7">
      <c r="B14" s="4" t="s">
        <v>11</v>
      </c>
      <c r="C14" s="3">
        <v>329840</v>
      </c>
      <c r="D14" s="2">
        <f>IFERROR(C14/C$8,0)</f>
        <v>1.9743213719211086E-2</v>
      </c>
      <c r="F14" s="3">
        <v>420240</v>
      </c>
      <c r="G14" s="2">
        <f>IFERROR(F14/F$8,0)</f>
        <v>3.0075467782163266E-2</v>
      </c>
    </row>
    <row r="15" spans="1:7">
      <c r="B15" s="4" t="s">
        <v>10</v>
      </c>
      <c r="C15" s="3">
        <v>150000</v>
      </c>
      <c r="D15" s="2">
        <f>IFERROR(C15/C$8,0)</f>
        <v>8.9785412863256815E-3</v>
      </c>
      <c r="F15" s="3">
        <v>145000</v>
      </c>
      <c r="G15" s="2">
        <f>IFERROR(F15/F$8,0)</f>
        <v>1.0377267343455343E-2</v>
      </c>
    </row>
    <row r="16" spans="1:7" ht="12.75" thickBot="1">
      <c r="B16" s="4" t="s">
        <v>9</v>
      </c>
      <c r="C16" s="9">
        <v>0</v>
      </c>
      <c r="D16" s="2">
        <f>IFERROR(C16/C$8,0)</f>
        <v>0</v>
      </c>
      <c r="F16" s="9">
        <v>16700</v>
      </c>
      <c r="G16" s="2">
        <f>IFERROR(F16/F$8,0)</f>
        <v>1.1951749285220982E-3</v>
      </c>
    </row>
    <row r="17" spans="1:7" ht="12.75" thickBot="1">
      <c r="B17" s="4" t="s">
        <v>8</v>
      </c>
      <c r="C17" s="9">
        <f>SUM(C13:C16)</f>
        <v>1069840</v>
      </c>
      <c r="D17" s="2">
        <f>IFERROR(C17/C$8,0)</f>
        <v>6.4037350731751111E-2</v>
      </c>
      <c r="F17" s="9">
        <f>SUM(F13:F16)</f>
        <v>1087420</v>
      </c>
      <c r="G17" s="2">
        <f>IFERROR(F17/F$8,0)</f>
        <v>7.7823779687035924E-2</v>
      </c>
    </row>
    <row r="19" spans="1:7" s="10" customFormat="1">
      <c r="A19" s="10" t="s">
        <v>7</v>
      </c>
      <c r="B19" s="13"/>
      <c r="C19" s="12">
        <f>C10-C17</f>
        <v>652160</v>
      </c>
      <c r="D19" s="11">
        <f>IFERROR(C19/C$8,0)</f>
        <v>3.9036303235267709E-2</v>
      </c>
      <c r="F19" s="12">
        <f>F10-F17</f>
        <v>449430</v>
      </c>
      <c r="G19" s="11">
        <f>IFERROR(F19/F$8,0)</f>
        <v>3.2164519049442314E-2</v>
      </c>
    </row>
    <row r="21" spans="1:7">
      <c r="A21" s="1" t="s">
        <v>6</v>
      </c>
      <c r="C21" s="3">
        <v>75430</v>
      </c>
      <c r="D21" s="2">
        <f>IFERROR(C21/C$8,0)</f>
        <v>4.5150091281836412E-3</v>
      </c>
      <c r="F21" s="3">
        <v>34590</v>
      </c>
      <c r="G21" s="2">
        <f>IFERROR(F21/F$8,0)</f>
        <v>2.4755150166215194E-3</v>
      </c>
    </row>
    <row r="22" spans="1:7">
      <c r="A22" s="1" t="s">
        <v>5</v>
      </c>
      <c r="C22" s="3">
        <v>-12870</v>
      </c>
      <c r="D22" s="2">
        <f>IFERROR(C22/C$8,0)</f>
        <v>-7.7035884236674348E-4</v>
      </c>
      <c r="F22" s="3">
        <v>-12345</v>
      </c>
      <c r="G22" s="2">
        <f>IFERROR(F22/F$8,0)</f>
        <v>-8.8349907141349116E-4</v>
      </c>
    </row>
    <row r="23" spans="1:7">
      <c r="A23" s="1" t="s">
        <v>4</v>
      </c>
      <c r="C23" s="3">
        <v>10000</v>
      </c>
      <c r="D23" s="2">
        <f>IFERROR(C23/C$8,0)</f>
        <v>5.9856941908837877E-4</v>
      </c>
      <c r="F23" s="3">
        <v>10000</v>
      </c>
      <c r="G23" s="2">
        <f>IFERROR(F23/F$8,0)</f>
        <v>7.1567360989347199E-4</v>
      </c>
    </row>
    <row r="24" spans="1:7" ht="12.75" thickBot="1">
      <c r="A24" s="1" t="s">
        <v>3</v>
      </c>
      <c r="C24" s="9">
        <v>-30000</v>
      </c>
      <c r="D24" s="2">
        <f>IFERROR(C24/C$8,0)</f>
        <v>-1.7957082572651363E-3</v>
      </c>
      <c r="F24" s="9">
        <v>0</v>
      </c>
      <c r="G24" s="2">
        <f>IFERROR(F24/F$8,0)</f>
        <v>0</v>
      </c>
    </row>
    <row r="26" spans="1:7">
      <c r="A26" s="1" t="s">
        <v>2</v>
      </c>
      <c r="C26" s="3">
        <f>C19+SUM(C21:C24)</f>
        <v>694720</v>
      </c>
      <c r="D26" s="2">
        <f>IFERROR(C26/C$8,0)</f>
        <v>4.1583814682907852E-2</v>
      </c>
      <c r="F26" s="3">
        <f>F19+SUM(F21:F24)</f>
        <v>481675</v>
      </c>
      <c r="G26" s="2">
        <f>IFERROR(F26/F$8,0)</f>
        <v>3.4472208604543815E-2</v>
      </c>
    </row>
    <row r="28" spans="1:7" ht="12.75" thickBot="1">
      <c r="A28" s="1" t="s">
        <v>1</v>
      </c>
      <c r="C28" s="9">
        <v>236204.80000000002</v>
      </c>
      <c r="D28" s="2">
        <f>IFERROR(C28/C$8,0)</f>
        <v>1.413849699218867E-2</v>
      </c>
      <c r="F28" s="9">
        <v>163769.5</v>
      </c>
      <c r="G28" s="2">
        <f>IFERROR(F28/F$8,0)</f>
        <v>1.1720550925544896E-2</v>
      </c>
    </row>
    <row r="30" spans="1:7" ht="12.75" thickBot="1">
      <c r="A30" s="7" t="s">
        <v>0</v>
      </c>
      <c r="B30" s="8"/>
      <c r="C30" s="6">
        <f>C26-C28</f>
        <v>458515.19999999995</v>
      </c>
      <c r="D30" s="5">
        <f>IFERROR(C30/C$8,0)</f>
        <v>2.744531769071918E-2</v>
      </c>
      <c r="E30" s="7"/>
      <c r="F30" s="6">
        <f>F26-F28</f>
        <v>317905.5</v>
      </c>
      <c r="G30" s="5">
        <f>IFERROR(F30/F$8,0)</f>
        <v>2.2751657678998914E-2</v>
      </c>
    </row>
    <row r="31" spans="1:7" ht="12.75" thickTop="1"/>
  </sheetData>
  <mergeCells count="4">
    <mergeCell ref="A1:G1"/>
    <mergeCell ref="A2:G2"/>
    <mergeCell ref="C4:D4"/>
    <mergeCell ref="F4:G4"/>
  </mergeCells>
  <conditionalFormatting sqref="A6:G6">
    <cfRule type="expression" dxfId="1" priority="2" stopIfTrue="1">
      <formula>MOD(ROW(),2)</formula>
    </cfRule>
  </conditionalFormatting>
  <conditionalFormatting sqref="A2:G2">
    <cfRule type="containsText" dxfId="0" priority="1" stopIfTrue="1" operator="containsText" text="ENTER">
      <formula>NOT(ISERROR(SEARCH("ENTER",A2)))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