
<file path=[Content_Types].xml><?xml version="1.0" encoding="utf-8"?>
<Types xmlns="http://schemas.openxmlformats.org/package/2006/content-types">
  <Default ContentType="application/vnd.openxmlformats-officedocument.vmlDrawing" Extension="vml"/>
  <Default ContentType="image/gif" Extension="gif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Read This First" sheetId="1" r:id="rId3"/>
    <sheet state="visible" name="Portfolio Summary" sheetId="2" r:id="rId4"/>
    <sheet state="visible" name="Summary_OSV" sheetId="3" r:id="rId5"/>
    <sheet state="visible" name="Transactions_OSV" sheetId="4" r:id="rId6"/>
    <sheet state="visible" name="ChartData-DONTEDIT" sheetId="5" r:id="rId7"/>
    <sheet state="hidden" name="Stock_Ref" sheetId="6" r:id="rId8"/>
    <sheet state="hidden" name="Ref" sheetId="7" r:id="rId9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G1">
      <text>
        <t xml:space="preserve">e.g. 
default (1.0)
1 to 4 = 4
2 to 1 = 0.5
 --kyith.place Sat Apr 30 2011 20:51:08 GMT+0800 (Malay Peninsula Standard Time)</t>
      </text>
    </comment>
    <comment authorId="0" ref="I1">
      <text>
        <t xml:space="preserve">Total units accumulated for this stock. 
Buy transactions add to this figure
Div transactions does nothing to this figure
Sell transactions minus from this figure
Default first row 2 formula: 
copy and paste this formula and propagate downwards should formula goes haywire:
=arrayformula(sumproduct(($C$2:$C2=C2)*($B$2:$B2="Buy")*($D$2:$D2))-sumproduct(($C$2:$C2=C2)*($B$2:$B2="Sell")*($D$2:$D2)))
Explanation: Sum all buy previous transactions and deduct the sum of all previous sell transactions
 --kyith.place Sun Apr 24 2011 08:48:52 GMT+0800 (Malay Peninsula Standard Time)</t>
      </text>
    </comment>
  </commentList>
</comments>
</file>

<file path=xl/sharedStrings.xml><?xml version="1.0" encoding="utf-8"?>
<sst xmlns="http://schemas.openxmlformats.org/spreadsheetml/2006/main" count="217" uniqueCount="129">
  <si>
    <t>Investment Category</t>
  </si>
  <si>
    <t>Stock Ticker</t>
  </si>
  <si>
    <t>Google Price</t>
  </si>
  <si>
    <t>Manual Price</t>
  </si>
  <si>
    <t>Last Price</t>
  </si>
  <si>
    <t>Last DPS</t>
  </si>
  <si>
    <t>Yield on Cost</t>
  </si>
  <si>
    <t>Last Price Yield</t>
  </si>
  <si>
    <t>Shares</t>
  </si>
  <si>
    <t>Cost</t>
  </si>
  <si>
    <t>Cost (Per Share)</t>
  </si>
  <si>
    <t>Unrealized Gain/Loss</t>
  </si>
  <si>
    <t>Unrealized Gain/Loss (%)</t>
  </si>
  <si>
    <t>Realized Gain/Loss</t>
  </si>
  <si>
    <t>Dividends Collected</t>
  </si>
  <si>
    <t>Total Gain/Loss</t>
  </si>
  <si>
    <t>Mkt Value</t>
  </si>
  <si>
    <t>Value</t>
  </si>
  <si>
    <t>Original By:</t>
  </si>
  <si>
    <t>Edited for US Mkt By:</t>
  </si>
  <si>
    <t>Description</t>
  </si>
  <si>
    <t>Stock Portfolio Tracker is Investment Moats attempt at creating an online spread sheet that will let a stock investor
1) Monitor your stocks in a portfolio
2) Track stock purchase by transactions
3) Transactions compatible includes purchase, sale, dividend and stock splits
4) Aggregate transactions to individual stocks
5) Aggregate individual stocks to portfolio</t>
  </si>
  <si>
    <t>How to Save To Your Account</t>
  </si>
  <si>
    <t>Legend</t>
  </si>
  <si>
    <t>Field that needs to be specified by user in yellow</t>
  </si>
  <si>
    <t>Field that contains formula. Do not fill in this field with user's own values. Blue cells.</t>
  </si>
  <si>
    <t>MAKE A COPY TO YOUR ACCOUNT</t>
  </si>
  <si>
    <t>DO NOT request access.
DO NOT REQUEST access. 
DO NOT REQUEST ACCESS.
ppl still request access despite the all caps... :( 
Just make a copy and save to your account.</t>
  </si>
  <si>
    <t>1. Click "File" -&gt; "Make a Copy"
2. Rename and press OK to save to your account</t>
  </si>
  <si>
    <t>Version History</t>
  </si>
  <si>
    <t>OSVFA1.1</t>
  </si>
  <si>
    <t>- Updated charts and legends on Summary
- Cleaned up display by including error checks
- Updated Summary_OSV to auto load unique stocks. No need to manually add stocks to this sheet.
- Updated ChartData to better sort data</t>
  </si>
  <si>
    <t>OSVEA1.1</t>
  </si>
  <si>
    <t>- Cleaned up portfolio summary
- Cleaned up Summary_OSV
- Cleaned up Transactions_OSV
- Updated transactions data template for easier understanding of how to use
- Updated blog post for more detailed instructions
- Updated instructions</t>
  </si>
  <si>
    <t>OSVAA1</t>
  </si>
  <si>
    <t>- Summary: Removed 50 and 200 MA and fixed conditional formatting
- Transactions: Added "fee" in transactions and updated formulas to include Fee
- Transactions: Added realized gain/loss %
- Summary: Added error cleanup on Summary tab
- Stock_Ref: Removed Yahoo data references and use googlefinance function to replace the yahoo stock data info. Sheet hidden.
- Ref: Changed stock categories and added transaction list. Sheet hidden.
- ChartData: Worksheet that sorts the Summary for charting. Do not change.
- Remove original chart and replace with new charts on Portfolio Summary</t>
  </si>
  <si>
    <t>- Added Last Price Yield to Stock Summary to let user compare against yield on cost</t>
  </si>
  <si>
    <t>-Added Yahoo Data Ref Sheet. This is to store data pull from Yahoo Finance. This is because importData function is limited to 50 times per sheet
-Data is thus pulled via VLookup in Stock Summary from Yahoo Data Ref</t>
  </si>
  <si>
    <t>- Added Total Gain/Loss to Stock Summary
- Added Last Price Automation by getting prices from yahoo finance using yahoo CSV file and importdata function http://www.gummy-stuff.org/Yahoo-data.htm</t>
  </si>
  <si>
    <t>- Added Portfolio Summary Sheet</t>
  </si>
  <si>
    <t>- Added Stock Split.
- Add Split Ratio column. 
- Change Data Validation for B column in Stock Summary to include "Split"
- Add Conditional Formating Rule for B column to include "Split"
- Add Split formula to Cumulative Cost if(B2="Split",K2,"Error")
- Change Cumulative Stock formula. Retiring arrayformula(sumproduct(($C$2:$C2=C2)*($B$2:$B2="Buy")*($D$2:$D2))-sumproduct(($C$2:$C2=C2)*($B$2:$B2="Sell")*($D$2:$D2))
- New Cumulative Stock formula. =if(B2="Buy",H2+D2,if(B2="Sell",H2-D2,if(B2="Div",H2,if(B2="Split",H2*G2,0))))</t>
  </si>
  <si>
    <t>Created first draft of stock portfolio tracker</t>
  </si>
  <si>
    <t>Date</t>
  </si>
  <si>
    <t>Type</t>
  </si>
  <si>
    <t>Stock</t>
  </si>
  <si>
    <t>Transacted Units</t>
  </si>
  <si>
    <t>Transacted Price (per unit)</t>
  </si>
  <si>
    <t>Fees</t>
  </si>
  <si>
    <t>Stock Split Ratio</t>
  </si>
  <si>
    <t>Previous Units</t>
  </si>
  <si>
    <t>Cumulative Units</t>
  </si>
  <si>
    <t>Transacted Value</t>
  </si>
  <si>
    <t>Previous Cost</t>
  </si>
  <si>
    <t>Cost of Transaction</t>
  </si>
  <si>
    <t>Avg Stock Price</t>
  </si>
  <si>
    <t>Cumulative Cost</t>
  </si>
  <si>
    <t>Gains/Losses from Sale</t>
  </si>
  <si>
    <t>Realised Gains/Losses %</t>
  </si>
  <si>
    <t>Buy</t>
  </si>
  <si>
    <t>ORCL</t>
  </si>
  <si>
    <t>Special Situation</t>
  </si>
  <si>
    <t>BAC</t>
  </si>
  <si>
    <t>WDC</t>
  </si>
  <si>
    <t>GRVY</t>
  </si>
  <si>
    <t>UHAL</t>
  </si>
  <si>
    <t>MMM</t>
  </si>
  <si>
    <t>MSFT</t>
  </si>
  <si>
    <t>IBM</t>
  </si>
  <si>
    <t>GS</t>
  </si>
  <si>
    <t>YHOO</t>
  </si>
  <si>
    <t>NFLX</t>
  </si>
  <si>
    <t>Sell</t>
  </si>
  <si>
    <t>Fee</t>
  </si>
  <si>
    <t>AAPL</t>
  </si>
  <si>
    <t>WNC</t>
  </si>
  <si>
    <t>Div</t>
  </si>
  <si>
    <t>Split</t>
  </si>
  <si>
    <t>MU</t>
  </si>
  <si>
    <t>Growth</t>
  </si>
  <si>
    <t>Dividend</t>
  </si>
  <si>
    <t>Total Portfolio Cost</t>
  </si>
  <si>
    <t>Total Portfolio Value</t>
  </si>
  <si>
    <t>Total Value Portfolio Cost</t>
  </si>
  <si>
    <t>Total Value Portfolio Value</t>
  </si>
  <si>
    <t>Total Value Portfolio Unrealised Gain/Loss</t>
  </si>
  <si>
    <t>Total Value Portfolio Realised Gain/Loss</t>
  </si>
  <si>
    <t>Total Value Portfolio Dividends Collected</t>
  </si>
  <si>
    <t>Expected Value Portfolio Income</t>
  </si>
  <si>
    <t>Expected Value Portfolio Income Yield on Cost</t>
  </si>
  <si>
    <t>Total Special Situation Portfolio Cost</t>
  </si>
  <si>
    <t>Total Special Situation Portfolio Value</t>
  </si>
  <si>
    <t>Total Special Situation Portfolio Unrealised Gain/Loss</t>
  </si>
  <si>
    <t>Total Special Situation Portfolio Realised Gain/Loss</t>
  </si>
  <si>
    <t>Total Special Situation Portfolio Dividends Collected</t>
  </si>
  <si>
    <t>Expected Special Situation Portfolio Income</t>
  </si>
  <si>
    <t>Expected Special Situation Portfolio Income Yield on Cost</t>
  </si>
  <si>
    <t>Total Growth Portfolio Cost</t>
  </si>
  <si>
    <t>Total Growth Portfolio Value</t>
  </si>
  <si>
    <t>Total Growth Portfolio Unrealised Gain/Loss</t>
  </si>
  <si>
    <t>Total Growth Portfolio Realised Gain/Loss</t>
  </si>
  <si>
    <t>Total Growth Portfolio Dividends Collected</t>
  </si>
  <si>
    <t>Expected Growth Portfolio Income</t>
  </si>
  <si>
    <t>Expected Growth Portfolio Income Yield on Cost</t>
  </si>
  <si>
    <t>Total Dividend Portfolio Cost</t>
  </si>
  <si>
    <t>Total Dividend Portfolio Value</t>
  </si>
  <si>
    <t>Total Dividend Portfolio Unrealised Gain/Loss</t>
  </si>
  <si>
    <t>Total Dividend Portfolio Realised Gain/Loss</t>
  </si>
  <si>
    <t>Total Dividend Portfolio Dividends Collected</t>
  </si>
  <si>
    <t>Expected Dividend Portfolio Income</t>
  </si>
  <si>
    <t>Expected Dividend Portfolio Income Yield on Cost</t>
  </si>
  <si>
    <t>No Data</t>
  </si>
  <si>
    <t>Symbol</t>
  </si>
  <si>
    <t>Name</t>
  </si>
  <si>
    <t>% Change Realtime</t>
  </si>
  <si>
    <t>52 Wk Low</t>
  </si>
  <si>
    <t>52 Wk High</t>
  </si>
  <si>
    <t>Position in 52wk</t>
  </si>
  <si>
    <t>Stock Category</t>
  </si>
  <si>
    <t>Transaction Category</t>
  </si>
  <si>
    <t>REIT Category</t>
  </si>
  <si>
    <t>Price Alert Tolerance</t>
  </si>
  <si>
    <t>USD to SGD</t>
  </si>
  <si>
    <t>Hospitality</t>
  </si>
  <si>
    <t>Industrial</t>
  </si>
  <si>
    <t>Healthcare</t>
  </si>
  <si>
    <t>Apartment</t>
  </si>
  <si>
    <t>Watch</t>
  </si>
  <si>
    <t>Commercial</t>
  </si>
  <si>
    <t>Retail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</si>
</sst>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0">
    <numFmt numFmtId="164" formatCode="0.0"/>
    <numFmt numFmtId="165" formatCode="&quot;$&quot;#,##0.00"/>
    <numFmt numFmtId="166" formatCode="0.0%"/>
    <numFmt numFmtId="167" formatCode="#,##0.000"/>
    <numFmt numFmtId="168" formatCode="$#,##0.00"/>
    <numFmt numFmtId="169" formatCode="yyyy-MM-dd"/>
    <numFmt numFmtId="170" formatCode="#,##0.0"/>
    <numFmt numFmtId="171" formatCode="$#,##0.00;-$#,##0.00"/>
    <numFmt numFmtId="172" formatCode="yyyy-mm-dd"/>
    <numFmt numFmtId="173" formatCode="m/d/yyyy h:mm:ss"/>
  </numFmts>
  <fonts count="19">
    <font>
      <sz val="10.0"/>
      <color rgb="FF000000"/>
      <name val="Arial"/>
    </font>
    <font>
      <b/>
      <sz val="8.0"/>
      <color rgb="FFFFFFFF"/>
    </font>
    <font>
      <color rgb="FFFFFFFF"/>
    </font>
    <font>
      <sz val="8.0"/>
    </font>
    <font>
      <b/>
      <u/>
      <sz val="12.0"/>
      <color rgb="FFFFFFFF"/>
    </font>
    <font/>
    <font>
      <b/>
      <sz val="8.0"/>
      <color rgb="FF000000"/>
    </font>
    <font>
      <u/>
      <color rgb="FF0000FF"/>
    </font>
    <font>
      <b/>
      <sz val="10.0"/>
    </font>
    <font>
      <b/>
      <sz val="14.0"/>
    </font>
    <font>
      <b/>
      <u/>
      <color rgb="FF0000FF"/>
    </font>
    <font>
      <b/>
      <sz val="12.0"/>
      <color rgb="FFFFFFFF"/>
    </font>
    <font>
      <u/>
      <color rgb="FF0000FF"/>
    </font>
    <font>
      <b/>
      <sz val="10.0"/>
      <color rgb="FFFF0000"/>
    </font>
    <font>
      <sz val="10.0"/>
      <color rgb="FFFF0000"/>
    </font>
    <font>
      <sz val="10.0"/>
    </font>
    <font>
      <sz val="8.0"/>
      <color rgb="FF000000"/>
    </font>
    <font>
      <b/>
      <sz val="9.0"/>
    </font>
    <font>
      <sz val="9.0"/>
    </font>
  </fonts>
  <fills count="14">
    <fill>
      <patternFill patternType="none"/>
    </fill>
    <fill>
      <patternFill patternType="lightGray"/>
    </fill>
    <fill>
      <patternFill patternType="solid">
        <fgColor rgb="FF003300"/>
        <bgColor rgb="FF003300"/>
      </patternFill>
    </fill>
    <fill>
      <patternFill patternType="solid">
        <fgColor rgb="FF0B5394"/>
        <bgColor rgb="FF0B5394"/>
      </patternFill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99"/>
        <bgColor rgb="FFFFFF99"/>
      </patternFill>
    </fill>
    <fill>
      <patternFill patternType="solid">
        <fgColor rgb="FFFFF2CC"/>
        <bgColor rgb="FFFFF2CC"/>
      </patternFill>
    </fill>
    <fill>
      <patternFill patternType="solid">
        <fgColor rgb="FFCFE2F3"/>
        <bgColor rgb="FFCFE2F3"/>
      </patternFill>
    </fill>
    <fill>
      <patternFill patternType="solid">
        <fgColor rgb="FFEA9999"/>
        <bgColor rgb="FFEA9999"/>
      </patternFill>
    </fill>
    <fill>
      <patternFill patternType="solid">
        <fgColor rgb="FFCCFFCC"/>
        <bgColor rgb="FFCCFFCC"/>
      </patternFill>
    </fill>
    <fill>
      <patternFill patternType="solid">
        <fgColor rgb="FFE1C7E1"/>
        <bgColor rgb="FFE1C7E1"/>
      </patternFill>
    </fill>
    <fill>
      <patternFill patternType="solid">
        <fgColor rgb="FFFADCB3"/>
        <bgColor rgb="FFFADCB3"/>
      </patternFill>
    </fill>
    <fill>
      <patternFill patternType="solid">
        <fgColor rgb="FFC2D1F0"/>
        <bgColor rgb="FFC2D1F0"/>
      </patternFill>
    </fill>
  </fills>
  <borders count="4">
    <border/>
    <border>
      <left style="thin">
        <color rgb="FF000000"/>
      </left>
    </border>
    <border>
      <right style="thin">
        <color rgb="FF000000"/>
      </right>
    </border>
    <border>
      <top style="thin">
        <color rgb="FF000000"/>
      </top>
    </border>
  </borders>
  <cellStyleXfs count="1">
    <xf borderId="0" fillId="0" fontId="0" numFmtId="0" applyAlignment="1" applyFont="1"/>
  </cellStyleXfs>
  <cellXfs count="104">
    <xf borderId="0" fillId="0" fontId="0" numFmtId="0" xfId="0" applyAlignment="1" applyFont="1">
      <alignment readingOrder="0" shrinkToFit="0" vertical="bottom" wrapText="1"/>
    </xf>
    <xf borderId="0" fillId="2" fontId="1" numFmtId="0" xfId="0" applyAlignment="1" applyFill="1" applyFont="1">
      <alignment horizontal="center" readingOrder="0" shrinkToFit="0" vertical="center" wrapText="1"/>
    </xf>
    <xf borderId="0" fillId="3" fontId="2" numFmtId="0" xfId="0" applyAlignment="1" applyFill="1" applyFont="1">
      <alignment shrinkToFit="0" vertical="center" wrapText="1"/>
    </xf>
    <xf borderId="0" fillId="2" fontId="1" numFmtId="0" xfId="0" applyAlignment="1" applyFont="1">
      <alignment horizontal="center" readingOrder="0" shrinkToFit="0" vertical="center" wrapText="1"/>
    </xf>
    <xf borderId="0" fillId="2" fontId="1" numFmtId="164" xfId="0" applyAlignment="1" applyFont="1" applyNumberFormat="1">
      <alignment horizontal="center" readingOrder="0" shrinkToFit="0" vertical="center" wrapText="1"/>
    </xf>
    <xf borderId="0" fillId="2" fontId="1" numFmtId="165" xfId="0" applyAlignment="1" applyFont="1" applyNumberFormat="1">
      <alignment horizontal="center" readingOrder="0" shrinkToFit="0" vertical="center" wrapText="1"/>
    </xf>
    <xf borderId="0" fillId="2" fontId="1" numFmtId="166" xfId="0" applyAlignment="1" applyFont="1" applyNumberFormat="1">
      <alignment horizontal="center" readingOrder="0" shrinkToFit="0" vertical="center" wrapText="1"/>
    </xf>
    <xf borderId="0" fillId="0" fontId="3" numFmtId="0" xfId="0" applyAlignment="1" applyFont="1">
      <alignment horizontal="center" readingOrder="0" shrinkToFit="0" vertical="center" wrapText="1"/>
    </xf>
    <xf borderId="0" fillId="3" fontId="4" numFmtId="0" xfId="0" applyAlignment="1" applyFont="1">
      <alignment readingOrder="0" shrinkToFit="0" vertical="center" wrapText="1"/>
    </xf>
    <xf borderId="1" fillId="4" fontId="5" numFmtId="0" xfId="0" applyAlignment="1" applyBorder="1" applyFill="1" applyFont="1">
      <alignment shrinkToFit="0" vertical="center" wrapText="1"/>
    </xf>
    <xf borderId="0" fillId="4" fontId="5" numFmtId="0" xfId="0" applyAlignment="1" applyFont="1">
      <alignment shrinkToFit="0" vertical="center" wrapText="1"/>
    </xf>
    <xf borderId="0" fillId="0" fontId="5" numFmtId="0" xfId="0" applyAlignment="1" applyFont="1">
      <alignment shrinkToFit="0" vertical="center" wrapText="1"/>
    </xf>
    <xf borderId="0" fillId="5" fontId="6" numFmtId="164" xfId="0" applyAlignment="1" applyFill="1" applyFont="1" applyNumberFormat="1">
      <alignment horizontal="left" readingOrder="0" shrinkToFit="0" vertical="center" wrapText="1"/>
    </xf>
    <xf borderId="2" fillId="0" fontId="7" numFmtId="0" xfId="0" applyAlignment="1" applyBorder="1" applyFont="1">
      <alignment shrinkToFit="0" vertical="center" wrapText="1"/>
    </xf>
    <xf borderId="0" fillId="5" fontId="3" numFmtId="0" xfId="0" applyAlignment="1" applyFont="1">
      <alignment horizontal="center" shrinkToFit="0" vertical="center" wrapText="1"/>
    </xf>
    <xf borderId="1" fillId="4" fontId="8" numFmtId="0" xfId="0" applyAlignment="1" applyBorder="1" applyFont="1">
      <alignment horizontal="right" shrinkToFit="0" vertical="center" wrapText="1"/>
    </xf>
    <xf borderId="0" fillId="6" fontId="3" numFmtId="167" xfId="0" applyAlignment="1" applyFill="1" applyFont="1" applyNumberFormat="1">
      <alignment horizontal="center" readingOrder="0" shrinkToFit="0" vertical="center" wrapText="1"/>
    </xf>
    <xf borderId="0" fillId="4" fontId="9" numFmtId="0" xfId="0" applyAlignment="1" applyFont="1">
      <alignment shrinkToFit="0" vertical="center" wrapText="1"/>
    </xf>
    <xf borderId="2" fillId="0" fontId="10" numFmtId="0" xfId="0" applyAlignment="1" applyBorder="1" applyFont="1">
      <alignment shrinkToFit="0" vertical="center" wrapText="1"/>
    </xf>
    <xf borderId="2" fillId="0" fontId="5" numFmtId="0" xfId="0" applyAlignment="1" applyBorder="1" applyFont="1">
      <alignment shrinkToFit="0" vertical="center" wrapText="1"/>
    </xf>
    <xf borderId="2" fillId="3" fontId="11" numFmtId="0" xfId="0" applyAlignment="1" applyBorder="1" applyFont="1">
      <alignment readingOrder="0" shrinkToFit="0" vertical="center" wrapText="1"/>
    </xf>
    <xf borderId="2" fillId="0" fontId="12" numFmtId="0" xfId="0" applyAlignment="1" applyBorder="1" applyFont="1">
      <alignment shrinkToFit="0" vertical="center" wrapText="1"/>
    </xf>
    <xf borderId="0" fillId="7" fontId="5" numFmtId="0" xfId="0" applyAlignment="1" applyFill="1" applyFont="1">
      <alignment shrinkToFit="0" vertical="center" wrapText="1"/>
    </xf>
    <xf borderId="2" fillId="0" fontId="5" numFmtId="0" xfId="0" applyAlignment="1" applyBorder="1" applyFont="1">
      <alignment readingOrder="0" shrinkToFit="0" vertical="center" wrapText="1"/>
    </xf>
    <xf borderId="0" fillId="8" fontId="5" numFmtId="0" xfId="0" applyAlignment="1" applyFill="1" applyFont="1">
      <alignment shrinkToFit="0" vertical="center" wrapText="1"/>
    </xf>
    <xf borderId="2" fillId="0" fontId="5" numFmtId="0" xfId="0" applyAlignment="1" applyBorder="1" applyFont="1">
      <alignment shrinkToFit="0" vertical="center" wrapText="1"/>
    </xf>
    <xf borderId="0" fillId="0" fontId="2" numFmtId="0" xfId="0" applyAlignment="1" applyFont="1">
      <alignment shrinkToFit="0" vertical="center" wrapText="1"/>
    </xf>
    <xf borderId="2" fillId="0" fontId="13" numFmtId="0" xfId="0" applyAlignment="1" applyBorder="1" applyFont="1">
      <alignment readingOrder="0" shrinkToFit="0" vertical="center" wrapText="1"/>
    </xf>
    <xf borderId="2" fillId="0" fontId="14" numFmtId="0" xfId="0" applyAlignment="1" applyBorder="1" applyFont="1">
      <alignment readingOrder="0" shrinkToFit="0" vertical="center" wrapText="1"/>
    </xf>
    <xf borderId="2" fillId="0" fontId="15" numFmtId="0" xfId="0" applyAlignment="1" applyBorder="1" applyFont="1">
      <alignment readingOrder="0" shrinkToFit="0" vertical="center" wrapText="1"/>
    </xf>
    <xf borderId="2" fillId="0" fontId="11" numFmtId="0" xfId="0" applyAlignment="1" applyBorder="1" applyFont="1">
      <alignment readingOrder="0" shrinkToFit="0" vertical="center" wrapText="1"/>
    </xf>
    <xf borderId="0" fillId="0" fontId="5" numFmtId="0" xfId="0" applyAlignment="1" applyFont="1">
      <alignment horizontal="center" readingOrder="0" shrinkToFit="0" vertical="center" wrapText="1"/>
    </xf>
    <xf borderId="0" fillId="0" fontId="5" numFmtId="0" xfId="0" applyAlignment="1" applyFont="1">
      <alignment horizontal="center" shrinkToFit="0" vertical="center" wrapText="1"/>
    </xf>
    <xf borderId="0" fillId="5" fontId="3" numFmtId="10" xfId="0" applyAlignment="1" applyFont="1" applyNumberFormat="1">
      <alignment horizontal="center" shrinkToFit="0" vertical="center" wrapText="1"/>
    </xf>
    <xf borderId="0" fillId="5" fontId="3" numFmtId="10" xfId="0" applyAlignment="1" applyFont="1" applyNumberFormat="1">
      <alignment horizontal="center" shrinkToFit="0" vertical="center" wrapText="1"/>
    </xf>
    <xf borderId="3" fillId="4" fontId="5" numFmtId="0" xfId="0" applyAlignment="1" applyBorder="1" applyFont="1">
      <alignment shrinkToFit="0" vertical="center" wrapText="1"/>
    </xf>
    <xf borderId="0" fillId="5" fontId="3" numFmtId="164" xfId="0" applyAlignment="1" applyFont="1" applyNumberFormat="1">
      <alignment horizontal="center" shrinkToFit="0" vertical="center" wrapText="1"/>
    </xf>
    <xf borderId="0" fillId="5" fontId="3" numFmtId="168" xfId="0" applyAlignment="1" applyFont="1" applyNumberFormat="1">
      <alignment horizontal="center" shrinkToFit="0" vertical="center" wrapText="1"/>
    </xf>
    <xf borderId="0" fillId="5" fontId="3" numFmtId="165" xfId="0" applyAlignment="1" applyFont="1" applyNumberFormat="1">
      <alignment horizontal="center" shrinkToFit="0" vertical="center" wrapText="1"/>
    </xf>
    <xf borderId="0" fillId="5" fontId="3" numFmtId="166" xfId="0" applyAlignment="1" applyFont="1" applyNumberFormat="1">
      <alignment horizontal="center" shrinkToFit="0" vertical="center" wrapText="1"/>
    </xf>
    <xf borderId="0" fillId="2" fontId="1" numFmtId="168" xfId="0" applyAlignment="1" applyFont="1" applyNumberFormat="1">
      <alignment horizontal="center" readingOrder="0" shrinkToFit="0" vertical="center" wrapText="1"/>
    </xf>
    <xf borderId="0" fillId="2" fontId="1" numFmtId="168" xfId="0" applyAlignment="1" applyFont="1" applyNumberFormat="1">
      <alignment horizontal="center" readingOrder="0" shrinkToFit="0" vertical="center" wrapText="1"/>
    </xf>
    <xf borderId="0" fillId="6" fontId="16" numFmtId="169" xfId="0" applyAlignment="1" applyFont="1" applyNumberFormat="1">
      <alignment horizontal="center" readingOrder="0" shrinkToFit="0" vertical="center" wrapText="1"/>
    </xf>
    <xf borderId="0" fillId="0" fontId="16" numFmtId="49" xfId="0" applyAlignment="1" applyFont="1" applyNumberFormat="1">
      <alignment horizontal="center" readingOrder="0" shrinkToFit="0" vertical="center" wrapText="1"/>
    </xf>
    <xf borderId="0" fillId="6" fontId="6" numFmtId="164" xfId="0" applyAlignment="1" applyFont="1" applyNumberFormat="1">
      <alignment horizontal="center" readingOrder="0" shrinkToFit="0" vertical="center" wrapText="1"/>
    </xf>
    <xf borderId="0" fillId="6" fontId="16" numFmtId="164" xfId="0" applyAlignment="1" applyFont="1" applyNumberFormat="1">
      <alignment horizontal="center" shrinkToFit="0" vertical="center" wrapText="1"/>
    </xf>
    <xf borderId="0" fillId="6" fontId="16" numFmtId="168" xfId="0" applyAlignment="1" applyFont="1" applyNumberFormat="1">
      <alignment horizontal="center" readingOrder="0" shrinkToFit="0" vertical="center" wrapText="1"/>
    </xf>
    <xf borderId="0" fillId="6" fontId="16" numFmtId="170" xfId="0" applyAlignment="1" applyFont="1" applyNumberFormat="1">
      <alignment horizontal="center" readingOrder="0" shrinkToFit="0" vertical="center" wrapText="1"/>
    </xf>
    <xf borderId="0" fillId="5" fontId="16" numFmtId="164" xfId="0" applyAlignment="1" applyFont="1" applyNumberFormat="1">
      <alignment horizontal="center" shrinkToFit="0" vertical="center" wrapText="1"/>
    </xf>
    <xf borderId="0" fillId="5" fontId="16" numFmtId="2" xfId="0" applyAlignment="1" applyFont="1" applyNumberFormat="1">
      <alignment horizontal="center" shrinkToFit="0" vertical="center" wrapText="1"/>
    </xf>
    <xf borderId="0" fillId="5" fontId="16" numFmtId="171" xfId="0" applyAlignment="1" applyFont="1" applyNumberFormat="1">
      <alignment horizontal="center" shrinkToFit="0" vertical="center" wrapText="1"/>
    </xf>
    <xf borderId="0" fillId="5" fontId="16" numFmtId="168" xfId="0" applyAlignment="1" applyFont="1" applyNumberFormat="1">
      <alignment horizontal="center" shrinkToFit="0" vertical="center" wrapText="1"/>
    </xf>
    <xf borderId="0" fillId="5" fontId="16" numFmtId="168" xfId="0" applyAlignment="1" applyFont="1" applyNumberFormat="1">
      <alignment horizontal="center" shrinkToFit="0" vertical="center" wrapText="1"/>
    </xf>
    <xf borderId="0" fillId="0" fontId="3" numFmtId="0" xfId="0" applyAlignment="1" applyFont="1">
      <alignment horizontal="center" readingOrder="0" shrinkToFit="0" vertical="center" wrapText="1"/>
    </xf>
    <xf borderId="0" fillId="5" fontId="16" numFmtId="168" xfId="0" applyAlignment="1" applyFont="1" applyNumberFormat="1">
      <alignment horizontal="center" shrinkToFit="0" vertical="center" wrapText="1"/>
    </xf>
    <xf borderId="0" fillId="5" fontId="16" numFmtId="10" xfId="0" applyAlignment="1" applyFont="1" applyNumberFormat="1">
      <alignment horizontal="center" shrinkToFit="0" vertical="center" wrapText="1"/>
    </xf>
    <xf borderId="0" fillId="6" fontId="16" numFmtId="164" xfId="0" applyAlignment="1" applyFont="1" applyNumberFormat="1">
      <alignment horizontal="center" readingOrder="0" shrinkToFit="0" vertical="center" wrapText="1"/>
    </xf>
    <xf borderId="0" fillId="6" fontId="16" numFmtId="172" xfId="0" applyAlignment="1" applyFont="1" applyNumberFormat="1">
      <alignment horizontal="center" readingOrder="0" shrinkToFit="0" vertical="center" wrapText="1"/>
    </xf>
    <xf borderId="0" fillId="6" fontId="16" numFmtId="173" xfId="0" applyAlignment="1" applyFont="1" applyNumberFormat="1">
      <alignment horizontal="center" shrinkToFit="0" vertical="center" wrapText="1"/>
    </xf>
    <xf borderId="0" fillId="0" fontId="16" numFmtId="49" xfId="0" applyAlignment="1" applyFont="1" applyNumberFormat="1">
      <alignment horizontal="center" shrinkToFit="0" vertical="center" wrapText="1"/>
    </xf>
    <xf borderId="0" fillId="6" fontId="6" numFmtId="164" xfId="0" applyAlignment="1" applyFont="1" applyNumberFormat="1">
      <alignment horizontal="center" shrinkToFit="0" vertical="center" wrapText="1"/>
    </xf>
    <xf borderId="0" fillId="6" fontId="16" numFmtId="168" xfId="0" applyAlignment="1" applyFont="1" applyNumberFormat="1">
      <alignment horizontal="center" shrinkToFit="0" vertical="center" wrapText="1"/>
    </xf>
    <xf borderId="0" fillId="6" fontId="16" numFmtId="170" xfId="0" applyAlignment="1" applyFont="1" applyNumberFormat="1">
      <alignment horizontal="center" shrinkToFit="0" vertical="center" wrapText="1"/>
    </xf>
    <xf borderId="0" fillId="5" fontId="6" numFmtId="164" xfId="0" applyAlignment="1" applyFont="1" applyNumberFormat="1">
      <alignment horizontal="left" shrinkToFit="0" vertical="center" wrapText="1"/>
    </xf>
    <xf borderId="0" fillId="6" fontId="3" numFmtId="167" xfId="0" applyAlignment="1" applyFont="1" applyNumberFormat="1">
      <alignment horizontal="center" shrinkToFit="0" vertical="center" wrapText="1"/>
    </xf>
    <xf borderId="0" fillId="0" fontId="3" numFmtId="0" xfId="0" applyAlignment="1" applyFont="1">
      <alignment horizontal="center" shrinkToFit="0" vertical="center" wrapText="1"/>
    </xf>
    <xf borderId="0" fillId="5" fontId="6" numFmtId="0" xfId="0" applyAlignment="1" applyFont="1">
      <alignment horizontal="left" shrinkToFit="0" vertical="center" wrapText="1"/>
    </xf>
    <xf borderId="0" fillId="9" fontId="17" numFmtId="0" xfId="0" applyAlignment="1" applyFill="1" applyFont="1">
      <alignment readingOrder="0" shrinkToFit="0" wrapText="1"/>
    </xf>
    <xf borderId="0" fillId="9" fontId="17" numFmtId="168" xfId="0" applyAlignment="1" applyFont="1" applyNumberFormat="1">
      <alignment horizontal="center" shrinkToFit="0" vertical="bottom" wrapText="1"/>
    </xf>
    <xf borderId="0" fillId="10" fontId="18" numFmtId="0" xfId="0" applyAlignment="1" applyFill="1" applyFont="1">
      <alignment readingOrder="0" shrinkToFit="0" wrapText="1"/>
    </xf>
    <xf borderId="0" fillId="10" fontId="18" numFmtId="168" xfId="0" applyAlignment="1" applyFont="1" applyNumberFormat="1">
      <alignment horizontal="center" shrinkToFit="0" vertical="bottom" wrapText="1"/>
    </xf>
    <xf borderId="0" fillId="10" fontId="18" numFmtId="10" xfId="0" applyAlignment="1" applyFont="1" applyNumberFormat="1">
      <alignment horizontal="center" shrinkToFit="0" vertical="bottom" wrapText="1"/>
    </xf>
    <xf borderId="0" fillId="11" fontId="18" numFmtId="0" xfId="0" applyAlignment="1" applyFill="1" applyFont="1">
      <alignment readingOrder="0" shrinkToFit="0" wrapText="1"/>
    </xf>
    <xf borderId="0" fillId="11" fontId="18" numFmtId="168" xfId="0" applyAlignment="1" applyFont="1" applyNumberFormat="1">
      <alignment horizontal="center" shrinkToFit="0" vertical="bottom" wrapText="1"/>
    </xf>
    <xf borderId="0" fillId="11" fontId="18" numFmtId="168" xfId="0" applyAlignment="1" applyFont="1" applyNumberFormat="1">
      <alignment horizontal="center" shrinkToFit="0" vertical="bottom" wrapText="1"/>
    </xf>
    <xf borderId="0" fillId="12" fontId="18" numFmtId="0" xfId="0" applyAlignment="1" applyFill="1" applyFont="1">
      <alignment readingOrder="0" shrinkToFit="0" wrapText="1"/>
    </xf>
    <xf borderId="0" fillId="12" fontId="18" numFmtId="168" xfId="0" applyAlignment="1" applyFont="1" applyNumberFormat="1">
      <alignment horizontal="center" shrinkToFit="0" vertical="bottom" wrapText="1"/>
    </xf>
    <xf borderId="0" fillId="12" fontId="18" numFmtId="168" xfId="0" applyAlignment="1" applyFont="1" applyNumberFormat="1">
      <alignment horizontal="center" shrinkToFit="0" vertical="bottom" wrapText="1"/>
    </xf>
    <xf borderId="0" fillId="5" fontId="18" numFmtId="0" xfId="0" applyAlignment="1" applyFont="1">
      <alignment readingOrder="0" shrinkToFit="0" wrapText="1"/>
    </xf>
    <xf borderId="0" fillId="5" fontId="18" numFmtId="168" xfId="0" applyAlignment="1" applyFont="1" applyNumberFormat="1">
      <alignment horizontal="center" shrinkToFit="0" vertical="bottom" wrapText="1"/>
    </xf>
    <xf borderId="0" fillId="5" fontId="18" numFmtId="168" xfId="0" applyAlignment="1" applyFont="1" applyNumberFormat="1">
      <alignment horizontal="center" shrinkToFit="0" vertical="bottom" wrapText="1"/>
    </xf>
    <xf borderId="0" fillId="2" fontId="1" numFmtId="10" xfId="0" applyAlignment="1" applyFont="1" applyNumberFormat="1">
      <alignment horizontal="center" readingOrder="0" shrinkToFit="0" vertical="center" wrapText="1"/>
    </xf>
    <xf borderId="0" fillId="4" fontId="6" numFmtId="0" xfId="0" applyAlignment="1" applyFont="1">
      <alignment horizontal="left" shrinkToFit="0" vertical="center" wrapText="1"/>
    </xf>
    <xf borderId="0" fillId="4" fontId="3" numFmtId="165" xfId="0" applyAlignment="1" applyFont="1" applyNumberFormat="1">
      <alignment horizontal="center" shrinkToFit="0" vertical="center" wrapText="1"/>
    </xf>
    <xf borderId="0" fillId="4" fontId="3" numFmtId="10" xfId="0" applyAlignment="1" applyFont="1" applyNumberFormat="1">
      <alignment horizontal="center" shrinkToFit="0" vertical="center" wrapText="1"/>
    </xf>
    <xf borderId="0" fillId="4" fontId="3" numFmtId="10" xfId="0" applyAlignment="1" applyFont="1" applyNumberFormat="1">
      <alignment horizontal="center" shrinkToFit="0" vertical="center" wrapText="1"/>
    </xf>
    <xf borderId="0" fillId="4" fontId="3" numFmtId="164" xfId="0" applyAlignment="1" applyFont="1" applyNumberFormat="1">
      <alignment horizontal="center" shrinkToFit="0" vertical="center" wrapText="1"/>
    </xf>
    <xf borderId="0" fillId="4" fontId="3" numFmtId="168" xfId="0" applyAlignment="1" applyFont="1" applyNumberFormat="1">
      <alignment horizontal="center" shrinkToFit="0" vertical="center" wrapText="1"/>
    </xf>
    <xf borderId="0" fillId="4" fontId="3" numFmtId="166" xfId="0" applyAlignment="1" applyFont="1" applyNumberFormat="1">
      <alignment horizontal="center" shrinkToFit="0" vertical="center" wrapText="1"/>
    </xf>
    <xf borderId="0" fillId="4" fontId="5" numFmtId="0" xfId="0" applyAlignment="1" applyFont="1">
      <alignment shrinkToFit="0" wrapText="1"/>
    </xf>
    <xf borderId="0" fillId="4" fontId="3" numFmtId="10" xfId="0" applyAlignment="1" applyFont="1" applyNumberFormat="1">
      <alignment horizontal="center" shrinkToFit="0" vertical="center" wrapText="1"/>
    </xf>
    <xf borderId="0" fillId="4" fontId="3" numFmtId="168" xfId="0" applyAlignment="1" applyFont="1" applyNumberFormat="1">
      <alignment horizontal="center" shrinkToFit="0" vertical="center" wrapText="1"/>
    </xf>
    <xf borderId="0" fillId="4" fontId="3" numFmtId="0" xfId="0" applyAlignment="1" applyFont="1">
      <alignment horizontal="center" shrinkToFit="0" vertical="center" wrapText="1"/>
    </xf>
    <xf borderId="0" fillId="0" fontId="3" numFmtId="0" xfId="0" applyAlignment="1" applyFont="1">
      <alignment horizontal="center" readingOrder="0" shrinkToFit="0" vertical="bottom" wrapText="1"/>
    </xf>
    <xf borderId="0" fillId="0" fontId="3" numFmtId="0" xfId="0" applyAlignment="1" applyFont="1">
      <alignment horizontal="center" shrinkToFit="0" vertical="bottom" wrapText="1"/>
    </xf>
    <xf borderId="0" fillId="0" fontId="3" numFmtId="0" xfId="0" applyAlignment="1" applyFont="1">
      <alignment horizontal="center" shrinkToFit="0" vertical="bottom" wrapText="1"/>
    </xf>
    <xf borderId="0" fillId="0" fontId="3" numFmtId="4" xfId="0" applyAlignment="1" applyFont="1" applyNumberFormat="1">
      <alignment horizontal="center" shrinkToFit="0" vertical="bottom" wrapText="1"/>
    </xf>
    <xf borderId="0" fillId="13" fontId="5" numFmtId="0" xfId="0" applyAlignment="1" applyFill="1" applyFont="1">
      <alignment readingOrder="0" shrinkToFit="0" vertical="top" wrapText="1"/>
    </xf>
    <xf borderId="0" fillId="13" fontId="5" numFmtId="0" xfId="0" applyAlignment="1" applyFont="1">
      <alignment horizontal="center" readingOrder="0" shrinkToFit="0" vertical="center" wrapText="1"/>
    </xf>
    <xf borderId="0" fillId="0" fontId="5" numFmtId="0" xfId="0" applyAlignment="1" applyFont="1">
      <alignment readingOrder="0" shrinkToFit="0" wrapText="1"/>
    </xf>
    <xf borderId="0" fillId="0" fontId="5" numFmtId="0" xfId="0" applyAlignment="1" applyFont="1">
      <alignment horizontal="center" readingOrder="0" shrinkToFit="0" vertical="center" wrapText="1"/>
    </xf>
    <xf borderId="0" fillId="0" fontId="5" numFmtId="0" xfId="0" applyAlignment="1" applyFont="1">
      <alignment horizontal="center" shrinkToFit="0" vertical="center" wrapText="1"/>
    </xf>
    <xf borderId="0" fillId="5" fontId="3" numFmtId="0" xfId="0" applyAlignment="1" applyFont="1">
      <alignment horizontal="center" shrinkToFit="0" vertical="center" wrapText="1"/>
    </xf>
    <xf borderId="0" fillId="0" fontId="3" numFmtId="0" xfId="0" applyAlignment="1" applyFont="1">
      <alignment shrinkToFit="0" wrapText="1"/>
    </xf>
  </cellXfs>
  <cellStyles count="1">
    <cellStyle xfId="0" name="Normal" builtinId="0"/>
  </cellStyles>
  <dxfs count="12">
    <dxf>
      <font>
        <color rgb="FFFF0000"/>
      </font>
      <fill>
        <patternFill patternType="none"/>
      </fill>
      <border/>
    </dxf>
    <dxf>
      <font>
        <color rgb="FFC0C0C0"/>
      </font>
      <fill>
        <patternFill patternType="solid">
          <fgColor rgb="FFDDDDDD"/>
          <bgColor rgb="FFDDDDDD"/>
        </patternFill>
      </fill>
      <border/>
    </dxf>
    <dxf>
      <font>
        <color rgb="FFFFFFFF"/>
      </font>
      <fill>
        <patternFill patternType="solid">
          <fgColor rgb="FF800000"/>
          <bgColor rgb="FF800000"/>
        </patternFill>
      </fill>
      <border/>
    </dxf>
    <dxf>
      <font>
        <color rgb="FFFFFFFF"/>
      </font>
      <fill>
        <patternFill patternType="solid">
          <fgColor rgb="FF008000"/>
          <bgColor rgb="FF008000"/>
        </patternFill>
      </fill>
      <border/>
    </dxf>
    <dxf>
      <font/>
      <fill>
        <patternFill patternType="solid">
          <fgColor rgb="FFCCFFCC"/>
          <bgColor rgb="FFCCFFCC"/>
        </patternFill>
      </fill>
      <border/>
    </dxf>
    <dxf>
      <font/>
      <fill>
        <patternFill patternType="solid">
          <fgColor rgb="FFFF99CC"/>
          <bgColor rgb="FFFF99CC"/>
        </patternFill>
      </fill>
      <border/>
    </dxf>
    <dxf>
      <font/>
      <fill>
        <patternFill patternType="solid">
          <fgColor rgb="FF99CCFF"/>
          <bgColor rgb="FF99CCFF"/>
        </patternFill>
      </fill>
      <border/>
    </dxf>
    <dxf>
      <font/>
      <fill>
        <patternFill patternType="solid">
          <fgColor rgb="FFFFCC99"/>
          <bgColor rgb="FFFFCC99"/>
        </patternFill>
      </fill>
      <border/>
    </dxf>
    <dxf>
      <font/>
      <fill>
        <patternFill patternType="solid">
          <fgColor rgb="FFE06666"/>
          <bgColor rgb="FFE06666"/>
        </patternFill>
      </fill>
      <border/>
    </dxf>
    <dxf>
      <font/>
      <fill>
        <patternFill patternType="solid">
          <fgColor rgb="FFBDE6E1"/>
          <bgColor rgb="FFBDE6E1"/>
        </patternFill>
      </fill>
      <border/>
    </dxf>
    <dxf>
      <font/>
      <fill>
        <patternFill patternType="solid">
          <fgColor rgb="FFFADCB3"/>
          <bgColor rgb="FFFADCB3"/>
        </patternFill>
      </fill>
      <border/>
    </dxf>
    <dxf>
      <font/>
      <fill>
        <patternFill patternType="solid">
          <fgColor rgb="FFEAD1DC"/>
          <bgColor rgb="FFEAD1DC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bar"/>
        <c:grouping val="clustered"/>
        <c:ser>
          <c:idx val="0"/>
          <c:order val="0"/>
          <c:spPr>
            <a:solidFill>
              <a:srgbClr val="9FC5E8"/>
            </a:solidFill>
          </c:spPr>
          <c:cat>
            <c:strRef>
              <c:f>'ChartData-DONTEDIT'!$A$2:$A$15</c:f>
            </c:strRef>
          </c:cat>
          <c:val>
            <c:numRef>
              <c:f>'ChartData-DONTEDIT'!$L$2:$L$15</c:f>
            </c:numRef>
          </c:val>
        </c:ser>
        <c:axId val="392322296"/>
        <c:axId val="523378965"/>
      </c:barChart>
      <c:catAx>
        <c:axId val="392322296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/>
                </a:pPr>
                <a:r>
                  <a:t>Top 10 Stocks</a:t>
                </a:r>
              </a:p>
            </c:rich>
          </c:tx>
          <c:overlay val="0"/>
        </c:title>
        <c:txPr>
          <a:bodyPr/>
          <a:lstStyle/>
          <a:p>
            <a:pPr lvl="0">
              <a:defRPr b="0"/>
            </a:pPr>
          </a:p>
        </c:txPr>
        <c:crossAx val="523378965"/>
      </c:catAx>
      <c:valAx>
        <c:axId val="523378965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/>
                </a:pPr>
                <a:r>
                  <a:t>Gain/Loss %</a:t>
                </a:r>
              </a:p>
            </c:rich>
          </c:tx>
          <c:overlay val="0"/>
        </c:title>
        <c:numFmt formatCode="General" sourceLinked="1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/>
            </a:pPr>
          </a:p>
        </c:txPr>
        <c:crossAx val="392322296"/>
        <c:crosses val="max"/>
      </c:valAx>
    </c:plotArea>
    <c:plotVisOnly val="0"/>
  </c:chart>
  <c:spPr>
    <a:solidFill>
      <a:srgbClr val="FFFFFF"/>
    </a:solidFill>
  </c:spPr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/>
            </a:pPr>
            <a:r>
              <a:t>Position Sizes</a:t>
            </a:r>
          </a:p>
        </c:rich>
      </c:tx>
      <c:overlay val="0"/>
    </c:title>
    <c:plotArea>
      <c:layout/>
      <c:pieChart>
        <c:varyColors val="1"/>
        <c:ser>
          <c:idx val="0"/>
          <c:order val="0"/>
          <c:dPt>
            <c:idx val="0"/>
            <c:spPr>
              <a:solidFill>
                <a:srgbClr val="3366CC"/>
              </a:solidFill>
            </c:spPr>
          </c:dPt>
          <c:dPt>
            <c:idx val="1"/>
            <c:spPr>
              <a:solidFill>
                <a:srgbClr val="DC3912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109618"/>
              </a:solidFill>
            </c:spPr>
          </c:dPt>
          <c:dPt>
            <c:idx val="4"/>
            <c:spPr>
              <a:solidFill>
                <a:srgbClr val="990099"/>
              </a:solidFill>
            </c:spPr>
          </c:dPt>
          <c:dPt>
            <c:idx val="5"/>
            <c:spPr>
              <a:solidFill>
                <a:srgbClr val="0099C6"/>
              </a:solidFill>
            </c:spPr>
          </c:dPt>
          <c:dPt>
            <c:idx val="6"/>
            <c:spPr>
              <a:solidFill>
                <a:srgbClr val="DD4477"/>
              </a:solidFill>
            </c:spPr>
          </c:dPt>
          <c:dPt>
            <c:idx val="7"/>
            <c:spPr>
              <a:solidFill>
                <a:srgbClr val="66AA00"/>
              </a:solidFill>
            </c:spPr>
          </c:dPt>
          <c:dPt>
            <c:idx val="8"/>
            <c:spPr>
              <a:solidFill>
                <a:srgbClr val="B82E2E"/>
              </a:solidFill>
            </c:spPr>
          </c:dPt>
          <c:dPt>
            <c:idx val="9"/>
            <c:spPr>
              <a:solidFill>
                <a:srgbClr val="316395"/>
              </a:solidFill>
            </c:spPr>
          </c:dPt>
          <c:dPt>
            <c:idx val="10"/>
            <c:spPr>
              <a:solidFill>
                <a:srgbClr val="994499"/>
              </a:solidFill>
            </c:spPr>
          </c:dPt>
          <c:dPt>
            <c:idx val="11"/>
            <c:spPr>
              <a:solidFill>
                <a:srgbClr val="22AA99"/>
              </a:solidFill>
            </c:spPr>
          </c:dPt>
          <c:dPt>
            <c:idx val="12"/>
            <c:spPr>
              <a:solidFill>
                <a:srgbClr val="AAAA11"/>
              </a:solidFill>
            </c:spPr>
          </c:dPt>
          <c:dPt>
            <c:idx val="13"/>
            <c:spPr>
              <a:solidFill>
                <a:srgbClr val="6633CC"/>
              </a:solidFill>
            </c:spPr>
          </c:dPt>
          <c:dPt>
            <c:idx val="14"/>
            <c:spPr>
              <a:solidFill>
                <a:srgbClr val="E67300"/>
              </a:solidFill>
            </c:spPr>
          </c:dPt>
          <c:dPt>
            <c:idx val="15"/>
            <c:spPr>
              <a:solidFill>
                <a:srgbClr val="8B0707"/>
              </a:solidFill>
            </c:spPr>
          </c:dPt>
          <c:dPt>
            <c:idx val="16"/>
            <c:spPr>
              <a:solidFill>
                <a:srgbClr val="651067"/>
              </a:solidFill>
            </c:spPr>
          </c:dPt>
          <c:dPt>
            <c:idx val="17"/>
            <c:spPr>
              <a:solidFill>
                <a:srgbClr val="329262"/>
              </a:solidFill>
            </c:spPr>
          </c:dPt>
          <c:dPt>
            <c:idx val="18"/>
            <c:spPr>
              <a:solidFill>
                <a:srgbClr val="5574A6"/>
              </a:solidFill>
            </c:spPr>
          </c:dPt>
          <c:dPt>
            <c:idx val="19"/>
            <c:spPr>
              <a:solidFill>
                <a:srgbClr val="3B3EAC"/>
              </a:solidFill>
            </c:spPr>
          </c:dPt>
          <c:dPt>
            <c:idx val="20"/>
            <c:spPr>
              <a:solidFill>
                <a:srgbClr val="B77322"/>
              </a:solidFill>
            </c:spPr>
          </c:dPt>
          <c:dPt>
            <c:idx val="21"/>
            <c:spPr>
              <a:solidFill>
                <a:srgbClr val="16D620"/>
              </a:solidFill>
            </c:spPr>
          </c:dPt>
          <c:dPt>
            <c:idx val="22"/>
            <c:spPr>
              <a:solidFill>
                <a:srgbClr val="B91383"/>
              </a:solidFill>
            </c:spPr>
          </c:dPt>
          <c:dPt>
            <c:idx val="23"/>
            <c:spPr>
              <a:solidFill>
                <a:srgbClr val="F4359E"/>
              </a:solidFill>
            </c:spPr>
          </c:dPt>
          <c:dPt>
            <c:idx val="24"/>
            <c:spPr>
              <a:solidFill>
                <a:srgbClr val="9C5935"/>
              </a:solidFill>
            </c:spPr>
          </c:dPt>
          <c:dPt>
            <c:idx val="25"/>
            <c:spPr>
              <a:solidFill>
                <a:srgbClr val="A9C413"/>
              </a:solidFill>
            </c:spPr>
          </c:dPt>
          <c:dPt>
            <c:idx val="26"/>
            <c:spPr>
              <a:solidFill>
                <a:srgbClr val="2A778D"/>
              </a:solidFill>
            </c:spPr>
          </c:dPt>
          <c:dPt>
            <c:idx val="27"/>
            <c:spPr>
              <a:solidFill>
                <a:srgbClr val="668D1C"/>
              </a:solidFill>
            </c:spPr>
          </c:dPt>
          <c:dPt>
            <c:idx val="28"/>
            <c:spPr>
              <a:solidFill>
                <a:srgbClr val="BEA413"/>
              </a:solidFill>
            </c:spPr>
          </c:dPt>
          <c:dPt>
            <c:idx val="29"/>
            <c:spPr>
              <a:solidFill>
                <a:srgbClr val="0C5922"/>
              </a:solidFill>
            </c:spPr>
          </c:dPt>
          <c:dPt>
            <c:idx val="30"/>
            <c:spPr>
              <a:solidFill>
                <a:srgbClr val="743411"/>
              </a:solidFill>
            </c:spPr>
          </c:dPt>
          <c:dPt>
            <c:idx val="31"/>
            <c:spPr>
              <a:solidFill>
                <a:srgbClr val="3366CC"/>
              </a:solidFill>
            </c:spPr>
          </c:dPt>
          <c:dPt>
            <c:idx val="32"/>
            <c:spPr>
              <a:solidFill>
                <a:srgbClr val="DC3912"/>
              </a:solidFill>
            </c:spPr>
          </c:dPt>
          <c:dPt>
            <c:idx val="33"/>
            <c:spPr>
              <a:solidFill>
                <a:srgbClr val="FF9900"/>
              </a:solidFill>
            </c:spPr>
          </c:dPt>
          <c:dPt>
            <c:idx val="34"/>
            <c:spPr>
              <a:solidFill>
                <a:srgbClr val="109618"/>
              </a:solidFill>
            </c:spPr>
          </c:dPt>
          <c:dPt>
            <c:idx val="35"/>
            <c:spPr>
              <a:solidFill>
                <a:srgbClr val="990099"/>
              </a:solidFill>
            </c:spPr>
          </c:dPt>
          <c:dPt>
            <c:idx val="36"/>
            <c:spPr>
              <a:solidFill>
                <a:srgbClr val="0099C6"/>
              </a:solidFill>
            </c:spPr>
          </c:dPt>
          <c:dPt>
            <c:idx val="37"/>
            <c:spPr>
              <a:solidFill>
                <a:srgbClr val="DD4477"/>
              </a:solidFill>
            </c:spPr>
          </c:dPt>
          <c:dPt>
            <c:idx val="38"/>
            <c:spPr>
              <a:solidFill>
                <a:srgbClr val="66AA00"/>
              </a:solidFill>
            </c:spPr>
          </c:dPt>
          <c:dPt>
            <c:idx val="39"/>
            <c:spPr>
              <a:solidFill>
                <a:srgbClr val="B82E2E"/>
              </a:solidFill>
            </c:spPr>
          </c:dPt>
          <c:dPt>
            <c:idx val="40"/>
            <c:spPr>
              <a:solidFill>
                <a:srgbClr val="316395"/>
              </a:solidFill>
            </c:spPr>
          </c:dPt>
          <c:dPt>
            <c:idx val="41"/>
            <c:spPr>
              <a:solidFill>
                <a:srgbClr val="994499"/>
              </a:solidFill>
            </c:spPr>
          </c:dPt>
          <c:dPt>
            <c:idx val="42"/>
            <c:spPr>
              <a:solidFill>
                <a:srgbClr val="22AA99"/>
              </a:solidFill>
            </c:spPr>
          </c:dPt>
          <c:dPt>
            <c:idx val="43"/>
            <c:spPr>
              <a:solidFill>
                <a:srgbClr val="AAAA11"/>
              </a:solidFill>
            </c:spPr>
          </c:dPt>
          <c:dPt>
            <c:idx val="44"/>
            <c:spPr>
              <a:solidFill>
                <a:srgbClr val="6633CC"/>
              </a:solidFill>
            </c:spPr>
          </c:dPt>
          <c:dPt>
            <c:idx val="45"/>
            <c:spPr>
              <a:solidFill>
                <a:srgbClr val="E67300"/>
              </a:solidFill>
            </c:spPr>
          </c:dPt>
          <c:dPt>
            <c:idx val="46"/>
            <c:spPr>
              <a:solidFill>
                <a:srgbClr val="8B0707"/>
              </a:solidFill>
            </c:spPr>
          </c:dPt>
          <c:dPt>
            <c:idx val="47"/>
            <c:spPr>
              <a:solidFill>
                <a:srgbClr val="651067"/>
              </a:solidFill>
            </c:spPr>
          </c:dPt>
          <c:dPt>
            <c:idx val="48"/>
            <c:spPr>
              <a:solidFill>
                <a:srgbClr val="329262"/>
              </a:solidFill>
            </c:spPr>
          </c:dPt>
          <c:dPt>
            <c:idx val="49"/>
            <c:spPr>
              <a:solidFill>
                <a:srgbClr val="5574A6"/>
              </a:solidFill>
            </c:spPr>
          </c:dPt>
          <c:dPt>
            <c:idx val="50"/>
            <c:spPr>
              <a:solidFill>
                <a:srgbClr val="3B3EAC"/>
              </a:solidFill>
            </c:spPr>
          </c:dPt>
          <c:dPt>
            <c:idx val="51"/>
            <c:spPr>
              <a:solidFill>
                <a:srgbClr val="B77322"/>
              </a:solidFill>
            </c:spPr>
          </c:dPt>
          <c:dPt>
            <c:idx val="52"/>
            <c:spPr>
              <a:solidFill>
                <a:srgbClr val="16D620"/>
              </a:solidFill>
            </c:spPr>
          </c:dPt>
          <c:dPt>
            <c:idx val="53"/>
            <c:spPr>
              <a:solidFill>
                <a:srgbClr val="B91383"/>
              </a:solidFill>
            </c:spPr>
          </c:dPt>
          <c:dPt>
            <c:idx val="54"/>
            <c:spPr>
              <a:solidFill>
                <a:srgbClr val="F4359E"/>
              </a:solidFill>
            </c:spPr>
          </c:dPt>
          <c:dPt>
            <c:idx val="55"/>
            <c:spPr>
              <a:solidFill>
                <a:srgbClr val="9C5935"/>
              </a:solidFill>
            </c:spPr>
          </c:dPt>
          <c:dPt>
            <c:idx val="56"/>
            <c:spPr>
              <a:solidFill>
                <a:srgbClr val="A9C413"/>
              </a:solidFill>
            </c:spPr>
          </c:dPt>
          <c:dPt>
            <c:idx val="57"/>
            <c:spPr>
              <a:solidFill>
                <a:srgbClr val="2A778D"/>
              </a:solidFill>
            </c:spPr>
          </c:dPt>
          <c:dPt>
            <c:idx val="58"/>
            <c:spPr>
              <a:solidFill>
                <a:srgbClr val="668D1C"/>
              </a:solidFill>
            </c:spPr>
          </c:dPt>
          <c:dPt>
            <c:idx val="59"/>
            <c:spPr>
              <a:solidFill>
                <a:srgbClr val="BEA413"/>
              </a:solidFill>
            </c:spPr>
          </c:dPt>
          <c:dPt>
            <c:idx val="60"/>
            <c:spPr>
              <a:solidFill>
                <a:srgbClr val="0C5922"/>
              </a:solidFill>
            </c:spPr>
          </c:dPt>
          <c:dPt>
            <c:idx val="61"/>
            <c:spPr>
              <a:solidFill>
                <a:srgbClr val="743411"/>
              </a:solidFill>
            </c:spPr>
          </c:dPt>
          <c:dPt>
            <c:idx val="62"/>
            <c:spPr>
              <a:solidFill>
                <a:srgbClr val="3366CC"/>
              </a:solidFill>
            </c:spPr>
          </c:dPt>
          <c:dPt>
            <c:idx val="63"/>
            <c:spPr>
              <a:solidFill>
                <a:srgbClr val="DC3912"/>
              </a:solidFill>
            </c:spPr>
          </c:dPt>
          <c:dPt>
            <c:idx val="64"/>
            <c:spPr>
              <a:solidFill>
                <a:srgbClr val="FF9900"/>
              </a:solidFill>
            </c:spPr>
          </c:dPt>
          <c:dPt>
            <c:idx val="65"/>
            <c:spPr>
              <a:solidFill>
                <a:srgbClr val="109618"/>
              </a:solidFill>
            </c:spPr>
          </c:dPt>
          <c:dPt>
            <c:idx val="66"/>
            <c:spPr>
              <a:solidFill>
                <a:srgbClr val="990099"/>
              </a:solidFill>
            </c:spPr>
          </c:dPt>
          <c:dPt>
            <c:idx val="67"/>
            <c:spPr>
              <a:solidFill>
                <a:srgbClr val="0099C6"/>
              </a:solidFill>
            </c:spPr>
          </c:dPt>
          <c:dPt>
            <c:idx val="68"/>
            <c:spPr>
              <a:solidFill>
                <a:srgbClr val="DD4477"/>
              </a:solidFill>
            </c:spPr>
          </c:dPt>
          <c:dPt>
            <c:idx val="69"/>
            <c:spPr>
              <a:solidFill>
                <a:srgbClr val="66AA00"/>
              </a:solidFill>
            </c:spPr>
          </c:dPt>
          <c:dPt>
            <c:idx val="70"/>
            <c:spPr>
              <a:solidFill>
                <a:srgbClr val="B82E2E"/>
              </a:solidFill>
            </c:spPr>
          </c:dPt>
          <c:dPt>
            <c:idx val="71"/>
            <c:spPr>
              <a:solidFill>
                <a:srgbClr val="316395"/>
              </a:solidFill>
            </c:spPr>
          </c:dPt>
          <c:dPt>
            <c:idx val="72"/>
            <c:spPr>
              <a:solidFill>
                <a:srgbClr val="994499"/>
              </a:solidFill>
            </c:spPr>
          </c:dPt>
          <c:dPt>
            <c:idx val="73"/>
            <c:spPr>
              <a:solidFill>
                <a:srgbClr val="22AA99"/>
              </a:solidFill>
            </c:spPr>
          </c:dPt>
          <c:dPt>
            <c:idx val="74"/>
            <c:spPr>
              <a:solidFill>
                <a:srgbClr val="AAAA11"/>
              </a:solidFill>
            </c:spPr>
          </c:dPt>
          <c:dPt>
            <c:idx val="75"/>
            <c:spPr>
              <a:solidFill>
                <a:srgbClr val="6633CC"/>
              </a:solidFill>
            </c:spPr>
          </c:dPt>
          <c:dPt>
            <c:idx val="76"/>
            <c:spPr>
              <a:solidFill>
                <a:srgbClr val="E67300"/>
              </a:solidFill>
            </c:spPr>
          </c:dPt>
          <c:dPt>
            <c:idx val="77"/>
            <c:spPr>
              <a:solidFill>
                <a:srgbClr val="8B0707"/>
              </a:solidFill>
            </c:spPr>
          </c:dPt>
          <c:dPt>
            <c:idx val="78"/>
            <c:spPr>
              <a:solidFill>
                <a:srgbClr val="651067"/>
              </a:solidFill>
            </c:spPr>
          </c:dPt>
          <c:dPt>
            <c:idx val="79"/>
            <c:spPr>
              <a:solidFill>
                <a:srgbClr val="329262"/>
              </a:solidFill>
            </c:spPr>
          </c:dPt>
          <c:dPt>
            <c:idx val="80"/>
            <c:spPr>
              <a:solidFill>
                <a:srgbClr val="5574A6"/>
              </a:solidFill>
            </c:spPr>
          </c:dPt>
          <c:dPt>
            <c:idx val="81"/>
            <c:spPr>
              <a:solidFill>
                <a:srgbClr val="3B3EAC"/>
              </a:solidFill>
            </c:spPr>
          </c:dPt>
          <c:dPt>
            <c:idx val="82"/>
            <c:spPr>
              <a:solidFill>
                <a:srgbClr val="B77322"/>
              </a:solidFill>
            </c:spPr>
          </c:dPt>
          <c:dPt>
            <c:idx val="83"/>
            <c:spPr>
              <a:solidFill>
                <a:srgbClr val="16D620"/>
              </a:solidFill>
            </c:spPr>
          </c:dPt>
          <c:dPt>
            <c:idx val="84"/>
            <c:spPr>
              <a:solidFill>
                <a:srgbClr val="B91383"/>
              </a:solidFill>
            </c:spPr>
          </c:dPt>
          <c:dPt>
            <c:idx val="85"/>
            <c:spPr>
              <a:solidFill>
                <a:srgbClr val="F4359E"/>
              </a:solidFill>
            </c:spPr>
          </c:dPt>
          <c:dPt>
            <c:idx val="86"/>
            <c:spPr>
              <a:solidFill>
                <a:srgbClr val="9C5935"/>
              </a:solidFill>
            </c:spPr>
          </c:dPt>
          <c:dPt>
            <c:idx val="87"/>
            <c:spPr>
              <a:solidFill>
                <a:srgbClr val="A9C413"/>
              </a:solidFill>
            </c:spPr>
          </c:dPt>
          <c:dPt>
            <c:idx val="88"/>
            <c:spPr>
              <a:solidFill>
                <a:srgbClr val="2A778D"/>
              </a:solidFill>
            </c:spPr>
          </c:dPt>
          <c:dPt>
            <c:idx val="89"/>
            <c:spPr>
              <a:solidFill>
                <a:srgbClr val="668D1C"/>
              </a:solidFill>
            </c:spPr>
          </c:dPt>
          <c:dPt>
            <c:idx val="90"/>
            <c:spPr>
              <a:solidFill>
                <a:srgbClr val="BEA413"/>
              </a:solidFill>
            </c:spPr>
          </c:dPt>
          <c:dPt>
            <c:idx val="91"/>
            <c:spPr>
              <a:solidFill>
                <a:srgbClr val="0C5922"/>
              </a:solidFill>
            </c:spPr>
          </c:dPt>
          <c:dPt>
            <c:idx val="92"/>
            <c:spPr>
              <a:solidFill>
                <a:srgbClr val="743411"/>
              </a:solidFill>
            </c:spPr>
          </c:dPt>
          <c:dPt>
            <c:idx val="93"/>
            <c:spPr>
              <a:solidFill>
                <a:srgbClr val="3366CC"/>
              </a:solidFill>
            </c:spPr>
          </c:dPt>
          <c:dPt>
            <c:idx val="94"/>
            <c:spPr>
              <a:solidFill>
                <a:srgbClr val="DC3912"/>
              </a:solidFill>
            </c:spPr>
          </c:dPt>
          <c:dPt>
            <c:idx val="95"/>
            <c:spPr>
              <a:solidFill>
                <a:srgbClr val="FF9900"/>
              </a:solidFill>
            </c:spPr>
          </c:dPt>
          <c:dPt>
            <c:idx val="96"/>
            <c:spPr>
              <a:solidFill>
                <a:srgbClr val="109618"/>
              </a:solidFill>
            </c:spPr>
          </c:dPt>
          <c:dPt>
            <c:idx val="97"/>
            <c:spPr>
              <a:solidFill>
                <a:srgbClr val="990099"/>
              </a:solidFill>
            </c:spPr>
          </c:dPt>
          <c:dPt>
            <c:idx val="98"/>
            <c:spPr>
              <a:solidFill>
                <a:srgbClr val="0099C6"/>
              </a:solidFill>
            </c:spPr>
          </c:dPt>
          <c:dPt>
            <c:idx val="99"/>
            <c:spPr>
              <a:solidFill>
                <a:srgbClr val="DD4477"/>
              </a:solidFill>
            </c:spPr>
          </c:dPt>
          <c:dPt>
            <c:idx val="100"/>
            <c:spPr>
              <a:solidFill>
                <a:srgbClr val="66AA00"/>
              </a:solidFill>
            </c:spPr>
          </c:dPt>
          <c:dPt>
            <c:idx val="101"/>
            <c:spPr>
              <a:solidFill>
                <a:srgbClr val="B82E2E"/>
              </a:solidFill>
            </c:spPr>
          </c:dPt>
          <c:dPt>
            <c:idx val="102"/>
            <c:spPr>
              <a:solidFill>
                <a:srgbClr val="316395"/>
              </a:solidFill>
            </c:spPr>
          </c:dPt>
          <c:dPt>
            <c:idx val="103"/>
            <c:spPr>
              <a:solidFill>
                <a:srgbClr val="994499"/>
              </a:solidFill>
            </c:spPr>
          </c:dPt>
          <c:dPt>
            <c:idx val="104"/>
            <c:spPr>
              <a:solidFill>
                <a:srgbClr val="22AA99"/>
              </a:solidFill>
            </c:spPr>
          </c:dPt>
          <c:dPt>
            <c:idx val="105"/>
            <c:spPr>
              <a:solidFill>
                <a:srgbClr val="AAAA11"/>
              </a:solidFill>
            </c:spPr>
          </c:dPt>
          <c:dPt>
            <c:idx val="106"/>
            <c:spPr>
              <a:solidFill>
                <a:srgbClr val="6633CC"/>
              </a:solidFill>
            </c:spPr>
          </c:dPt>
          <c:dPt>
            <c:idx val="107"/>
            <c:spPr>
              <a:solidFill>
                <a:srgbClr val="E67300"/>
              </a:solidFill>
            </c:spPr>
          </c:dPt>
          <c:dPt>
            <c:idx val="108"/>
            <c:spPr>
              <a:solidFill>
                <a:srgbClr val="8B0707"/>
              </a:solidFill>
            </c:spPr>
          </c:dPt>
          <c:dPt>
            <c:idx val="109"/>
            <c:spPr>
              <a:solidFill>
                <a:srgbClr val="651067"/>
              </a:solidFill>
            </c:spPr>
          </c:dPt>
          <c:dPt>
            <c:idx val="110"/>
            <c:spPr>
              <a:solidFill>
                <a:srgbClr val="329262"/>
              </a:solidFill>
            </c:spPr>
          </c:dPt>
          <c:dPt>
            <c:idx val="111"/>
            <c:spPr>
              <a:solidFill>
                <a:srgbClr val="5574A6"/>
              </a:solidFill>
            </c:spPr>
          </c:dPt>
          <c:dPt>
            <c:idx val="112"/>
            <c:spPr>
              <a:solidFill>
                <a:srgbClr val="3B3EAC"/>
              </a:solidFill>
            </c:spPr>
          </c:dPt>
          <c:dPt>
            <c:idx val="113"/>
            <c:spPr>
              <a:solidFill>
                <a:srgbClr val="B77322"/>
              </a:solidFill>
            </c:spPr>
          </c:dPt>
          <c:dPt>
            <c:idx val="114"/>
            <c:spPr>
              <a:solidFill>
                <a:srgbClr val="16D620"/>
              </a:solidFill>
            </c:spPr>
          </c:dPt>
          <c:dPt>
            <c:idx val="115"/>
            <c:spPr>
              <a:solidFill>
                <a:srgbClr val="B91383"/>
              </a:solidFill>
            </c:spPr>
          </c:dPt>
          <c:dPt>
            <c:idx val="116"/>
            <c:spPr>
              <a:solidFill>
                <a:srgbClr val="F4359E"/>
              </a:solidFill>
            </c:spPr>
          </c:dPt>
          <c:dPt>
            <c:idx val="117"/>
            <c:spPr>
              <a:solidFill>
                <a:srgbClr val="9C5935"/>
              </a:solidFill>
            </c:spPr>
          </c:dPt>
          <c:dPt>
            <c:idx val="118"/>
            <c:spPr>
              <a:solidFill>
                <a:srgbClr val="A9C413"/>
              </a:solidFill>
            </c:spPr>
          </c:dPt>
          <c:dPt>
            <c:idx val="119"/>
            <c:spPr>
              <a:solidFill>
                <a:srgbClr val="2A778D"/>
              </a:solidFill>
            </c:spPr>
          </c:dPt>
          <c:dPt>
            <c:idx val="120"/>
            <c:spPr>
              <a:solidFill>
                <a:srgbClr val="668D1C"/>
              </a:solidFill>
            </c:spPr>
          </c:dPt>
          <c:dPt>
            <c:idx val="121"/>
            <c:spPr>
              <a:solidFill>
                <a:srgbClr val="BEA413"/>
              </a:solidFill>
            </c:spPr>
          </c:dPt>
          <c:dPt>
            <c:idx val="122"/>
            <c:spPr>
              <a:solidFill>
                <a:srgbClr val="0C5922"/>
              </a:solidFill>
            </c:spPr>
          </c:dPt>
          <c:dPt>
            <c:idx val="123"/>
            <c:spPr>
              <a:solidFill>
                <a:srgbClr val="743411"/>
              </a:solidFill>
            </c:spPr>
          </c:dPt>
          <c:dPt>
            <c:idx val="124"/>
            <c:spPr>
              <a:solidFill>
                <a:srgbClr val="3366CC"/>
              </a:solidFill>
            </c:spPr>
          </c:dPt>
          <c:dPt>
            <c:idx val="125"/>
            <c:spPr>
              <a:solidFill>
                <a:srgbClr val="DC3912"/>
              </a:solidFill>
            </c:spPr>
          </c:dPt>
          <c:dPt>
            <c:idx val="126"/>
            <c:spPr>
              <a:solidFill>
                <a:srgbClr val="FF9900"/>
              </a:solidFill>
            </c:spPr>
          </c:dPt>
          <c:dPt>
            <c:idx val="127"/>
            <c:spPr>
              <a:solidFill>
                <a:srgbClr val="109618"/>
              </a:solidFill>
            </c:spPr>
          </c:dPt>
          <c:dPt>
            <c:idx val="128"/>
            <c:spPr>
              <a:solidFill>
                <a:srgbClr val="990099"/>
              </a:solidFill>
            </c:spPr>
          </c:dPt>
          <c:dPt>
            <c:idx val="129"/>
            <c:spPr>
              <a:solidFill>
                <a:srgbClr val="0099C6"/>
              </a:solidFill>
            </c:spPr>
          </c:dPt>
          <c:dPt>
            <c:idx val="130"/>
            <c:spPr>
              <a:solidFill>
                <a:srgbClr val="DD4477"/>
              </a:solidFill>
            </c:spPr>
          </c:dPt>
          <c:dPt>
            <c:idx val="131"/>
            <c:spPr>
              <a:solidFill>
                <a:srgbClr val="66AA00"/>
              </a:solidFill>
            </c:spPr>
          </c:dPt>
          <c:dPt>
            <c:idx val="132"/>
            <c:spPr>
              <a:solidFill>
                <a:srgbClr val="B82E2E"/>
              </a:solidFill>
            </c:spPr>
          </c:dPt>
          <c:dPt>
            <c:idx val="133"/>
            <c:spPr>
              <a:solidFill>
                <a:srgbClr val="316395"/>
              </a:solidFill>
            </c:spPr>
          </c:dPt>
          <c:dPt>
            <c:idx val="134"/>
            <c:spPr>
              <a:solidFill>
                <a:srgbClr val="994499"/>
              </a:solidFill>
            </c:spPr>
          </c:dPt>
          <c:dPt>
            <c:idx val="135"/>
            <c:spPr>
              <a:solidFill>
                <a:srgbClr val="22AA99"/>
              </a:solidFill>
            </c:spPr>
          </c:dPt>
          <c:dPt>
            <c:idx val="136"/>
            <c:spPr>
              <a:solidFill>
                <a:srgbClr val="AAAA11"/>
              </a:solidFill>
            </c:spPr>
          </c:dPt>
          <c:dPt>
            <c:idx val="137"/>
            <c:spPr>
              <a:solidFill>
                <a:srgbClr val="6633CC"/>
              </a:solidFill>
            </c:spPr>
          </c:dPt>
          <c:dPt>
            <c:idx val="138"/>
            <c:spPr>
              <a:solidFill>
                <a:srgbClr val="E67300"/>
              </a:solidFill>
            </c:spPr>
          </c:dPt>
          <c:dPt>
            <c:idx val="139"/>
            <c:spPr>
              <a:solidFill>
                <a:srgbClr val="8B0707"/>
              </a:solidFill>
            </c:spPr>
          </c:dPt>
          <c:dPt>
            <c:idx val="140"/>
            <c:spPr>
              <a:solidFill>
                <a:srgbClr val="651067"/>
              </a:solidFill>
            </c:spPr>
          </c:dPt>
          <c:dPt>
            <c:idx val="141"/>
            <c:spPr>
              <a:solidFill>
                <a:srgbClr val="329262"/>
              </a:solidFill>
            </c:spPr>
          </c:dPt>
          <c:dPt>
            <c:idx val="142"/>
            <c:spPr>
              <a:solidFill>
                <a:srgbClr val="5574A6"/>
              </a:solidFill>
            </c:spPr>
          </c:dPt>
          <c:dPt>
            <c:idx val="143"/>
            <c:spPr>
              <a:solidFill>
                <a:srgbClr val="3B3EAC"/>
              </a:solidFill>
            </c:spPr>
          </c:dPt>
          <c:dPt>
            <c:idx val="144"/>
            <c:spPr>
              <a:solidFill>
                <a:srgbClr val="B77322"/>
              </a:solidFill>
            </c:spPr>
          </c:dPt>
          <c:dPt>
            <c:idx val="145"/>
            <c:spPr>
              <a:solidFill>
                <a:srgbClr val="16D620"/>
              </a:solidFill>
            </c:spPr>
          </c:dPt>
          <c:dPt>
            <c:idx val="146"/>
            <c:spPr>
              <a:solidFill>
                <a:srgbClr val="B91383"/>
              </a:solidFill>
            </c:spPr>
          </c:dPt>
          <c:dPt>
            <c:idx val="147"/>
            <c:spPr>
              <a:solidFill>
                <a:srgbClr val="F4359E"/>
              </a:solidFill>
            </c:spPr>
          </c:dPt>
          <c:dPt>
            <c:idx val="148"/>
            <c:spPr>
              <a:solidFill>
                <a:srgbClr val="9C5935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'ChartData-DONTEDIT'!$A$2:$A$15</c:f>
            </c:strRef>
          </c:cat>
          <c:val>
            <c:numRef>
              <c:f>'ChartData-DONTEDIT'!$P$2:$P$150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overlay val="0"/>
    </c:legend>
    <c:plotVisOnly val="0"/>
  </c:chart>
  <c:spPr>
    <a:solidFill>
      <a:srgbClr val="FFFFFF"/>
    </a:solidFill>
  </c:spPr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gif"/><Relationship Id="rId2" Type="http://schemas.openxmlformats.org/officeDocument/2006/relationships/image" Target="../media/image1.gif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1</xdr:col>
      <xdr:colOff>9525</xdr:colOff>
      <xdr:row>14</xdr:row>
      <xdr:rowOff>19050</xdr:rowOff>
    </xdr:from>
    <xdr:ext cx="5362575" cy="3343275"/>
    <xdr:pic>
      <xdr:nvPicPr>
        <xdr:cNvPr id="0" name="image2.gif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1219200</xdr:colOff>
      <xdr:row>1</xdr:row>
      <xdr:rowOff>276225</xdr:rowOff>
    </xdr:from>
    <xdr:ext cx="1228725" cy="219075"/>
    <xdr:pic>
      <xdr:nvPicPr>
        <xdr:cNvPr id="0" name="image1.gif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2</xdr:col>
      <xdr:colOff>133350</xdr:colOff>
      <xdr:row>22</xdr:row>
      <xdr:rowOff>95250</xdr:rowOff>
    </xdr:from>
    <xdr:ext cx="5610225" cy="2971800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8</xdr:col>
      <xdr:colOff>19050</xdr:colOff>
      <xdr:row>22</xdr:row>
      <xdr:rowOff>57150</xdr:rowOff>
    </xdr:from>
    <xdr:ext cx="3171825" cy="3162300"/>
    <xdr:graphicFrame>
      <xdr:nvGraphicFramePr>
        <xdr:cNvPr id="2" name="Chart 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1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showGridLines="0"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2.75"/>
  <cols>
    <col customWidth="1" min="1" max="1" width="21.0"/>
    <col customWidth="1" min="2" max="2" width="82.43"/>
    <col customWidth="1" min="3" max="3" width="13.86"/>
    <col customWidth="1" min="4" max="4" width="30.86"/>
    <col customWidth="1" min="5" max="20" width="17.29"/>
  </cols>
  <sheetData>
    <row r="1" ht="20.25" customHeight="1">
      <c r="A1" s="2"/>
      <c r="B1" s="8" t="str">
        <f>HYPERLINK("https://www.oldschoolvalue.com/","Google Stock Portfolio Tracker")</f>
        <v>Google Stock Portfolio Tracker</v>
      </c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ht="22.5" customHeight="1">
      <c r="A2" s="11" t="s">
        <v>18</v>
      </c>
      <c r="B2" s="13" t="str">
        <f>HYPERLINK("http://www.investmentmoats.com/stock-market-commentary/portfolio-management/introducing-our-free-stock-portfolio-tracker-spreadsheet/","InvestmentMoats.com")</f>
        <v>InvestmentMoats.com</v>
      </c>
      <c r="C2" s="15"/>
      <c r="D2" s="17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ht="20.25" customHeight="1">
      <c r="A3" s="11" t="s">
        <v>19</v>
      </c>
      <c r="B3" s="18" t="str">
        <f>HYPERLINK("https://www.oldschoolvalue.com/","Old School Value")</f>
        <v>Old School Value</v>
      </c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</row>
    <row r="4" ht="99.75" customHeight="1">
      <c r="A4" s="11" t="s">
        <v>20</v>
      </c>
      <c r="B4" s="19" t="s">
        <v>21</v>
      </c>
      <c r="C4" s="9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</row>
    <row r="5" ht="8.25" customHeight="1">
      <c r="A5" s="11"/>
      <c r="B5" s="19"/>
      <c r="C5" s="9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ht="22.5" customHeight="1">
      <c r="A6" s="2"/>
      <c r="B6" s="20" t="s">
        <v>22</v>
      </c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>
      <c r="A7" s="11"/>
      <c r="B7" s="21" t="str">
        <f>HYPERLINK("https://www.oldschoolvalue.com/blog/investment-tools/the-best-free-stock-portfolio-tracking-spreadsheet/","How to use tutorial for this spreadsheet")</f>
        <v>How to use tutorial for this spreadsheet</v>
      </c>
      <c r="C7" s="9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</row>
    <row r="8">
      <c r="A8" s="11" t="s">
        <v>23</v>
      </c>
      <c r="B8" s="19"/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>
      <c r="A9" s="22"/>
      <c r="B9" s="23" t="s">
        <v>24</v>
      </c>
      <c r="C9" s="9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</row>
    <row r="10">
      <c r="A10" s="24"/>
      <c r="B10" s="25" t="s">
        <v>25</v>
      </c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</row>
    <row r="11" ht="20.25" customHeight="1">
      <c r="A11" s="11"/>
      <c r="B11" s="19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</row>
    <row r="12" ht="20.25" customHeight="1">
      <c r="A12" s="26"/>
      <c r="B12" s="27" t="s">
        <v>26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</row>
    <row r="13" ht="20.25" customHeight="1">
      <c r="A13" s="26"/>
      <c r="B13" s="28" t="s">
        <v>27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</row>
    <row r="14" ht="20.25" customHeight="1">
      <c r="A14" s="26"/>
      <c r="B14" s="29" t="s">
        <v>28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</row>
    <row r="15" ht="274.5" customHeight="1">
      <c r="A15" s="26"/>
      <c r="B15" s="30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</row>
    <row r="16" ht="20.25" customHeight="1">
      <c r="A16" s="2"/>
      <c r="B16" s="20" t="s">
        <v>29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</row>
    <row r="17" ht="78.0" customHeight="1">
      <c r="A17" s="31" t="s">
        <v>30</v>
      </c>
      <c r="B17" s="23" t="s">
        <v>31</v>
      </c>
      <c r="C17" s="9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</row>
    <row r="18" ht="78.0" customHeight="1">
      <c r="A18" s="31" t="s">
        <v>32</v>
      </c>
      <c r="B18" s="23" t="s">
        <v>33</v>
      </c>
      <c r="C18" s="9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</row>
    <row r="19" ht="138.0" customHeight="1">
      <c r="A19" s="32" t="s">
        <v>34</v>
      </c>
      <c r="B19" s="19" t="s">
        <v>35</v>
      </c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</row>
    <row r="20" ht="30.75" customHeight="1">
      <c r="A20" s="32">
        <v>1.2</v>
      </c>
      <c r="B20" s="19" t="s">
        <v>36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</row>
    <row r="21" ht="63.0" customHeight="1">
      <c r="A21" s="32">
        <v>1.1</v>
      </c>
      <c r="B21" s="19" t="s">
        <v>37</v>
      </c>
      <c r="C21" s="9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</row>
    <row r="22" ht="57.0" customHeight="1">
      <c r="A22" s="32">
        <v>1.0</v>
      </c>
      <c r="B22" s="11" t="s">
        <v>38</v>
      </c>
      <c r="C22" s="9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</row>
    <row r="23" ht="34.5" customHeight="1">
      <c r="A23" s="32">
        <v>0.3</v>
      </c>
      <c r="B23" s="11" t="s">
        <v>39</v>
      </c>
      <c r="C23" s="9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</row>
    <row r="24" ht="153.0" customHeight="1">
      <c r="A24" s="32">
        <v>0.2</v>
      </c>
      <c r="B24" s="11" t="s">
        <v>40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</row>
    <row r="25" ht="28.5" customHeight="1">
      <c r="A25" s="32">
        <v>0.1</v>
      </c>
      <c r="B25" s="11" t="s">
        <v>41</v>
      </c>
      <c r="C25" s="9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</row>
    <row r="26">
      <c r="A26" s="35"/>
      <c r="B26" s="35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</row>
    <row r="27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</row>
    <row r="28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</row>
    <row r="29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</row>
    <row r="30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</row>
    <row r="3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</row>
    <row r="3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</row>
    <row r="33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</row>
    <row r="34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</row>
    <row r="3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</row>
    <row r="36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</row>
    <row r="37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</row>
    <row r="38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</row>
    <row r="39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</row>
    <row r="40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</row>
    <row r="4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</row>
    <row r="4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</row>
    <row r="43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</row>
    <row r="44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</row>
    <row r="4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</row>
    <row r="46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</row>
    <row r="47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</row>
    <row r="48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</row>
    <row r="49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</row>
    <row r="50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</row>
    <row r="5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</row>
    <row r="52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</row>
    <row r="53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</row>
    <row r="54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</row>
    <row r="5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</row>
    <row r="56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</row>
    <row r="57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</row>
    <row r="58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</row>
    <row r="59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</row>
    <row r="60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</row>
    <row r="6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</row>
    <row r="62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</row>
    <row r="63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</row>
    <row r="64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</row>
    <row r="6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</row>
    <row r="66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</row>
    <row r="67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</row>
    <row r="68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</row>
    <row r="69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</row>
    <row r="70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</row>
    <row r="7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</row>
    <row r="72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</row>
    <row r="73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</row>
    <row r="74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</row>
    <row r="7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</row>
    <row r="76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</row>
    <row r="77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</row>
    <row r="78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</row>
    <row r="79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</row>
    <row r="80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</row>
    <row r="8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</row>
    <row r="82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</row>
    <row r="83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</row>
    <row r="84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</row>
    <row r="8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</row>
    <row r="86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</row>
    <row r="87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</row>
    <row r="88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</row>
    <row r="89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</row>
    <row r="90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</row>
    <row r="9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</row>
    <row r="92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</row>
    <row r="93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</row>
    <row r="94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</row>
    <row r="9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</row>
    <row r="96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</row>
    <row r="97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</row>
    <row r="98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</row>
    <row r="99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</row>
    <row r="100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</row>
    <row r="10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</row>
    <row r="102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</row>
    <row r="103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</row>
    <row r="104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</row>
    <row r="10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</row>
    <row r="106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</row>
    <row r="107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</row>
    <row r="108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</row>
    <row r="109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</row>
    <row r="110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</row>
    <row r="11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</row>
    <row r="112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</row>
    <row r="113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</row>
    <row r="114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</row>
    <row r="11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</row>
    <row r="116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</row>
    <row r="117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2.75"/>
  <cols>
    <col customWidth="1" min="1" max="1" width="51.29"/>
    <col customWidth="1" min="2" max="2" width="14.14"/>
    <col customWidth="1" min="3" max="3" width="2.71"/>
    <col customWidth="1" min="4" max="20" width="17.29"/>
  </cols>
  <sheetData>
    <row r="1">
      <c r="A1" s="67" t="s">
        <v>80</v>
      </c>
      <c r="B1" s="68">
        <f>sum(Summary_OSV!J:J)</f>
        <v>76236.79803</v>
      </c>
    </row>
    <row r="2">
      <c r="A2" s="67" t="s">
        <v>81</v>
      </c>
      <c r="B2" s="68">
        <f>sum(Summary_OSV!Q:Q)</f>
        <v>764342.1351</v>
      </c>
    </row>
    <row r="3">
      <c r="A3" s="69" t="s">
        <v>82</v>
      </c>
      <c r="B3" s="70">
        <f t="array" ref="B3">sumproduct(Summary_OSV!A:A="Value",Summary_OSV!J:J)</f>
        <v>46320.10316</v>
      </c>
    </row>
    <row r="4">
      <c r="A4" s="69" t="s">
        <v>83</v>
      </c>
      <c r="B4" s="70">
        <f t="array" ref="B4">sumproduct(Summary_OSV!A:A="Value",Summary_OSV!Q:Q)</f>
        <v>228503.7416</v>
      </c>
    </row>
    <row r="5">
      <c r="A5" s="69" t="s">
        <v>84</v>
      </c>
      <c r="B5" s="70">
        <f t="array" ref="B5">sumproduct(Summary_OSV!A:A="Value",Summary_OSV!L:L)</f>
        <v>182183.6384</v>
      </c>
    </row>
    <row r="6">
      <c r="A6" s="69" t="s">
        <v>85</v>
      </c>
      <c r="B6" s="70">
        <f t="array" ref="B6">sumproduct(Summary_OSV!A:A="Value",Summary_OSV!N:N)</f>
        <v>55805.90316</v>
      </c>
    </row>
    <row r="7">
      <c r="A7" s="69" t="s">
        <v>86</v>
      </c>
      <c r="B7" s="70">
        <f t="array" ref="B7">sumproduct(Summary_OSV!A:A="Value",Summary_OSV!O:O)</f>
        <v>150</v>
      </c>
    </row>
    <row r="8">
      <c r="A8" s="69" t="s">
        <v>87</v>
      </c>
      <c r="B8" s="70">
        <f t="array" ref="B8">sumproduct(Summary_OSV!A:A="Value",Summary_OSV!G:G,Summary_OSV!J:J)</f>
        <v>0</v>
      </c>
    </row>
    <row r="9">
      <c r="A9" s="69" t="s">
        <v>88</v>
      </c>
      <c r="B9" s="71">
        <f>B8/B3</f>
        <v>0</v>
      </c>
    </row>
    <row r="10">
      <c r="A10" s="72" t="s">
        <v>89</v>
      </c>
      <c r="B10" s="73">
        <f t="array" ref="B10">sumproduct(Summary_OSV!A:A="Special Situation",Summary_OSV!M:M)</f>
        <v>41.57991514</v>
      </c>
    </row>
    <row r="11">
      <c r="A11" s="72" t="s">
        <v>90</v>
      </c>
      <c r="B11" s="73">
        <f t="array" ref="B11">sumproduct(Summary_OSV!A:A="Special Situation",Summary_OSV!Q:Q)</f>
        <v>425799.1514</v>
      </c>
    </row>
    <row r="12">
      <c r="A12" s="72" t="s">
        <v>91</v>
      </c>
      <c r="B12" s="73">
        <f t="array" ref="B12">sumproduct(Summary_OSV!A:A="Special Situation",Summary_OSV!L:L)</f>
        <v>415799.1514</v>
      </c>
    </row>
    <row r="13">
      <c r="A13" s="72" t="s">
        <v>92</v>
      </c>
      <c r="B13" s="73">
        <f t="array" ref="B13">sumproduct(Summary_OSV!A:A="Special Situation",Summary_OSV!N:N)</f>
        <v>0</v>
      </c>
    </row>
    <row r="14">
      <c r="A14" s="72" t="s">
        <v>93</v>
      </c>
      <c r="B14" s="73">
        <f t="array" ref="B14">sumproduct(Summary_OSV!A:A="Special Situation",Summary_OSV!O:O)</f>
        <v>0</v>
      </c>
    </row>
    <row r="15">
      <c r="A15" s="72" t="s">
        <v>94</v>
      </c>
      <c r="B15" s="73">
        <f t="array" ref="B15">sumproduct(Summary_OSV!A:A="Special Situation",Summary_OSV!G:G,Summary_OSV!J:J)</f>
        <v>0</v>
      </c>
    </row>
    <row r="16">
      <c r="A16" s="72" t="s">
        <v>95</v>
      </c>
      <c r="B16" s="74">
        <f>B15/B10</f>
        <v>0</v>
      </c>
    </row>
    <row r="17">
      <c r="A17" s="75" t="s">
        <v>96</v>
      </c>
      <c r="B17" s="76">
        <f t="array" ref="B17">sumproduct(Summary_OSV!A:A="Growth",Summary_OSV!M:M)</f>
        <v>2.860567427</v>
      </c>
    </row>
    <row r="18">
      <c r="A18" s="75" t="s">
        <v>97</v>
      </c>
      <c r="B18" s="76">
        <f t="array" ref="B18">sumproduct(Summary_OSV!A:A="Growth",Summary_OSV!Q:Q)</f>
        <v>60687.26585</v>
      </c>
    </row>
    <row r="19">
      <c r="A19" s="75" t="s">
        <v>98</v>
      </c>
      <c r="B19" s="76">
        <f t="array" ref="B19">sumproduct(Summary_OSV!A:A="Growth",Summary_OSV!L:L)</f>
        <v>50770.72109</v>
      </c>
    </row>
    <row r="20">
      <c r="A20" s="75" t="s">
        <v>99</v>
      </c>
      <c r="B20" s="76">
        <f t="array" ref="B20">sumproduct(Summary_OSV!A:A="Growth",Summary_OSV!N:N)</f>
        <v>-21296.12524</v>
      </c>
    </row>
    <row r="21">
      <c r="A21" s="75" t="s">
        <v>100</v>
      </c>
      <c r="B21" s="76">
        <f t="array" ref="B21">sumproduct(Summary_OSV!A:A="Growth",Summary_OSV!O:O)</f>
        <v>1822</v>
      </c>
    </row>
    <row r="22">
      <c r="A22" s="75" t="s">
        <v>101</v>
      </c>
      <c r="B22" s="76">
        <f t="array" ref="B22">sumproduct(Summary_OSV!A:A="Growth",Summary_OSV!G:G,Summary_OSV!J:J)</f>
        <v>0</v>
      </c>
    </row>
    <row r="23">
      <c r="A23" s="75" t="s">
        <v>102</v>
      </c>
      <c r="B23" s="77">
        <f>B22/B17</f>
        <v>0</v>
      </c>
    </row>
    <row r="24">
      <c r="A24" s="78" t="s">
        <v>103</v>
      </c>
      <c r="B24" s="79">
        <f t="array" ref="B24">sumproduct(Summary_OSV!A:A="Dividend",Summary_OSV!M:M)</f>
        <v>7.606125627</v>
      </c>
    </row>
    <row r="25">
      <c r="A25" s="78" t="s">
        <v>104</v>
      </c>
      <c r="B25" s="79">
        <f t="array" ref="B25">sumproduct(Summary_OSV!A:A="Dividend",Summary_OSV!Q:Q)</f>
        <v>49351.97627</v>
      </c>
    </row>
    <row r="26">
      <c r="A26" s="78" t="s">
        <v>105</v>
      </c>
      <c r="B26" s="79">
        <f t="array" ref="B26">sumproduct(Summary_OSV!A:A="Dividend",Summary_OSV!L:L)</f>
        <v>39351.82615</v>
      </c>
    </row>
    <row r="27">
      <c r="A27" s="78" t="s">
        <v>106</v>
      </c>
      <c r="B27" s="79">
        <f t="array" ref="B27">sumproduct(Summary_OSV!A:A="Dividend",Summary_OSV!N:N)</f>
        <v>22266.20012</v>
      </c>
    </row>
    <row r="28">
      <c r="A28" s="78" t="s">
        <v>107</v>
      </c>
      <c r="B28" s="79">
        <f t="array" ref="B28">sumproduct(Summary_OSV!A:A="Dividend",Summary_OSV!O:O)</f>
        <v>0</v>
      </c>
    </row>
    <row r="29">
      <c r="A29" s="78" t="s">
        <v>108</v>
      </c>
      <c r="B29" s="79">
        <f t="array" ref="B29">sumproduct(Summary_OSV!A:A="Dividend",Summary_OSV!G:G,Summary_OSV!J:J)</f>
        <v>0</v>
      </c>
    </row>
    <row r="30">
      <c r="A30" s="78" t="s">
        <v>109</v>
      </c>
      <c r="B30" s="80">
        <f>B29/B24</f>
        <v>0</v>
      </c>
    </row>
  </sheetData>
  <conditionalFormatting sqref="B1:B30">
    <cfRule type="cellIs" dxfId="0" priority="1" operator="lessThan">
      <formula>0</formula>
    </cfRule>
  </conditionalFormatting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2.75"/>
  <cols>
    <col customWidth="1" min="1" max="1" width="11.57"/>
    <col customWidth="1" min="2" max="2" width="9.29"/>
    <col customWidth="1" min="3" max="3" width="8.29"/>
    <col customWidth="1" min="4" max="4" width="5.86"/>
    <col customWidth="1" min="5" max="5" width="8.86"/>
    <col customWidth="1" min="6" max="6" width="8.14"/>
    <col customWidth="1" min="7" max="7" width="8.86"/>
    <col customWidth="1" min="8" max="8" width="6.86"/>
    <col customWidth="1" min="9" max="9" width="8.86"/>
    <col customWidth="1" min="10" max="10" width="11.0"/>
    <col customWidth="1" min="11" max="11" width="9.71"/>
    <col customWidth="1" min="12" max="12" width="10.71"/>
    <col customWidth="1" min="13" max="13" width="12.57"/>
    <col customWidth="1" min="14" max="14" width="11.0"/>
    <col customWidth="1" min="15" max="15" width="9.86"/>
    <col customWidth="1" min="16" max="16" width="12.43"/>
    <col customWidth="1" min="17" max="17" width="11.57"/>
  </cols>
  <sheetData>
    <row r="1" ht="27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3" t="s">
        <v>5</v>
      </c>
      <c r="G1" s="1" t="s">
        <v>6</v>
      </c>
      <c r="H1" s="1" t="s">
        <v>7</v>
      </c>
      <c r="I1" s="4" t="s">
        <v>8</v>
      </c>
      <c r="J1" s="1" t="s">
        <v>9</v>
      </c>
      <c r="K1" s="5" t="s">
        <v>10</v>
      </c>
      <c r="L1" s="3" t="s">
        <v>11</v>
      </c>
      <c r="M1" s="6" t="s">
        <v>12</v>
      </c>
      <c r="N1" s="3" t="s">
        <v>13</v>
      </c>
      <c r="O1" s="1" t="s">
        <v>14</v>
      </c>
      <c r="P1" s="1" t="s">
        <v>15</v>
      </c>
      <c r="Q1" s="1" t="s">
        <v>16</v>
      </c>
    </row>
    <row r="2" ht="15.0" customHeight="1">
      <c r="A2" s="7" t="s">
        <v>17</v>
      </c>
      <c r="B2" s="12" t="str">
        <f>IFERROR(__xludf.DUMMYFUNCTION("UNIQUE(Transactions_OSV!C2:C416)"),"ORCL")</f>
        <v>ORCL</v>
      </c>
      <c r="C2" s="14">
        <f t="shared" ref="C2:C119" si="1">IFERROR(__xludf.DUMMYFUNCTION("iferror(GoogleFinance(B2,""price""),""No Data"")"),53.93)</f>
        <v>53.93</v>
      </c>
      <c r="D2" s="16">
        <v>0.0</v>
      </c>
      <c r="E2" s="14">
        <f t="shared" ref="E2:E119" si="2">if(not(isnumber(C2)),if(not(isnumber({})),D2,{}),C2)</f>
        <v>53.93</v>
      </c>
      <c r="F2" s="16">
        <v>0.0</v>
      </c>
      <c r="G2" s="33">
        <f t="shared" ref="G2:G119" si="3">iferror(if(K2&gt;0,F2/K2,0),"-")</f>
        <v>0</v>
      </c>
      <c r="H2" s="34">
        <f t="shared" ref="H2:H119" si="4">iferror(F2/E2,"-")</f>
        <v>0</v>
      </c>
      <c r="I2" s="36">
        <f>IFERROR(__xludf.DUMMYFUNCTION("iferror(INDEX(arrayformula(filter(Transactions_OSV!I:I,Transactions_OSV!C:C&lt;&gt;"""",row(Transactions_OSV!C:C)=max(if(Transactions_OSV!C:C=B2,row(Transactions_OSV!C:C),0)))) ,1),0)"),486.2408194820255)</f>
        <v>486.2408195</v>
      </c>
      <c r="J2" s="37">
        <f>IFERROR(__xludf.DUMMYFUNCTION("iferror(INDEX(arrayformula(filter(Transactions_OSV!N:N,Transactions_OSV!C:C&lt;&gt;"""",row(Transactions_OSV!C:C)=max(if(Transactions_OSV!C:C=B2,row(Transactions_OSV!C:C),0)))) ,1),0)"),20007.95)</f>
        <v>20007.95</v>
      </c>
      <c r="K2" s="38">
        <f t="shared" ref="K2:K119" si="5">iferror(if(I2=0,0,J2/I2),"-")</f>
        <v>41.1482319</v>
      </c>
      <c r="L2" s="37">
        <f t="shared" ref="L2:L119" si="6">iferror((E2-K2)*I2,"-")</f>
        <v>6215.017395</v>
      </c>
      <c r="M2" s="39">
        <f t="shared" ref="M2:M119" si="7">iferror(if(J2=0,0,L2/J2),"-")</f>
        <v>0.3106273953</v>
      </c>
      <c r="N2" s="37">
        <f t="array" ref="N2">sumproduct(Transactions_OSV!C:C=B2,Transactions_OSV!B:B="Sell",Transactions_OSV!O:O)</f>
        <v>0</v>
      </c>
      <c r="O2" s="37">
        <f t="array" ref="O2">sumproduct(Transactions_OSV!C:C=B2,Transactions_OSV!B:B="Div",Transactions_OSV!O:O)</f>
        <v>0</v>
      </c>
      <c r="P2" s="37">
        <f t="shared" ref="P2:P119" si="8">L2+N2+O2</f>
        <v>6215.017395</v>
      </c>
      <c r="Q2" s="37">
        <f t="shared" ref="Q2:Q119" si="9">J2+L2</f>
        <v>26222.96739</v>
      </c>
    </row>
    <row r="3">
      <c r="A3" s="7" t="s">
        <v>17</v>
      </c>
      <c r="B3" s="12" t="str">
        <f>IFERROR(__xludf.DUMMYFUNCTION("""COMPUTED_VALUE"""),"BAC")</f>
        <v>BAC</v>
      </c>
      <c r="C3" s="14">
        <f t="shared" si="1"/>
        <v>29.08</v>
      </c>
      <c r="D3" s="16">
        <v>0.0</v>
      </c>
      <c r="E3" s="14">
        <f t="shared" si="2"/>
        <v>29.08</v>
      </c>
      <c r="F3" s="16">
        <v>0.0</v>
      </c>
      <c r="G3" s="33">
        <f t="shared" si="3"/>
        <v>0</v>
      </c>
      <c r="H3" s="34">
        <f t="shared" si="4"/>
        <v>0</v>
      </c>
      <c r="I3" s="36">
        <f>IFERROR(__xludf.DUMMYFUNCTION("iferror(INDEX(arrayformula(filter(Transactions_OSV!I:I,Transactions_OSV!C:C&lt;&gt;"""",row(Transactions_OSV!C:C)=max(if(Transactions_OSV!C:C=B3,row(Transactions_OSV!C:C),0)))) ,1),0)"),1722.7672413793102)</f>
        <v>1722.767241</v>
      </c>
      <c r="J3" s="37">
        <f>IFERROR(__xludf.DUMMYFUNCTION("iferror(INDEX(arrayformula(filter(Transactions_OSV!N:N,Transactions_OSV!C:C&lt;&gt;"""",row(Transactions_OSV!C:C)=max(if(Transactions_OSV!C:C=B3,row(Transactions_OSV!C:C),0)))) ,1),0)"),10000.0)</f>
        <v>10000</v>
      </c>
      <c r="K3" s="38">
        <f t="shared" si="5"/>
        <v>5.804614669</v>
      </c>
      <c r="L3" s="37">
        <f t="shared" si="6"/>
        <v>40098.07138</v>
      </c>
      <c r="M3" s="39">
        <f t="shared" si="7"/>
        <v>4.009807138</v>
      </c>
      <c r="N3" s="37">
        <f t="array" ref="N3">sumproduct(Transactions_OSV!C:C=B3,Transactions_OSV!B:B="Sell",Transactions_OSV!O:O)</f>
        <v>0</v>
      </c>
      <c r="O3" s="37">
        <f t="array" ref="O3">sumproduct(Transactions_OSV!C:C=B3,Transactions_OSV!B:B="Div",Transactions_OSV!O:O)</f>
        <v>0</v>
      </c>
      <c r="P3" s="37">
        <f t="shared" si="8"/>
        <v>40098.07138</v>
      </c>
      <c r="Q3" s="37">
        <f t="shared" si="9"/>
        <v>50098.07138</v>
      </c>
    </row>
    <row r="4">
      <c r="A4" s="7" t="s">
        <v>17</v>
      </c>
      <c r="B4" s="12" t="str">
        <f>IFERROR(__xludf.DUMMYFUNCTION("""COMPUTED_VALUE"""),"WDC")</f>
        <v>WDC</v>
      </c>
      <c r="C4" s="14">
        <f t="shared" si="1"/>
        <v>52.04</v>
      </c>
      <c r="D4" s="16">
        <v>0.0</v>
      </c>
      <c r="E4" s="14">
        <f t="shared" si="2"/>
        <v>52.04</v>
      </c>
      <c r="F4" s="16">
        <v>0.0</v>
      </c>
      <c r="G4" s="33">
        <f t="shared" si="3"/>
        <v>0</v>
      </c>
      <c r="H4" s="34">
        <f t="shared" si="4"/>
        <v>0</v>
      </c>
      <c r="I4" s="36">
        <f>IFERROR(__xludf.DUMMYFUNCTION("iferror(INDEX(arrayformula(filter(Transactions_OSV!I:I,Transactions_OSV!C:C&lt;&gt;"""",row(Transactions_OSV!C:C)=max(if(Transactions_OSV!C:C=B4,row(Transactions_OSV!C:C),0)))) ,1),0)"),322.5322788896062)</f>
        <v>322.5322789</v>
      </c>
      <c r="J4" s="37">
        <f>IFERROR(__xludf.DUMMYFUNCTION("iferror(INDEX(arrayformula(filter(Transactions_OSV!N:N,Transactions_OSV!C:C&lt;&gt;"""",row(Transactions_OSV!C:C)=max(if(Transactions_OSV!C:C=B4,row(Transactions_OSV!C:C),0)))) ,1),0)"),10000.0)</f>
        <v>10000</v>
      </c>
      <c r="K4" s="38">
        <f t="shared" si="5"/>
        <v>31.0046487</v>
      </c>
      <c r="L4" s="37">
        <f t="shared" si="6"/>
        <v>6784.579793</v>
      </c>
      <c r="M4" s="39">
        <f t="shared" si="7"/>
        <v>0.6784579793</v>
      </c>
      <c r="N4" s="37">
        <f t="array" ref="N4">sumproduct(Transactions_OSV!C:C=B4,Transactions_OSV!B:B="Sell",Transactions_OSV!O:O)</f>
        <v>0</v>
      </c>
      <c r="O4" s="37">
        <f t="array" ref="O4">sumproduct(Transactions_OSV!C:C=B4,Transactions_OSV!B:B="Div",Transactions_OSV!O:O)</f>
        <v>0</v>
      </c>
      <c r="P4" s="37">
        <f t="shared" si="8"/>
        <v>6784.579793</v>
      </c>
      <c r="Q4" s="37">
        <f t="shared" si="9"/>
        <v>16784.57979</v>
      </c>
    </row>
    <row r="5">
      <c r="A5" s="53" t="s">
        <v>60</v>
      </c>
      <c r="B5" s="12" t="str">
        <f>IFERROR(__xludf.DUMMYFUNCTION("""COMPUTED_VALUE"""),"GRVY")</f>
        <v>GRVY</v>
      </c>
      <c r="C5" s="14">
        <f t="shared" si="1"/>
        <v>61.79</v>
      </c>
      <c r="D5" s="16">
        <v>0.0</v>
      </c>
      <c r="E5" s="14">
        <f t="shared" si="2"/>
        <v>61.79</v>
      </c>
      <c r="F5" s="16">
        <v>0.0</v>
      </c>
      <c r="G5" s="33">
        <f t="shared" si="3"/>
        <v>0</v>
      </c>
      <c r="H5" s="34">
        <f t="shared" si="4"/>
        <v>0</v>
      </c>
      <c r="I5" s="36">
        <f>IFERROR(__xludf.DUMMYFUNCTION("iferror(INDEX(arrayformula(filter(Transactions_OSV!I:I,Transactions_OSV!C:C&lt;&gt;"""",row(Transactions_OSV!C:C)=max(if(Transactions_OSV!C:C=B5,row(Transactions_OSV!C:C),0)))) ,1),0)"),6891.068965517241)</f>
        <v>6891.068966</v>
      </c>
      <c r="J5" s="37">
        <f>IFERROR(__xludf.DUMMYFUNCTION("iferror(INDEX(arrayformula(filter(Transactions_OSV!N:N,Transactions_OSV!C:C&lt;&gt;"""",row(Transactions_OSV!C:C)=max(if(Transactions_OSV!C:C=B5,row(Transactions_OSV!C:C),0)))) ,1),0)"),10000.0)</f>
        <v>10000</v>
      </c>
      <c r="K5" s="38">
        <f t="shared" si="5"/>
        <v>1.451153667</v>
      </c>
      <c r="L5" s="37">
        <f t="shared" si="6"/>
        <v>415799.1514</v>
      </c>
      <c r="M5" s="39">
        <f t="shared" si="7"/>
        <v>41.57991514</v>
      </c>
      <c r="N5" s="37">
        <f t="array" ref="N5">sumproduct(Transactions_OSV!C:C=B5,Transactions_OSV!B:B="Sell",Transactions_OSV!O:O)</f>
        <v>0</v>
      </c>
      <c r="O5" s="37">
        <f t="array" ref="O5">sumproduct(Transactions_OSV!C:C=B5,Transactions_OSV!B:B="Div",Transactions_OSV!O:O)</f>
        <v>0</v>
      </c>
      <c r="P5" s="37">
        <f t="shared" si="8"/>
        <v>415799.1514</v>
      </c>
      <c r="Q5" s="37">
        <f t="shared" si="9"/>
        <v>425799.1514</v>
      </c>
    </row>
    <row r="6">
      <c r="A6" s="7" t="s">
        <v>17</v>
      </c>
      <c r="B6" s="12" t="str">
        <f>IFERROR(__xludf.DUMMYFUNCTION("""COMPUTED_VALUE"""),"UHAL")</f>
        <v>UHAL</v>
      </c>
      <c r="C6" s="14">
        <f t="shared" si="1"/>
        <v>371.05</v>
      </c>
      <c r="D6" s="16">
        <v>0.0</v>
      </c>
      <c r="E6" s="14">
        <f t="shared" si="2"/>
        <v>371.05</v>
      </c>
      <c r="F6" s="16">
        <v>0.0</v>
      </c>
      <c r="G6" s="33">
        <f t="shared" si="3"/>
        <v>0</v>
      </c>
      <c r="H6" s="34">
        <f t="shared" si="4"/>
        <v>0</v>
      </c>
      <c r="I6" s="36">
        <f>IFERROR(__xludf.DUMMYFUNCTION("iferror(INDEX(arrayformula(filter(Transactions_OSV!I:I,Transactions_OSV!C:C&lt;&gt;"""",row(Transactions_OSV!C:C)=max(if(Transactions_OSV!C:C=B6,row(Transactions_OSV!C:C),0)))) ,1),0)"),0.026034712950490757)</f>
        <v>0.02603471295</v>
      </c>
      <c r="J6" s="37">
        <f>IFERROR(__xludf.DUMMYFUNCTION("iferror(INDEX(arrayformula(filter(Transactions_OSV!N:N,Transactions_OSV!C:C&lt;&gt;"""",row(Transactions_OSV!C:C)=max(if(Transactions_OSV!C:C=B6,row(Transactions_OSV!C:C),0)))) ,1),0)"),0.3903102966833103)</f>
        <v>0.3903102967</v>
      </c>
      <c r="K6" s="38">
        <f t="shared" si="5"/>
        <v>14.99191858</v>
      </c>
      <c r="L6" s="37">
        <f t="shared" si="6"/>
        <v>9.269869944</v>
      </c>
      <c r="M6" s="39">
        <f t="shared" si="7"/>
        <v>23.75000102</v>
      </c>
      <c r="N6" s="37">
        <f t="array" ref="N6">sumproduct(Transactions_OSV!C:C=B6,Transactions_OSV!B:B="Sell",Transactions_OSV!O:O)</f>
        <v>53357.44031</v>
      </c>
      <c r="O6" s="37">
        <f t="array" ref="O6">sumproduct(Transactions_OSV!C:C=B6,Transactions_OSV!B:B="Div",Transactions_OSV!O:O)</f>
        <v>0</v>
      </c>
      <c r="P6" s="37">
        <f t="shared" si="8"/>
        <v>53366.71018</v>
      </c>
      <c r="Q6" s="37">
        <f t="shared" si="9"/>
        <v>9.66018024</v>
      </c>
    </row>
    <row r="7">
      <c r="A7" s="7" t="s">
        <v>17</v>
      </c>
      <c r="B7" s="12" t="str">
        <f>IFERROR(__xludf.DUMMYFUNCTION("""COMPUTED_VALUE"""),"MMM")</f>
        <v>MMM</v>
      </c>
      <c r="C7" s="14">
        <f t="shared" si="1"/>
        <v>215.41</v>
      </c>
      <c r="D7" s="16">
        <v>0.0</v>
      </c>
      <c r="E7" s="14">
        <f t="shared" si="2"/>
        <v>215.41</v>
      </c>
      <c r="F7" s="16">
        <v>0.0</v>
      </c>
      <c r="G7" s="33">
        <f t="shared" si="3"/>
        <v>0</v>
      </c>
      <c r="H7" s="34">
        <f t="shared" si="4"/>
        <v>0</v>
      </c>
      <c r="I7" s="36">
        <f>IFERROR(__xludf.DUMMYFUNCTION("iferror(INDEX(arrayformula(filter(Transactions_OSV!I:I,Transactions_OSV!C:C&lt;&gt;"""",row(Transactions_OSV!C:C)=max(if(Transactions_OSV!C:C=B7,row(Transactions_OSV!C:C),0)))) ,1),0)"),620.0)</f>
        <v>620</v>
      </c>
      <c r="J7" s="37">
        <f>IFERROR(__xludf.DUMMYFUNCTION("iferror(INDEX(arrayformula(filter(Transactions_OSV!N:N,Transactions_OSV!C:C&lt;&gt;"""",row(Transactions_OSV!C:C)=max(if(Transactions_OSV!C:C=B7,row(Transactions_OSV!C:C),0)))) ,1),0)"),5270.0)</f>
        <v>5270</v>
      </c>
      <c r="K7" s="38">
        <f t="shared" si="5"/>
        <v>8.5</v>
      </c>
      <c r="L7" s="37">
        <f t="shared" si="6"/>
        <v>128284.2</v>
      </c>
      <c r="M7" s="39">
        <f t="shared" si="7"/>
        <v>24.34235294</v>
      </c>
      <c r="N7" s="37">
        <f t="array" ref="N7">sumproduct(Transactions_OSV!C:C=B7,Transactions_OSV!B:B="Sell",Transactions_OSV!O:O)</f>
        <v>0</v>
      </c>
      <c r="O7" s="37">
        <f t="array" ref="O7">sumproduct(Transactions_OSV!C:C=B7,Transactions_OSV!B:B="Div",Transactions_OSV!O:O)</f>
        <v>150</v>
      </c>
      <c r="P7" s="37">
        <f t="shared" si="8"/>
        <v>128434.2</v>
      </c>
      <c r="Q7" s="37">
        <f t="shared" si="9"/>
        <v>133554.2</v>
      </c>
    </row>
    <row r="8">
      <c r="A8" s="53" t="s">
        <v>78</v>
      </c>
      <c r="B8" s="12" t="str">
        <f>IFERROR(__xludf.DUMMYFUNCTION("""COMPUTED_VALUE"""),"MSFT")</f>
        <v>MSFT</v>
      </c>
      <c r="C8" s="14">
        <f t="shared" si="1"/>
        <v>119.89</v>
      </c>
      <c r="D8" s="16">
        <v>0.0</v>
      </c>
      <c r="E8" s="14">
        <f t="shared" si="2"/>
        <v>119.89</v>
      </c>
      <c r="F8" s="16">
        <v>0.0</v>
      </c>
      <c r="G8" s="33">
        <f t="shared" si="3"/>
        <v>0</v>
      </c>
      <c r="H8" s="34">
        <f t="shared" si="4"/>
        <v>0</v>
      </c>
      <c r="I8" s="36">
        <f>IFERROR(__xludf.DUMMYFUNCTION("iferror(INDEX(arrayformula(filter(Transactions_OSV!I:I,Transactions_OSV!C:C&lt;&gt;"""",row(Transactions_OSV!C:C)=max(if(Transactions_OSV!C:C=B8,row(Transactions_OSV!C:C),0)))) ,1),0)"),373.2555098991408)</f>
        <v>373.2555099</v>
      </c>
      <c r="J8" s="37">
        <f>IFERROR(__xludf.DUMMYFUNCTION("iferror(INDEX(arrayformula(filter(Transactions_OSV!N:N,Transactions_OSV!C:C&lt;&gt;"""",row(Transactions_OSV!C:C)=max(if(Transactions_OSV!C:C=B8,row(Transactions_OSV!C:C),0)))) ,1),0)"),10000.0)</f>
        <v>10000</v>
      </c>
      <c r="K8" s="38">
        <f t="shared" si="5"/>
        <v>26.79129908</v>
      </c>
      <c r="L8" s="37">
        <f t="shared" si="6"/>
        <v>34749.60308</v>
      </c>
      <c r="M8" s="39">
        <f t="shared" si="7"/>
        <v>3.474960308</v>
      </c>
      <c r="N8" s="37">
        <f t="array" ref="N8">sumproduct(Transactions_OSV!C:C=B8,Transactions_OSV!B:B="Sell",Transactions_OSV!O:O)</f>
        <v>0</v>
      </c>
      <c r="O8" s="37">
        <f t="array" ref="O8">sumproduct(Transactions_OSV!C:C=B8,Transactions_OSV!B:B="Div",Transactions_OSV!O:O)</f>
        <v>0</v>
      </c>
      <c r="P8" s="37">
        <f t="shared" si="8"/>
        <v>34749.60308</v>
      </c>
      <c r="Q8" s="37">
        <f t="shared" si="9"/>
        <v>44749.60308</v>
      </c>
    </row>
    <row r="9">
      <c r="A9" s="53" t="s">
        <v>79</v>
      </c>
      <c r="B9" s="12" t="str">
        <f>IFERROR(__xludf.DUMMYFUNCTION("""COMPUTED_VALUE"""),"IBM")</f>
        <v>IBM</v>
      </c>
      <c r="C9" s="14">
        <f t="shared" si="1"/>
        <v>143.28</v>
      </c>
      <c r="D9" s="16">
        <v>0.0</v>
      </c>
      <c r="E9" s="14">
        <f t="shared" si="2"/>
        <v>143.28</v>
      </c>
      <c r="F9" s="16">
        <v>0.0</v>
      </c>
      <c r="G9" s="33">
        <f t="shared" si="3"/>
        <v>0</v>
      </c>
      <c r="H9" s="34">
        <f t="shared" si="4"/>
        <v>0</v>
      </c>
      <c r="I9" s="36">
        <f>IFERROR(__xludf.DUMMYFUNCTION("iferror(INDEX(arrayformula(filter(Transactions_OSV!I:I,Transactions_OSV!C:C&lt;&gt;"""",row(Transactions_OSV!C:C)=max(if(Transactions_OSV!C:C=B9,row(Transactions_OSV!C:C),0)))) ,1),0)"),0.004893964110920024)</f>
        <v>0.004893964111</v>
      </c>
      <c r="J9" s="37">
        <f>IFERROR(__xludf.DUMMYFUNCTION("iferror(INDEX(arrayformula(filter(Transactions_OSV!N:N,Transactions_OSV!C:C&lt;&gt;"""",row(Transactions_OSV!C:C)=max(if(Transactions_OSV!C:C=B9,row(Transactions_OSV!C:C),0)))) ,1),0)"),0.1501193448802951)</f>
        <v>0.1501193449</v>
      </c>
      <c r="K9" s="38">
        <f t="shared" si="5"/>
        <v>30.67438614</v>
      </c>
      <c r="L9" s="37">
        <f t="shared" si="6"/>
        <v>0.5510878329</v>
      </c>
      <c r="M9" s="39">
        <f t="shared" si="7"/>
        <v>3.670998121</v>
      </c>
      <c r="N9" s="37">
        <f t="array" ref="N9">sumproduct(Transactions_OSV!C:C=B9,Transactions_OSV!B:B="Sell",Transactions_OSV!O:O)</f>
        <v>22266.20012</v>
      </c>
      <c r="O9" s="37">
        <f t="array" ref="O9">sumproduct(Transactions_OSV!C:C=B9,Transactions_OSV!B:B="Div",Transactions_OSV!O:O)</f>
        <v>0</v>
      </c>
      <c r="P9" s="37">
        <f t="shared" si="8"/>
        <v>22266.75121</v>
      </c>
      <c r="Q9" s="37">
        <f t="shared" si="9"/>
        <v>0.7012071778</v>
      </c>
    </row>
    <row r="10">
      <c r="A10" s="7" t="s">
        <v>17</v>
      </c>
      <c r="B10" s="12" t="str">
        <f>IFERROR(__xludf.DUMMYFUNCTION("""COMPUTED_VALUE"""),"GS")</f>
        <v>GS</v>
      </c>
      <c r="C10" s="14">
        <f t="shared" si="1"/>
        <v>202.38</v>
      </c>
      <c r="D10" s="16">
        <v>0.0</v>
      </c>
      <c r="E10" s="14">
        <f t="shared" si="2"/>
        <v>202.38</v>
      </c>
      <c r="F10" s="16">
        <v>0.0</v>
      </c>
      <c r="G10" s="33">
        <f t="shared" si="3"/>
        <v>0</v>
      </c>
      <c r="H10" s="34">
        <f t="shared" si="4"/>
        <v>0</v>
      </c>
      <c r="I10" s="36">
        <f>IFERROR(__xludf.DUMMYFUNCTION("iferror(INDEX(arrayformula(filter(Transactions_OSV!I:I,Transactions_OSV!C:C&lt;&gt;"""",row(Transactions_OSV!C:C)=max(if(Transactions_OSV!C:C=B10,row(Transactions_OSV!C:C),0)))) ,1),0)"),4.782403523489933)</f>
        <v>4.782403523</v>
      </c>
      <c r="J10" s="37">
        <f>IFERROR(__xludf.DUMMYFUNCTION("iferror(INDEX(arrayformula(filter(Transactions_OSV!N:N,Transactions_OSV!C:C&lt;&gt;"""",row(Transactions_OSV!C:C)=max(if(Transactions_OSV!C:C=B10,row(Transactions_OSV!C:C),0)))) ,1),0)"),456.41284821432964)</f>
        <v>456.4128482</v>
      </c>
      <c r="K10" s="38">
        <f t="shared" si="5"/>
        <v>95.43587152</v>
      </c>
      <c r="L10" s="37">
        <f t="shared" si="6"/>
        <v>511.4499769</v>
      </c>
      <c r="M10" s="39">
        <f t="shared" si="7"/>
        <v>1.120586283</v>
      </c>
      <c r="N10" s="37">
        <f t="array" ref="N10">sumproduct(Transactions_OSV!C:C=B10,Transactions_OSV!B:B="Sell",Transactions_OSV!O:O)</f>
        <v>2448.462848</v>
      </c>
      <c r="O10" s="37">
        <f t="array" ref="O10">sumproduct(Transactions_OSV!C:C=B10,Transactions_OSV!B:B="Div",Transactions_OSV!O:O)</f>
        <v>0</v>
      </c>
      <c r="P10" s="37">
        <f t="shared" si="8"/>
        <v>2959.912825</v>
      </c>
      <c r="Q10" s="37">
        <f t="shared" si="9"/>
        <v>967.8628251</v>
      </c>
    </row>
    <row r="11">
      <c r="A11" s="53" t="s">
        <v>78</v>
      </c>
      <c r="B11" s="12" t="str">
        <f>IFERROR(__xludf.DUMMYFUNCTION("""COMPUTED_VALUE"""),"YHOO")</f>
        <v>YHOO</v>
      </c>
      <c r="C11" s="14" t="str">
        <f t="shared" si="1"/>
        <v>No Data</v>
      </c>
      <c r="D11" s="16">
        <v>13.75</v>
      </c>
      <c r="E11" s="14">
        <f t="shared" si="2"/>
        <v>13.75</v>
      </c>
      <c r="F11" s="16">
        <v>0.0</v>
      </c>
      <c r="G11" s="33">
        <f t="shared" si="3"/>
        <v>0</v>
      </c>
      <c r="H11" s="34">
        <f t="shared" si="4"/>
        <v>0</v>
      </c>
      <c r="I11" s="36">
        <f>IFERROR(__xludf.DUMMYFUNCTION("iferror(INDEX(arrayformula(filter(Transactions_OSV!I:I,Transactions_OSV!C:C&lt;&gt;"""",row(Transactions_OSV!C:C)=max(if(Transactions_OSV!C:C=B11,row(Transactions_OSV!C:C),0)))) ,1),0)"),-448.02016217400836)</f>
        <v>-448.0201622</v>
      </c>
      <c r="J11" s="37">
        <f>IFERROR(__xludf.DUMMYFUNCTION("iferror(INDEX(arrayformula(filter(Transactions_OSV!N:N,Transactions_OSV!C:C&lt;&gt;"""",row(Transactions_OSV!C:C)=max(if(Transactions_OSV!C:C=B11,row(Transactions_OSV!C:C),0)))) ,1),0)"),-20459.425243068243)</f>
        <v>-20459.42524</v>
      </c>
      <c r="K11" s="38">
        <f t="shared" si="5"/>
        <v>45.66630471</v>
      </c>
      <c r="L11" s="37">
        <f t="shared" si="6"/>
        <v>14299.14801</v>
      </c>
      <c r="M11" s="39">
        <f t="shared" si="7"/>
        <v>-0.698902723</v>
      </c>
      <c r="N11" s="37">
        <f t="array" ref="N11">sumproduct(Transactions_OSV!C:C=B11,Transactions_OSV!B:B="Sell",Transactions_OSV!O:O)</f>
        <v>-21296.12524</v>
      </c>
      <c r="O11" s="37">
        <f t="array" ref="O11">sumproduct(Transactions_OSV!C:C=B11,Transactions_OSV!B:B="Div",Transactions_OSV!O:O)</f>
        <v>0</v>
      </c>
      <c r="P11" s="37">
        <f t="shared" si="8"/>
        <v>-6996.97723</v>
      </c>
      <c r="Q11" s="37">
        <f t="shared" si="9"/>
        <v>-6160.27723</v>
      </c>
    </row>
    <row r="12">
      <c r="A12" s="53" t="s">
        <v>79</v>
      </c>
      <c r="B12" s="12" t="str">
        <f>IFERROR(__xludf.DUMMYFUNCTION("""COMPUTED_VALUE"""),"NFLX")</f>
        <v>NFLX</v>
      </c>
      <c r="C12" s="14">
        <f t="shared" si="1"/>
        <v>365.49</v>
      </c>
      <c r="D12" s="16">
        <v>0.0</v>
      </c>
      <c r="E12" s="14">
        <f t="shared" si="2"/>
        <v>365.49</v>
      </c>
      <c r="F12" s="16">
        <v>0.0</v>
      </c>
      <c r="G12" s="33">
        <f t="shared" si="3"/>
        <v>0</v>
      </c>
      <c r="H12" s="34">
        <f t="shared" si="4"/>
        <v>0</v>
      </c>
      <c r="I12" s="36">
        <f>IFERROR(__xludf.DUMMYFUNCTION("iferror(INDEX(arrayformula(filter(Transactions_OSV!I:I,Transactions_OSV!C:C&lt;&gt;"""",row(Transactions_OSV!C:C)=max(if(Transactions_OSV!C:C=B12,row(Transactions_OSV!C:C),0)))) ,1),0)"),135.0277027027027)</f>
        <v>135.0277027</v>
      </c>
      <c r="J12" s="37">
        <f>IFERROR(__xludf.DUMMYFUNCTION("iferror(INDEX(arrayformula(filter(Transactions_OSV!N:N,Transactions_OSV!C:C&lt;&gt;"""",row(Transactions_OSV!C:C)=max(if(Transactions_OSV!C:C=B12,row(Transactions_OSV!C:C),0)))) ,1),0)"),10000.0)</f>
        <v>10000</v>
      </c>
      <c r="K12" s="38">
        <f t="shared" si="5"/>
        <v>74.05887681</v>
      </c>
      <c r="L12" s="37">
        <f t="shared" si="6"/>
        <v>39351.27506</v>
      </c>
      <c r="M12" s="39">
        <f t="shared" si="7"/>
        <v>3.935127506</v>
      </c>
      <c r="N12" s="37">
        <f t="array" ref="N12">sumproduct(Transactions_OSV!C:C=B12,Transactions_OSV!B:B="Sell",Transactions_OSV!O:O)</f>
        <v>0</v>
      </c>
      <c r="O12" s="37">
        <f t="array" ref="O12">sumproduct(Transactions_OSV!C:C=B12,Transactions_OSV!B:B="Div",Transactions_OSV!O:O)</f>
        <v>0</v>
      </c>
      <c r="P12" s="37">
        <f t="shared" si="8"/>
        <v>39351.27506</v>
      </c>
      <c r="Q12" s="37">
        <f t="shared" si="9"/>
        <v>49351.27506</v>
      </c>
    </row>
    <row r="13">
      <c r="A13" s="53" t="s">
        <v>78</v>
      </c>
      <c r="B13" s="12" t="str">
        <f>IFERROR(__xludf.DUMMYFUNCTION("""COMPUTED_VALUE"""),"AAPL")</f>
        <v>AAPL</v>
      </c>
      <c r="C13" s="14">
        <f t="shared" si="1"/>
        <v>197</v>
      </c>
      <c r="D13" s="16">
        <v>0.0</v>
      </c>
      <c r="E13" s="14">
        <f t="shared" si="2"/>
        <v>197</v>
      </c>
      <c r="F13" s="16">
        <v>0.0</v>
      </c>
      <c r="G13" s="33">
        <f t="shared" si="3"/>
        <v>0</v>
      </c>
      <c r="H13" s="34">
        <f t="shared" si="4"/>
        <v>0</v>
      </c>
      <c r="I13" s="36">
        <f>IFERROR(__xludf.DUMMYFUNCTION("iferror(INDEX(arrayformula(filter(Transactions_OSV!I:I,Transactions_OSV!C:C&lt;&gt;"""",row(Transactions_OSV!C:C)=max(if(Transactions_OSV!C:C=B13,row(Transactions_OSV!C:C),0)))) ,1),0)"),0.0)</f>
        <v>0</v>
      </c>
      <c r="J13" s="37">
        <f>IFERROR(__xludf.DUMMYFUNCTION("iferror(INDEX(arrayformula(filter(Transactions_OSV!N:N,Transactions_OSV!C:C&lt;&gt;"""",row(Transactions_OSV!C:C)=max(if(Transactions_OSV!C:C=B13,row(Transactions_OSV!C:C),0)))) ,1),0)"),0.0)</f>
        <v>0</v>
      </c>
      <c r="K13" s="38">
        <f t="shared" si="5"/>
        <v>0</v>
      </c>
      <c r="L13" s="37">
        <f t="shared" si="6"/>
        <v>0</v>
      </c>
      <c r="M13" s="39">
        <f t="shared" si="7"/>
        <v>0</v>
      </c>
      <c r="N13" s="37">
        <f t="array" ref="N13">sumproduct(Transactions_OSV!C:C=B13,Transactions_OSV!B:B="Sell",Transactions_OSV!O:O)</f>
        <v>0</v>
      </c>
      <c r="O13" s="37">
        <f t="array" ref="O13">sumproduct(Transactions_OSV!C:C=B13,Transactions_OSV!B:B="Div",Transactions_OSV!O:O)</f>
        <v>1822</v>
      </c>
      <c r="P13" s="37">
        <f t="shared" si="8"/>
        <v>1822</v>
      </c>
      <c r="Q13" s="37">
        <f t="shared" si="9"/>
        <v>0</v>
      </c>
    </row>
    <row r="14">
      <c r="A14" s="53" t="s">
        <v>78</v>
      </c>
      <c r="B14" s="12" t="str">
        <f>IFERROR(__xludf.DUMMYFUNCTION("""COMPUTED_VALUE"""),"WNC")</f>
        <v>WNC</v>
      </c>
      <c r="C14" s="14">
        <f t="shared" si="1"/>
        <v>14.34</v>
      </c>
      <c r="D14" s="16">
        <v>0.0</v>
      </c>
      <c r="E14" s="14">
        <f t="shared" si="2"/>
        <v>14.34</v>
      </c>
      <c r="F14" s="16">
        <v>0.0</v>
      </c>
      <c r="G14" s="33">
        <f t="shared" si="3"/>
        <v>0</v>
      </c>
      <c r="H14" s="34">
        <f t="shared" si="4"/>
        <v>0</v>
      </c>
      <c r="I14" s="36">
        <f>IFERROR(__xludf.DUMMYFUNCTION("iferror(INDEX(arrayformula(filter(Transactions_OSV!I:I,Transactions_OSV!C:C&lt;&gt;"""",row(Transactions_OSV!C:C)=max(if(Transactions_OSV!C:C=B14,row(Transactions_OSV!C:C),0)))) ,1),0)"),1541.0)</f>
        <v>1541</v>
      </c>
      <c r="J14" s="37">
        <f>IFERROR(__xludf.DUMMYFUNCTION("iferror(INDEX(arrayformula(filter(Transactions_OSV!N:N,Transactions_OSV!C:C&lt;&gt;"""",row(Transactions_OSV!C:C)=max(if(Transactions_OSV!C:C=B14,row(Transactions_OSV!C:C),0)))) ,1),0)"),20375.97)</f>
        <v>20375.97</v>
      </c>
      <c r="K14" s="38">
        <f t="shared" si="5"/>
        <v>13.22256327</v>
      </c>
      <c r="L14" s="37">
        <f t="shared" si="6"/>
        <v>1721.97</v>
      </c>
      <c r="M14" s="39">
        <f t="shared" si="7"/>
        <v>0.08450984174</v>
      </c>
      <c r="N14" s="37">
        <f t="array" ref="N14">sumproduct(Transactions_OSV!C:C=B14,Transactions_OSV!B:B="Sell",Transactions_OSV!O:O)</f>
        <v>0</v>
      </c>
      <c r="O14" s="37">
        <f t="array" ref="O14">sumproduct(Transactions_OSV!C:C=B14,Transactions_OSV!B:B="Div",Transactions_OSV!O:O)</f>
        <v>0</v>
      </c>
      <c r="P14" s="37">
        <f t="shared" si="8"/>
        <v>1721.97</v>
      </c>
      <c r="Q14" s="37">
        <f t="shared" si="9"/>
        <v>22097.94</v>
      </c>
    </row>
    <row r="15">
      <c r="A15" s="53" t="s">
        <v>17</v>
      </c>
      <c r="B15" s="63" t="str">
        <f>IFERROR(__xludf.DUMMYFUNCTION("""COMPUTED_VALUE"""),"MU")</f>
        <v>MU</v>
      </c>
      <c r="C15" s="14">
        <f t="shared" si="1"/>
        <v>43.32</v>
      </c>
      <c r="D15" s="64"/>
      <c r="E15" s="14">
        <f t="shared" si="2"/>
        <v>43.32</v>
      </c>
      <c r="F15" s="64"/>
      <c r="G15" s="33">
        <f t="shared" si="3"/>
        <v>0</v>
      </c>
      <c r="H15" s="34">
        <f t="shared" si="4"/>
        <v>0</v>
      </c>
      <c r="I15" s="36">
        <f>IFERROR(__xludf.DUMMYFUNCTION("iferror(INDEX(arrayformula(filter(Transactions_OSV!I:I,Transactions_OSV!C:C&lt;&gt;"""",row(Transactions_OSV!C:C)=max(if(Transactions_OSV!C:C=B15,row(Transactions_OSV!C:C),0)))) ,1),0)"),20.0)</f>
        <v>20</v>
      </c>
      <c r="J15" s="37">
        <f>IFERROR(__xludf.DUMMYFUNCTION("iferror(INDEX(arrayformula(filter(Transactions_OSV!N:N,Transactions_OSV!C:C&lt;&gt;"""",row(Transactions_OSV!C:C)=max(if(Transactions_OSV!C:C=B15,row(Transactions_OSV!C:C),0)))) ,1),0)"),585.35)</f>
        <v>585.35</v>
      </c>
      <c r="K15" s="38">
        <f t="shared" si="5"/>
        <v>29.2675</v>
      </c>
      <c r="L15" s="37">
        <f t="shared" si="6"/>
        <v>281.05</v>
      </c>
      <c r="M15" s="39">
        <f t="shared" si="7"/>
        <v>0.4801400871</v>
      </c>
      <c r="N15" s="37">
        <f t="array" ref="N15">sumproduct(Transactions_OSV!C:C=B15,Transactions_OSV!B:B="Sell",Transactions_OSV!O:O)</f>
        <v>0</v>
      </c>
      <c r="O15" s="37">
        <f t="array" ref="O15">sumproduct(Transactions_OSV!C:C=B15,Transactions_OSV!B:B="Div",Transactions_OSV!O:O)</f>
        <v>0</v>
      </c>
      <c r="P15" s="37">
        <f t="shared" si="8"/>
        <v>281.05</v>
      </c>
      <c r="Q15" s="37">
        <f t="shared" si="9"/>
        <v>866.4</v>
      </c>
    </row>
    <row r="16">
      <c r="A16" s="65"/>
      <c r="B16" s="63" t="str">
        <f>IFERROR(__xludf.DUMMYFUNCTION("""COMPUTED_VALUE"""),"")</f>
        <v/>
      </c>
      <c r="C16" s="14" t="str">
        <f t="shared" si="1"/>
        <v>No Data</v>
      </c>
      <c r="D16" s="64"/>
      <c r="E16" s="14" t="str">
        <f t="shared" si="2"/>
        <v/>
      </c>
      <c r="F16" s="64"/>
      <c r="G16" s="33">
        <f t="shared" si="3"/>
        <v>0</v>
      </c>
      <c r="H16" s="34" t="str">
        <f t="shared" si="4"/>
        <v>-</v>
      </c>
      <c r="I16" s="36">
        <f>IFERROR(__xludf.DUMMYFUNCTION("iferror(INDEX(arrayformula(filter(Transactions_OSV!I:I,Transactions_OSV!C:C&lt;&gt;"""",row(Transactions_OSV!C:C)=max(if(Transactions_OSV!C:C=B16,row(Transactions_OSV!C:C),0)))) ,1),0)"),0.0)</f>
        <v>0</v>
      </c>
      <c r="J16" s="37">
        <f>IFERROR(__xludf.DUMMYFUNCTION("iferror(INDEX(arrayformula(filter(Transactions_OSV!N:N,Transactions_OSV!C:C&lt;&gt;"""",row(Transactions_OSV!C:C)=max(if(Transactions_OSV!C:C=B16,row(Transactions_OSV!C:C),0)))) ,1),0)"),0.0)</f>
        <v>0</v>
      </c>
      <c r="K16" s="38">
        <f t="shared" si="5"/>
        <v>0</v>
      </c>
      <c r="L16" s="37">
        <f t="shared" si="6"/>
        <v>0</v>
      </c>
      <c r="M16" s="39">
        <f t="shared" si="7"/>
        <v>0</v>
      </c>
      <c r="N16" s="37">
        <f t="array" ref="N16">sumproduct(Transactions_OSV!C:C=B16,Transactions_OSV!B:B="Sell",Transactions_OSV!O:O)</f>
        <v>0</v>
      </c>
      <c r="O16" s="37">
        <f t="array" ref="O16">sumproduct(Transactions_OSV!C:C=B16,Transactions_OSV!B:B="Div",Transactions_OSV!O:O)</f>
        <v>0</v>
      </c>
      <c r="P16" s="37">
        <f t="shared" si="8"/>
        <v>0</v>
      </c>
      <c r="Q16" s="37">
        <f t="shared" si="9"/>
        <v>0</v>
      </c>
    </row>
    <row r="17">
      <c r="A17" s="65"/>
      <c r="B17" s="66"/>
      <c r="C17" s="14" t="str">
        <f t="shared" si="1"/>
        <v>No Data</v>
      </c>
      <c r="D17" s="64"/>
      <c r="E17" s="14" t="str">
        <f t="shared" si="2"/>
        <v/>
      </c>
      <c r="F17" s="64"/>
      <c r="G17" s="33">
        <f t="shared" si="3"/>
        <v>0</v>
      </c>
      <c r="H17" s="34" t="str">
        <f t="shared" si="4"/>
        <v>-</v>
      </c>
      <c r="I17" s="36">
        <f>IFERROR(__xludf.DUMMYFUNCTION("iferror(INDEX(arrayformula(filter(Transactions_OSV!I:I,Transactions_OSV!C:C&lt;&gt;"""",row(Transactions_OSV!C:C)=max(if(Transactions_OSV!C:C=B17,row(Transactions_OSV!C:C),0)))) ,1),0)"),0.0)</f>
        <v>0</v>
      </c>
      <c r="J17" s="37">
        <f>IFERROR(__xludf.DUMMYFUNCTION("iferror(INDEX(arrayformula(filter(Transactions_OSV!N:N,Transactions_OSV!C:C&lt;&gt;"""",row(Transactions_OSV!C:C)=max(if(Transactions_OSV!C:C=B17,row(Transactions_OSV!C:C),0)))) ,1),0)"),0.0)</f>
        <v>0</v>
      </c>
      <c r="K17" s="38">
        <f t="shared" si="5"/>
        <v>0</v>
      </c>
      <c r="L17" s="37">
        <f t="shared" si="6"/>
        <v>0</v>
      </c>
      <c r="M17" s="39">
        <f t="shared" si="7"/>
        <v>0</v>
      </c>
      <c r="N17" s="37">
        <f t="array" ref="N17">sumproduct(Transactions_OSV!C:C=B17,Transactions_OSV!B:B="Sell",Transactions_OSV!O:O)</f>
        <v>0</v>
      </c>
      <c r="O17" s="37">
        <f t="array" ref="O17">sumproduct(Transactions_OSV!C:C=B17,Transactions_OSV!B:B="Div",Transactions_OSV!O:O)</f>
        <v>0</v>
      </c>
      <c r="P17" s="37">
        <f t="shared" si="8"/>
        <v>0</v>
      </c>
      <c r="Q17" s="37">
        <f t="shared" si="9"/>
        <v>0</v>
      </c>
    </row>
    <row r="18">
      <c r="A18" s="65"/>
      <c r="B18" s="66"/>
      <c r="C18" s="14" t="str">
        <f t="shared" si="1"/>
        <v>No Data</v>
      </c>
      <c r="D18" s="64"/>
      <c r="E18" s="14" t="str">
        <f t="shared" si="2"/>
        <v/>
      </c>
      <c r="F18" s="64"/>
      <c r="G18" s="33">
        <f t="shared" si="3"/>
        <v>0</v>
      </c>
      <c r="H18" s="34" t="str">
        <f t="shared" si="4"/>
        <v>-</v>
      </c>
      <c r="I18" s="36">
        <f>IFERROR(__xludf.DUMMYFUNCTION("iferror(INDEX(arrayformula(filter(Transactions_OSV!I:I,Transactions_OSV!C:C&lt;&gt;"""",row(Transactions_OSV!C:C)=max(if(Transactions_OSV!C:C=B18,row(Transactions_OSV!C:C),0)))) ,1),0)"),0.0)</f>
        <v>0</v>
      </c>
      <c r="J18" s="37">
        <f>IFERROR(__xludf.DUMMYFUNCTION("iferror(INDEX(arrayformula(filter(Transactions_OSV!N:N,Transactions_OSV!C:C&lt;&gt;"""",row(Transactions_OSV!C:C)=max(if(Transactions_OSV!C:C=B18,row(Transactions_OSV!C:C),0)))) ,1),0)"),0.0)</f>
        <v>0</v>
      </c>
      <c r="K18" s="38">
        <f t="shared" si="5"/>
        <v>0</v>
      </c>
      <c r="L18" s="37">
        <f t="shared" si="6"/>
        <v>0</v>
      </c>
      <c r="M18" s="39">
        <f t="shared" si="7"/>
        <v>0</v>
      </c>
      <c r="N18" s="37">
        <f t="array" ref="N18">sumproduct(Transactions_OSV!C:C=B18,Transactions_OSV!B:B="Sell",Transactions_OSV!O:O)</f>
        <v>0</v>
      </c>
      <c r="O18" s="37">
        <f t="array" ref="O18">sumproduct(Transactions_OSV!C:C=B18,Transactions_OSV!B:B="Div",Transactions_OSV!O:O)</f>
        <v>0</v>
      </c>
      <c r="P18" s="37">
        <f t="shared" si="8"/>
        <v>0</v>
      </c>
      <c r="Q18" s="37">
        <f t="shared" si="9"/>
        <v>0</v>
      </c>
    </row>
    <row r="19">
      <c r="A19" s="65"/>
      <c r="B19" s="66"/>
      <c r="C19" s="14" t="str">
        <f t="shared" si="1"/>
        <v>No Data</v>
      </c>
      <c r="D19" s="64"/>
      <c r="E19" s="14" t="str">
        <f t="shared" si="2"/>
        <v/>
      </c>
      <c r="F19" s="64"/>
      <c r="G19" s="33">
        <f t="shared" si="3"/>
        <v>0</v>
      </c>
      <c r="H19" s="34" t="str">
        <f t="shared" si="4"/>
        <v>-</v>
      </c>
      <c r="I19" s="36">
        <f>IFERROR(__xludf.DUMMYFUNCTION("iferror(INDEX(arrayformula(filter(Transactions_OSV!I:I,Transactions_OSV!C:C&lt;&gt;"""",row(Transactions_OSV!C:C)=max(if(Transactions_OSV!C:C=B19,row(Transactions_OSV!C:C),0)))) ,1),0)"),0.0)</f>
        <v>0</v>
      </c>
      <c r="J19" s="37">
        <f>IFERROR(__xludf.DUMMYFUNCTION("iferror(INDEX(arrayformula(filter(Transactions_OSV!N:N,Transactions_OSV!C:C&lt;&gt;"""",row(Transactions_OSV!C:C)=max(if(Transactions_OSV!C:C=B19,row(Transactions_OSV!C:C),0)))) ,1),0)"),0.0)</f>
        <v>0</v>
      </c>
      <c r="K19" s="38">
        <f t="shared" si="5"/>
        <v>0</v>
      </c>
      <c r="L19" s="37">
        <f t="shared" si="6"/>
        <v>0</v>
      </c>
      <c r="M19" s="39">
        <f t="shared" si="7"/>
        <v>0</v>
      </c>
      <c r="N19" s="37">
        <f t="array" ref="N19">sumproduct(Transactions_OSV!C:C=B19,Transactions_OSV!B:B="Sell",Transactions_OSV!O:O)</f>
        <v>0</v>
      </c>
      <c r="O19" s="37">
        <f t="array" ref="O19">sumproduct(Transactions_OSV!C:C=B19,Transactions_OSV!B:B="Div",Transactions_OSV!O:O)</f>
        <v>0</v>
      </c>
      <c r="P19" s="37">
        <f t="shared" si="8"/>
        <v>0</v>
      </c>
      <c r="Q19" s="37">
        <f t="shared" si="9"/>
        <v>0</v>
      </c>
    </row>
    <row r="20">
      <c r="A20" s="65"/>
      <c r="B20" s="66"/>
      <c r="C20" s="14" t="str">
        <f t="shared" si="1"/>
        <v>No Data</v>
      </c>
      <c r="D20" s="64"/>
      <c r="E20" s="14" t="str">
        <f t="shared" si="2"/>
        <v/>
      </c>
      <c r="F20" s="64"/>
      <c r="G20" s="33">
        <f t="shared" si="3"/>
        <v>0</v>
      </c>
      <c r="H20" s="34" t="str">
        <f t="shared" si="4"/>
        <v>-</v>
      </c>
      <c r="I20" s="36">
        <f>IFERROR(__xludf.DUMMYFUNCTION("iferror(INDEX(arrayformula(filter(Transactions_OSV!I:I,Transactions_OSV!C:C&lt;&gt;"""",row(Transactions_OSV!C:C)=max(if(Transactions_OSV!C:C=B20,row(Transactions_OSV!C:C),0)))) ,1),0)"),0.0)</f>
        <v>0</v>
      </c>
      <c r="J20" s="37">
        <f>IFERROR(__xludf.DUMMYFUNCTION("iferror(INDEX(arrayformula(filter(Transactions_OSV!N:N,Transactions_OSV!C:C&lt;&gt;"""",row(Transactions_OSV!C:C)=max(if(Transactions_OSV!C:C=B20,row(Transactions_OSV!C:C),0)))) ,1),0)"),0.0)</f>
        <v>0</v>
      </c>
      <c r="K20" s="38">
        <f t="shared" si="5"/>
        <v>0</v>
      </c>
      <c r="L20" s="37">
        <f t="shared" si="6"/>
        <v>0</v>
      </c>
      <c r="M20" s="39">
        <f t="shared" si="7"/>
        <v>0</v>
      </c>
      <c r="N20" s="37">
        <f t="array" ref="N20">sumproduct(Transactions_OSV!C:C=B20,Transactions_OSV!B:B="Sell",Transactions_OSV!O:O)</f>
        <v>0</v>
      </c>
      <c r="O20" s="37">
        <f t="array" ref="O20">sumproduct(Transactions_OSV!C:C=B20,Transactions_OSV!B:B="Div",Transactions_OSV!O:O)</f>
        <v>0</v>
      </c>
      <c r="P20" s="37">
        <f t="shared" si="8"/>
        <v>0</v>
      </c>
      <c r="Q20" s="37">
        <f t="shared" si="9"/>
        <v>0</v>
      </c>
    </row>
    <row r="21">
      <c r="A21" s="65"/>
      <c r="B21" s="66"/>
      <c r="C21" s="14" t="str">
        <f t="shared" si="1"/>
        <v>No Data</v>
      </c>
      <c r="D21" s="64"/>
      <c r="E21" s="14" t="str">
        <f t="shared" si="2"/>
        <v/>
      </c>
      <c r="F21" s="64"/>
      <c r="G21" s="33">
        <f t="shared" si="3"/>
        <v>0</v>
      </c>
      <c r="H21" s="34" t="str">
        <f t="shared" si="4"/>
        <v>-</v>
      </c>
      <c r="I21" s="36">
        <f>IFERROR(__xludf.DUMMYFUNCTION("iferror(INDEX(arrayformula(filter(Transactions_OSV!I:I,Transactions_OSV!C:C&lt;&gt;"""",row(Transactions_OSV!C:C)=max(if(Transactions_OSV!C:C=B21,row(Transactions_OSV!C:C),0)))) ,1),0)"),0.0)</f>
        <v>0</v>
      </c>
      <c r="J21" s="37">
        <f>IFERROR(__xludf.DUMMYFUNCTION("iferror(INDEX(arrayformula(filter(Transactions_OSV!N:N,Transactions_OSV!C:C&lt;&gt;"""",row(Transactions_OSV!C:C)=max(if(Transactions_OSV!C:C=B21,row(Transactions_OSV!C:C),0)))) ,1),0)"),0.0)</f>
        <v>0</v>
      </c>
      <c r="K21" s="38">
        <f t="shared" si="5"/>
        <v>0</v>
      </c>
      <c r="L21" s="37">
        <f t="shared" si="6"/>
        <v>0</v>
      </c>
      <c r="M21" s="39">
        <f t="shared" si="7"/>
        <v>0</v>
      </c>
      <c r="N21" s="37">
        <f t="array" ref="N21">sumproduct(Transactions_OSV!C:C=B21,Transactions_OSV!B:B="Sell",Transactions_OSV!O:O)</f>
        <v>0</v>
      </c>
      <c r="O21" s="37">
        <f t="array" ref="O21">sumproduct(Transactions_OSV!C:C=B21,Transactions_OSV!B:B="Div",Transactions_OSV!O:O)</f>
        <v>0</v>
      </c>
      <c r="P21" s="37">
        <f t="shared" si="8"/>
        <v>0</v>
      </c>
      <c r="Q21" s="37">
        <f t="shared" si="9"/>
        <v>0</v>
      </c>
    </row>
    <row r="22">
      <c r="A22" s="65"/>
      <c r="B22" s="66"/>
      <c r="C22" s="14" t="str">
        <f t="shared" si="1"/>
        <v>No Data</v>
      </c>
      <c r="D22" s="64"/>
      <c r="E22" s="14" t="str">
        <f t="shared" si="2"/>
        <v/>
      </c>
      <c r="F22" s="64"/>
      <c r="G22" s="33">
        <f t="shared" si="3"/>
        <v>0</v>
      </c>
      <c r="H22" s="34" t="str">
        <f t="shared" si="4"/>
        <v>-</v>
      </c>
      <c r="I22" s="36">
        <f>IFERROR(__xludf.DUMMYFUNCTION("iferror(INDEX(arrayformula(filter(Transactions_OSV!I:I,Transactions_OSV!C:C&lt;&gt;"""",row(Transactions_OSV!C:C)=max(if(Transactions_OSV!C:C=B22,row(Transactions_OSV!C:C),0)))) ,1),0)"),0.0)</f>
        <v>0</v>
      </c>
      <c r="J22" s="37">
        <f>IFERROR(__xludf.DUMMYFUNCTION("iferror(INDEX(arrayformula(filter(Transactions_OSV!N:N,Transactions_OSV!C:C&lt;&gt;"""",row(Transactions_OSV!C:C)=max(if(Transactions_OSV!C:C=B22,row(Transactions_OSV!C:C),0)))) ,1),0)"),0.0)</f>
        <v>0</v>
      </c>
      <c r="K22" s="38">
        <f t="shared" si="5"/>
        <v>0</v>
      </c>
      <c r="L22" s="37">
        <f t="shared" si="6"/>
        <v>0</v>
      </c>
      <c r="M22" s="39">
        <f t="shared" si="7"/>
        <v>0</v>
      </c>
      <c r="N22" s="37">
        <f t="array" ref="N22">sumproduct(Transactions_OSV!C:C=B22,Transactions_OSV!B:B="Sell",Transactions_OSV!O:O)</f>
        <v>0</v>
      </c>
      <c r="O22" s="37">
        <f t="array" ref="O22">sumproduct(Transactions_OSV!C:C=B22,Transactions_OSV!B:B="Div",Transactions_OSV!O:O)</f>
        <v>0</v>
      </c>
      <c r="P22" s="37">
        <f t="shared" si="8"/>
        <v>0</v>
      </c>
      <c r="Q22" s="37">
        <f t="shared" si="9"/>
        <v>0</v>
      </c>
    </row>
    <row r="23">
      <c r="A23" s="65"/>
      <c r="B23" s="66"/>
      <c r="C23" s="14" t="str">
        <f t="shared" si="1"/>
        <v>No Data</v>
      </c>
      <c r="D23" s="64"/>
      <c r="E23" s="14" t="str">
        <f t="shared" si="2"/>
        <v/>
      </c>
      <c r="F23" s="64"/>
      <c r="G23" s="33">
        <f t="shared" si="3"/>
        <v>0</v>
      </c>
      <c r="H23" s="34" t="str">
        <f t="shared" si="4"/>
        <v>-</v>
      </c>
      <c r="I23" s="36">
        <f>IFERROR(__xludf.DUMMYFUNCTION("iferror(INDEX(arrayformula(filter(Transactions_OSV!I:I,Transactions_OSV!C:C&lt;&gt;"""",row(Transactions_OSV!C:C)=max(if(Transactions_OSV!C:C=B23,row(Transactions_OSV!C:C),0)))) ,1),0)"),0.0)</f>
        <v>0</v>
      </c>
      <c r="J23" s="37">
        <f>IFERROR(__xludf.DUMMYFUNCTION("iferror(INDEX(arrayformula(filter(Transactions_OSV!N:N,Transactions_OSV!C:C&lt;&gt;"""",row(Transactions_OSV!C:C)=max(if(Transactions_OSV!C:C=B23,row(Transactions_OSV!C:C),0)))) ,1),0)"),0.0)</f>
        <v>0</v>
      </c>
      <c r="K23" s="38">
        <f t="shared" si="5"/>
        <v>0</v>
      </c>
      <c r="L23" s="37">
        <f t="shared" si="6"/>
        <v>0</v>
      </c>
      <c r="M23" s="39">
        <f t="shared" si="7"/>
        <v>0</v>
      </c>
      <c r="N23" s="37">
        <f t="array" ref="N23">sumproduct(Transactions_OSV!C:C=B23,Transactions_OSV!B:B="Sell",Transactions_OSV!O:O)</f>
        <v>0</v>
      </c>
      <c r="O23" s="37">
        <f t="array" ref="O23">sumproduct(Transactions_OSV!C:C=B23,Transactions_OSV!B:B="Div",Transactions_OSV!O:O)</f>
        <v>0</v>
      </c>
      <c r="P23" s="37">
        <f t="shared" si="8"/>
        <v>0</v>
      </c>
      <c r="Q23" s="37">
        <f t="shared" si="9"/>
        <v>0</v>
      </c>
    </row>
    <row r="24">
      <c r="A24" s="65"/>
      <c r="B24" s="66"/>
      <c r="C24" s="14" t="str">
        <f t="shared" si="1"/>
        <v>No Data</v>
      </c>
      <c r="D24" s="64"/>
      <c r="E24" s="14" t="str">
        <f t="shared" si="2"/>
        <v/>
      </c>
      <c r="F24" s="64"/>
      <c r="G24" s="33">
        <f t="shared" si="3"/>
        <v>0</v>
      </c>
      <c r="H24" s="34" t="str">
        <f t="shared" si="4"/>
        <v>-</v>
      </c>
      <c r="I24" s="36">
        <f>IFERROR(__xludf.DUMMYFUNCTION("iferror(INDEX(arrayformula(filter(Transactions_OSV!I:I,Transactions_OSV!C:C&lt;&gt;"""",row(Transactions_OSV!C:C)=max(if(Transactions_OSV!C:C=B24,row(Transactions_OSV!C:C),0)))) ,1),0)"),0.0)</f>
        <v>0</v>
      </c>
      <c r="J24" s="37">
        <f>IFERROR(__xludf.DUMMYFUNCTION("iferror(INDEX(arrayformula(filter(Transactions_OSV!N:N,Transactions_OSV!C:C&lt;&gt;"""",row(Transactions_OSV!C:C)=max(if(Transactions_OSV!C:C=B24,row(Transactions_OSV!C:C),0)))) ,1),0)"),0.0)</f>
        <v>0</v>
      </c>
      <c r="K24" s="38">
        <f t="shared" si="5"/>
        <v>0</v>
      </c>
      <c r="L24" s="37">
        <f t="shared" si="6"/>
        <v>0</v>
      </c>
      <c r="M24" s="39">
        <f t="shared" si="7"/>
        <v>0</v>
      </c>
      <c r="N24" s="37">
        <f t="array" ref="N24">sumproduct(Transactions_OSV!C:C=B24,Transactions_OSV!B:B="Sell",Transactions_OSV!O:O)</f>
        <v>0</v>
      </c>
      <c r="O24" s="37">
        <f t="array" ref="O24">sumproduct(Transactions_OSV!C:C=B24,Transactions_OSV!B:B="Div",Transactions_OSV!O:O)</f>
        <v>0</v>
      </c>
      <c r="P24" s="37">
        <f t="shared" si="8"/>
        <v>0</v>
      </c>
      <c r="Q24" s="37">
        <f t="shared" si="9"/>
        <v>0</v>
      </c>
    </row>
    <row r="25">
      <c r="A25" s="65"/>
      <c r="B25" s="66"/>
      <c r="C25" s="14" t="str">
        <f t="shared" si="1"/>
        <v>No Data</v>
      </c>
      <c r="D25" s="64"/>
      <c r="E25" s="14" t="str">
        <f t="shared" si="2"/>
        <v/>
      </c>
      <c r="F25" s="64"/>
      <c r="G25" s="33">
        <f t="shared" si="3"/>
        <v>0</v>
      </c>
      <c r="H25" s="34" t="str">
        <f t="shared" si="4"/>
        <v>-</v>
      </c>
      <c r="I25" s="36">
        <f>IFERROR(__xludf.DUMMYFUNCTION("iferror(INDEX(arrayformula(filter(Transactions_OSV!I:I,Transactions_OSV!C:C&lt;&gt;"""",row(Transactions_OSV!C:C)=max(if(Transactions_OSV!C:C=B25,row(Transactions_OSV!C:C),0)))) ,1),0)"),0.0)</f>
        <v>0</v>
      </c>
      <c r="J25" s="37">
        <f>IFERROR(__xludf.DUMMYFUNCTION("iferror(INDEX(arrayformula(filter(Transactions_OSV!N:N,Transactions_OSV!C:C&lt;&gt;"""",row(Transactions_OSV!C:C)=max(if(Transactions_OSV!C:C=B25,row(Transactions_OSV!C:C),0)))) ,1),0)"),0.0)</f>
        <v>0</v>
      </c>
      <c r="K25" s="38">
        <f t="shared" si="5"/>
        <v>0</v>
      </c>
      <c r="L25" s="37">
        <f t="shared" si="6"/>
        <v>0</v>
      </c>
      <c r="M25" s="39">
        <f t="shared" si="7"/>
        <v>0</v>
      </c>
      <c r="N25" s="37">
        <f t="array" ref="N25">sumproduct(Transactions_OSV!C:C=B25,Transactions_OSV!B:B="Sell",Transactions_OSV!O:O)</f>
        <v>0</v>
      </c>
      <c r="O25" s="37">
        <f t="array" ref="O25">sumproduct(Transactions_OSV!C:C=B25,Transactions_OSV!B:B="Div",Transactions_OSV!O:O)</f>
        <v>0</v>
      </c>
      <c r="P25" s="37">
        <f t="shared" si="8"/>
        <v>0</v>
      </c>
      <c r="Q25" s="37">
        <f t="shared" si="9"/>
        <v>0</v>
      </c>
    </row>
    <row r="26">
      <c r="A26" s="65"/>
      <c r="B26" s="66"/>
      <c r="C26" s="14" t="str">
        <f t="shared" si="1"/>
        <v>No Data</v>
      </c>
      <c r="D26" s="64"/>
      <c r="E26" s="14" t="str">
        <f t="shared" si="2"/>
        <v/>
      </c>
      <c r="F26" s="64"/>
      <c r="G26" s="33">
        <f t="shared" si="3"/>
        <v>0</v>
      </c>
      <c r="H26" s="34" t="str">
        <f t="shared" si="4"/>
        <v>-</v>
      </c>
      <c r="I26" s="36">
        <f>IFERROR(__xludf.DUMMYFUNCTION("iferror(INDEX(arrayformula(filter(Transactions_OSV!I:I,Transactions_OSV!C:C&lt;&gt;"""",row(Transactions_OSV!C:C)=max(if(Transactions_OSV!C:C=B26,row(Transactions_OSV!C:C),0)))) ,1),0)"),0.0)</f>
        <v>0</v>
      </c>
      <c r="J26" s="37">
        <f>IFERROR(__xludf.DUMMYFUNCTION("iferror(INDEX(arrayformula(filter(Transactions_OSV!N:N,Transactions_OSV!C:C&lt;&gt;"""",row(Transactions_OSV!C:C)=max(if(Transactions_OSV!C:C=B26,row(Transactions_OSV!C:C),0)))) ,1),0)"),0.0)</f>
        <v>0</v>
      </c>
      <c r="K26" s="38">
        <f t="shared" si="5"/>
        <v>0</v>
      </c>
      <c r="L26" s="37">
        <f t="shared" si="6"/>
        <v>0</v>
      </c>
      <c r="M26" s="39">
        <f t="shared" si="7"/>
        <v>0</v>
      </c>
      <c r="N26" s="37">
        <f t="array" ref="N26">sumproduct(Transactions_OSV!C:C=B26,Transactions_OSV!B:B="Sell",Transactions_OSV!O:O)</f>
        <v>0</v>
      </c>
      <c r="O26" s="37">
        <f t="array" ref="O26">sumproduct(Transactions_OSV!C:C=B26,Transactions_OSV!B:B="Div",Transactions_OSV!O:O)</f>
        <v>0</v>
      </c>
      <c r="P26" s="37">
        <f t="shared" si="8"/>
        <v>0</v>
      </c>
      <c r="Q26" s="37">
        <f t="shared" si="9"/>
        <v>0</v>
      </c>
    </row>
    <row r="27">
      <c r="A27" s="65"/>
      <c r="B27" s="66"/>
      <c r="C27" s="14" t="str">
        <f t="shared" si="1"/>
        <v>No Data</v>
      </c>
      <c r="D27" s="64"/>
      <c r="E27" s="14" t="str">
        <f t="shared" si="2"/>
        <v/>
      </c>
      <c r="F27" s="64"/>
      <c r="G27" s="33">
        <f t="shared" si="3"/>
        <v>0</v>
      </c>
      <c r="H27" s="34" t="str">
        <f t="shared" si="4"/>
        <v>-</v>
      </c>
      <c r="I27" s="36">
        <f>IFERROR(__xludf.DUMMYFUNCTION("iferror(INDEX(arrayformula(filter(Transactions_OSV!I:I,Transactions_OSV!C:C&lt;&gt;"""",row(Transactions_OSV!C:C)=max(if(Transactions_OSV!C:C=B27,row(Transactions_OSV!C:C),0)))) ,1),0)"),0.0)</f>
        <v>0</v>
      </c>
      <c r="J27" s="37">
        <f>IFERROR(__xludf.DUMMYFUNCTION("iferror(INDEX(arrayformula(filter(Transactions_OSV!N:N,Transactions_OSV!C:C&lt;&gt;"""",row(Transactions_OSV!C:C)=max(if(Transactions_OSV!C:C=B27,row(Transactions_OSV!C:C),0)))) ,1),0)"),0.0)</f>
        <v>0</v>
      </c>
      <c r="K27" s="38">
        <f t="shared" si="5"/>
        <v>0</v>
      </c>
      <c r="L27" s="37">
        <f t="shared" si="6"/>
        <v>0</v>
      </c>
      <c r="M27" s="39">
        <f t="shared" si="7"/>
        <v>0</v>
      </c>
      <c r="N27" s="37">
        <f t="array" ref="N27">sumproduct(Transactions_OSV!C:C=B27,Transactions_OSV!B:B="Sell",Transactions_OSV!O:O)</f>
        <v>0</v>
      </c>
      <c r="O27" s="37">
        <f t="array" ref="O27">sumproduct(Transactions_OSV!C:C=B27,Transactions_OSV!B:B="Div",Transactions_OSV!O:O)</f>
        <v>0</v>
      </c>
      <c r="P27" s="37">
        <f t="shared" si="8"/>
        <v>0</v>
      </c>
      <c r="Q27" s="37">
        <f t="shared" si="9"/>
        <v>0</v>
      </c>
    </row>
    <row r="28">
      <c r="A28" s="65"/>
      <c r="B28" s="66"/>
      <c r="C28" s="14" t="str">
        <f t="shared" si="1"/>
        <v>No Data</v>
      </c>
      <c r="D28" s="64"/>
      <c r="E28" s="14" t="str">
        <f t="shared" si="2"/>
        <v/>
      </c>
      <c r="F28" s="64"/>
      <c r="G28" s="33">
        <f t="shared" si="3"/>
        <v>0</v>
      </c>
      <c r="H28" s="34" t="str">
        <f t="shared" si="4"/>
        <v>-</v>
      </c>
      <c r="I28" s="36">
        <f>IFERROR(__xludf.DUMMYFUNCTION("iferror(INDEX(arrayformula(filter(Transactions_OSV!I:I,Transactions_OSV!C:C&lt;&gt;"""",row(Transactions_OSV!C:C)=max(if(Transactions_OSV!C:C=B28,row(Transactions_OSV!C:C),0)))) ,1),0)"),0.0)</f>
        <v>0</v>
      </c>
      <c r="J28" s="37">
        <f>IFERROR(__xludf.DUMMYFUNCTION("iferror(INDEX(arrayformula(filter(Transactions_OSV!N:N,Transactions_OSV!C:C&lt;&gt;"""",row(Transactions_OSV!C:C)=max(if(Transactions_OSV!C:C=B28,row(Transactions_OSV!C:C),0)))) ,1),0)"),0.0)</f>
        <v>0</v>
      </c>
      <c r="K28" s="38">
        <f t="shared" si="5"/>
        <v>0</v>
      </c>
      <c r="L28" s="37">
        <f t="shared" si="6"/>
        <v>0</v>
      </c>
      <c r="M28" s="39">
        <f t="shared" si="7"/>
        <v>0</v>
      </c>
      <c r="N28" s="37">
        <f t="array" ref="N28">sumproduct(Transactions_OSV!C:C=B28,Transactions_OSV!B:B="Sell",Transactions_OSV!O:O)</f>
        <v>0</v>
      </c>
      <c r="O28" s="37">
        <f t="array" ref="O28">sumproduct(Transactions_OSV!C:C=B28,Transactions_OSV!B:B="Div",Transactions_OSV!O:O)</f>
        <v>0</v>
      </c>
      <c r="P28" s="37">
        <f t="shared" si="8"/>
        <v>0</v>
      </c>
      <c r="Q28" s="37">
        <f t="shared" si="9"/>
        <v>0</v>
      </c>
    </row>
    <row r="29">
      <c r="A29" s="65"/>
      <c r="B29" s="66"/>
      <c r="C29" s="14" t="str">
        <f t="shared" si="1"/>
        <v>No Data</v>
      </c>
      <c r="D29" s="64"/>
      <c r="E29" s="14" t="str">
        <f t="shared" si="2"/>
        <v/>
      </c>
      <c r="F29" s="64"/>
      <c r="G29" s="33">
        <f t="shared" si="3"/>
        <v>0</v>
      </c>
      <c r="H29" s="34" t="str">
        <f t="shared" si="4"/>
        <v>-</v>
      </c>
      <c r="I29" s="36">
        <f>IFERROR(__xludf.DUMMYFUNCTION("iferror(INDEX(arrayformula(filter(Transactions_OSV!I:I,Transactions_OSV!C:C&lt;&gt;"""",row(Transactions_OSV!C:C)=max(if(Transactions_OSV!C:C=B29,row(Transactions_OSV!C:C),0)))) ,1),0)"),0.0)</f>
        <v>0</v>
      </c>
      <c r="J29" s="37">
        <f>IFERROR(__xludf.DUMMYFUNCTION("iferror(INDEX(arrayformula(filter(Transactions_OSV!N:N,Transactions_OSV!C:C&lt;&gt;"""",row(Transactions_OSV!C:C)=max(if(Transactions_OSV!C:C=B29,row(Transactions_OSV!C:C),0)))) ,1),0)"),0.0)</f>
        <v>0</v>
      </c>
      <c r="K29" s="38">
        <f t="shared" si="5"/>
        <v>0</v>
      </c>
      <c r="L29" s="37">
        <f t="shared" si="6"/>
        <v>0</v>
      </c>
      <c r="M29" s="39">
        <f t="shared" si="7"/>
        <v>0</v>
      </c>
      <c r="N29" s="37">
        <f t="array" ref="N29">sumproduct(Transactions_OSV!C:C=B29,Transactions_OSV!B:B="Sell",Transactions_OSV!O:O)</f>
        <v>0</v>
      </c>
      <c r="O29" s="37">
        <f t="array" ref="O29">sumproduct(Transactions_OSV!C:C=B29,Transactions_OSV!B:B="Div",Transactions_OSV!O:O)</f>
        <v>0</v>
      </c>
      <c r="P29" s="37">
        <f t="shared" si="8"/>
        <v>0</v>
      </c>
      <c r="Q29" s="37">
        <f t="shared" si="9"/>
        <v>0</v>
      </c>
    </row>
    <row r="30">
      <c r="A30" s="65"/>
      <c r="B30" s="66"/>
      <c r="C30" s="14" t="str">
        <f t="shared" si="1"/>
        <v>No Data</v>
      </c>
      <c r="D30" s="64"/>
      <c r="E30" s="14" t="str">
        <f t="shared" si="2"/>
        <v/>
      </c>
      <c r="F30" s="64"/>
      <c r="G30" s="33">
        <f t="shared" si="3"/>
        <v>0</v>
      </c>
      <c r="H30" s="34" t="str">
        <f t="shared" si="4"/>
        <v>-</v>
      </c>
      <c r="I30" s="36">
        <f>IFERROR(__xludf.DUMMYFUNCTION("iferror(INDEX(arrayformula(filter(Transactions_OSV!I:I,Transactions_OSV!C:C&lt;&gt;"""",row(Transactions_OSV!C:C)=max(if(Transactions_OSV!C:C=B30,row(Transactions_OSV!C:C),0)))) ,1),0)"),0.0)</f>
        <v>0</v>
      </c>
      <c r="J30" s="37">
        <f>IFERROR(__xludf.DUMMYFUNCTION("iferror(INDEX(arrayformula(filter(Transactions_OSV!N:N,Transactions_OSV!C:C&lt;&gt;"""",row(Transactions_OSV!C:C)=max(if(Transactions_OSV!C:C=B30,row(Transactions_OSV!C:C),0)))) ,1),0)"),0.0)</f>
        <v>0</v>
      </c>
      <c r="K30" s="38">
        <f t="shared" si="5"/>
        <v>0</v>
      </c>
      <c r="L30" s="37">
        <f t="shared" si="6"/>
        <v>0</v>
      </c>
      <c r="M30" s="39">
        <f t="shared" si="7"/>
        <v>0</v>
      </c>
      <c r="N30" s="37">
        <f t="array" ref="N30">sumproduct(Transactions_OSV!C:C=B30,Transactions_OSV!B:B="Sell",Transactions_OSV!O:O)</f>
        <v>0</v>
      </c>
      <c r="O30" s="37">
        <f t="array" ref="O30">sumproduct(Transactions_OSV!C:C=B30,Transactions_OSV!B:B="Div",Transactions_OSV!O:O)</f>
        <v>0</v>
      </c>
      <c r="P30" s="37">
        <f t="shared" si="8"/>
        <v>0</v>
      </c>
      <c r="Q30" s="37">
        <f t="shared" si="9"/>
        <v>0</v>
      </c>
    </row>
    <row r="31">
      <c r="A31" s="65"/>
      <c r="B31" s="66"/>
      <c r="C31" s="14" t="str">
        <f t="shared" si="1"/>
        <v>No Data</v>
      </c>
      <c r="D31" s="64"/>
      <c r="E31" s="14" t="str">
        <f t="shared" si="2"/>
        <v/>
      </c>
      <c r="F31" s="64"/>
      <c r="G31" s="33">
        <f t="shared" si="3"/>
        <v>0</v>
      </c>
      <c r="H31" s="34" t="str">
        <f t="shared" si="4"/>
        <v>-</v>
      </c>
      <c r="I31" s="36">
        <f>IFERROR(__xludf.DUMMYFUNCTION("iferror(INDEX(arrayformula(filter(Transactions_OSV!I:I,Transactions_OSV!C:C&lt;&gt;"""",row(Transactions_OSV!C:C)=max(if(Transactions_OSV!C:C=B31,row(Transactions_OSV!C:C),0)))) ,1),0)"),0.0)</f>
        <v>0</v>
      </c>
      <c r="J31" s="37">
        <f>IFERROR(__xludf.DUMMYFUNCTION("iferror(INDEX(arrayformula(filter(Transactions_OSV!N:N,Transactions_OSV!C:C&lt;&gt;"""",row(Transactions_OSV!C:C)=max(if(Transactions_OSV!C:C=B31,row(Transactions_OSV!C:C),0)))) ,1),0)"),0.0)</f>
        <v>0</v>
      </c>
      <c r="K31" s="38">
        <f t="shared" si="5"/>
        <v>0</v>
      </c>
      <c r="L31" s="37">
        <f t="shared" si="6"/>
        <v>0</v>
      </c>
      <c r="M31" s="39">
        <f t="shared" si="7"/>
        <v>0</v>
      </c>
      <c r="N31" s="37">
        <f t="array" ref="N31">sumproduct(Transactions_OSV!C:C=B31,Transactions_OSV!B:B="Sell",Transactions_OSV!O:O)</f>
        <v>0</v>
      </c>
      <c r="O31" s="37">
        <f t="array" ref="O31">sumproduct(Transactions_OSV!C:C=B31,Transactions_OSV!B:B="Div",Transactions_OSV!O:O)</f>
        <v>0</v>
      </c>
      <c r="P31" s="37">
        <f t="shared" si="8"/>
        <v>0</v>
      </c>
      <c r="Q31" s="37">
        <f t="shared" si="9"/>
        <v>0</v>
      </c>
    </row>
    <row r="32">
      <c r="A32" s="65"/>
      <c r="B32" s="66"/>
      <c r="C32" s="14" t="str">
        <f t="shared" si="1"/>
        <v>No Data</v>
      </c>
      <c r="D32" s="64"/>
      <c r="E32" s="14" t="str">
        <f t="shared" si="2"/>
        <v/>
      </c>
      <c r="F32" s="64"/>
      <c r="G32" s="33">
        <f t="shared" si="3"/>
        <v>0</v>
      </c>
      <c r="H32" s="34" t="str">
        <f t="shared" si="4"/>
        <v>-</v>
      </c>
      <c r="I32" s="36">
        <f>IFERROR(__xludf.DUMMYFUNCTION("iferror(INDEX(arrayformula(filter(Transactions_OSV!I:I,Transactions_OSV!C:C&lt;&gt;"""",row(Transactions_OSV!C:C)=max(if(Transactions_OSV!C:C=B32,row(Transactions_OSV!C:C),0)))) ,1),0)"),0.0)</f>
        <v>0</v>
      </c>
      <c r="J32" s="37">
        <f>IFERROR(__xludf.DUMMYFUNCTION("iferror(INDEX(arrayformula(filter(Transactions_OSV!N:N,Transactions_OSV!C:C&lt;&gt;"""",row(Transactions_OSV!C:C)=max(if(Transactions_OSV!C:C=B32,row(Transactions_OSV!C:C),0)))) ,1),0)"),0.0)</f>
        <v>0</v>
      </c>
      <c r="K32" s="38">
        <f t="shared" si="5"/>
        <v>0</v>
      </c>
      <c r="L32" s="37">
        <f t="shared" si="6"/>
        <v>0</v>
      </c>
      <c r="M32" s="39">
        <f t="shared" si="7"/>
        <v>0</v>
      </c>
      <c r="N32" s="37">
        <f t="array" ref="N32">sumproduct(Transactions_OSV!C:C=B32,Transactions_OSV!B:B="Sell",Transactions_OSV!O:O)</f>
        <v>0</v>
      </c>
      <c r="O32" s="37">
        <f t="array" ref="O32">sumproduct(Transactions_OSV!C:C=B32,Transactions_OSV!B:B="Div",Transactions_OSV!O:O)</f>
        <v>0</v>
      </c>
      <c r="P32" s="37">
        <f t="shared" si="8"/>
        <v>0</v>
      </c>
      <c r="Q32" s="37">
        <f t="shared" si="9"/>
        <v>0</v>
      </c>
    </row>
    <row r="33">
      <c r="A33" s="65"/>
      <c r="B33" s="66"/>
      <c r="C33" s="14" t="str">
        <f t="shared" si="1"/>
        <v>No Data</v>
      </c>
      <c r="D33" s="64"/>
      <c r="E33" s="14" t="str">
        <f t="shared" si="2"/>
        <v/>
      </c>
      <c r="F33" s="64"/>
      <c r="G33" s="33">
        <f t="shared" si="3"/>
        <v>0</v>
      </c>
      <c r="H33" s="34" t="str">
        <f t="shared" si="4"/>
        <v>-</v>
      </c>
      <c r="I33" s="36">
        <f>IFERROR(__xludf.DUMMYFUNCTION("iferror(INDEX(arrayformula(filter(Transactions_OSV!I:I,Transactions_OSV!C:C&lt;&gt;"""",row(Transactions_OSV!C:C)=max(if(Transactions_OSV!C:C=B33,row(Transactions_OSV!C:C),0)))) ,1),0)"),0.0)</f>
        <v>0</v>
      </c>
      <c r="J33" s="37">
        <f>IFERROR(__xludf.DUMMYFUNCTION("iferror(INDEX(arrayformula(filter(Transactions_OSV!N:N,Transactions_OSV!C:C&lt;&gt;"""",row(Transactions_OSV!C:C)=max(if(Transactions_OSV!C:C=B33,row(Transactions_OSV!C:C),0)))) ,1),0)"),0.0)</f>
        <v>0</v>
      </c>
      <c r="K33" s="38">
        <f t="shared" si="5"/>
        <v>0</v>
      </c>
      <c r="L33" s="37">
        <f t="shared" si="6"/>
        <v>0</v>
      </c>
      <c r="M33" s="39">
        <f t="shared" si="7"/>
        <v>0</v>
      </c>
      <c r="N33" s="37">
        <f t="array" ref="N33">sumproduct(Transactions_OSV!C:C=B33,Transactions_OSV!B:B="Sell",Transactions_OSV!O:O)</f>
        <v>0</v>
      </c>
      <c r="O33" s="37">
        <f t="array" ref="O33">sumproduct(Transactions_OSV!C:C=B33,Transactions_OSV!B:B="Div",Transactions_OSV!O:O)</f>
        <v>0</v>
      </c>
      <c r="P33" s="37">
        <f t="shared" si="8"/>
        <v>0</v>
      </c>
      <c r="Q33" s="37">
        <f t="shared" si="9"/>
        <v>0</v>
      </c>
    </row>
    <row r="34">
      <c r="A34" s="65"/>
      <c r="B34" s="66"/>
      <c r="C34" s="14" t="str">
        <f t="shared" si="1"/>
        <v>No Data</v>
      </c>
      <c r="D34" s="64"/>
      <c r="E34" s="14" t="str">
        <f t="shared" si="2"/>
        <v/>
      </c>
      <c r="F34" s="64"/>
      <c r="G34" s="33">
        <f t="shared" si="3"/>
        <v>0</v>
      </c>
      <c r="H34" s="34" t="str">
        <f t="shared" si="4"/>
        <v>-</v>
      </c>
      <c r="I34" s="36">
        <f>IFERROR(__xludf.DUMMYFUNCTION("iferror(INDEX(arrayformula(filter(Transactions_OSV!I:I,Transactions_OSV!C:C&lt;&gt;"""",row(Transactions_OSV!C:C)=max(if(Transactions_OSV!C:C=B34,row(Transactions_OSV!C:C),0)))) ,1),0)"),0.0)</f>
        <v>0</v>
      </c>
      <c r="J34" s="37">
        <f>IFERROR(__xludf.DUMMYFUNCTION("iferror(INDEX(arrayformula(filter(Transactions_OSV!N:N,Transactions_OSV!C:C&lt;&gt;"""",row(Transactions_OSV!C:C)=max(if(Transactions_OSV!C:C=B34,row(Transactions_OSV!C:C),0)))) ,1),0)"),0.0)</f>
        <v>0</v>
      </c>
      <c r="K34" s="38">
        <f t="shared" si="5"/>
        <v>0</v>
      </c>
      <c r="L34" s="37">
        <f t="shared" si="6"/>
        <v>0</v>
      </c>
      <c r="M34" s="39">
        <f t="shared" si="7"/>
        <v>0</v>
      </c>
      <c r="N34" s="37">
        <f t="array" ref="N34">sumproduct(Transactions_OSV!C:C=B34,Transactions_OSV!B:B="Sell",Transactions_OSV!O:O)</f>
        <v>0</v>
      </c>
      <c r="O34" s="37">
        <f t="array" ref="O34">sumproduct(Transactions_OSV!C:C=B34,Transactions_OSV!B:B="Div",Transactions_OSV!O:O)</f>
        <v>0</v>
      </c>
      <c r="P34" s="37">
        <f t="shared" si="8"/>
        <v>0</v>
      </c>
      <c r="Q34" s="37">
        <f t="shared" si="9"/>
        <v>0</v>
      </c>
    </row>
    <row r="35">
      <c r="A35" s="65"/>
      <c r="B35" s="66"/>
      <c r="C35" s="14" t="str">
        <f t="shared" si="1"/>
        <v>No Data</v>
      </c>
      <c r="D35" s="64"/>
      <c r="E35" s="14" t="str">
        <f t="shared" si="2"/>
        <v/>
      </c>
      <c r="F35" s="64"/>
      <c r="G35" s="33">
        <f t="shared" si="3"/>
        <v>0</v>
      </c>
      <c r="H35" s="34" t="str">
        <f t="shared" si="4"/>
        <v>-</v>
      </c>
      <c r="I35" s="36">
        <f>IFERROR(__xludf.DUMMYFUNCTION("iferror(INDEX(arrayformula(filter(Transactions_OSV!I:I,Transactions_OSV!C:C&lt;&gt;"""",row(Transactions_OSV!C:C)=max(if(Transactions_OSV!C:C=B35,row(Transactions_OSV!C:C),0)))) ,1),0)"),0.0)</f>
        <v>0</v>
      </c>
      <c r="J35" s="37">
        <f>IFERROR(__xludf.DUMMYFUNCTION("iferror(INDEX(arrayformula(filter(Transactions_OSV!N:N,Transactions_OSV!C:C&lt;&gt;"""",row(Transactions_OSV!C:C)=max(if(Transactions_OSV!C:C=B35,row(Transactions_OSV!C:C),0)))) ,1),0)"),0.0)</f>
        <v>0</v>
      </c>
      <c r="K35" s="38">
        <f t="shared" si="5"/>
        <v>0</v>
      </c>
      <c r="L35" s="37">
        <f t="shared" si="6"/>
        <v>0</v>
      </c>
      <c r="M35" s="39">
        <f t="shared" si="7"/>
        <v>0</v>
      </c>
      <c r="N35" s="37">
        <f t="array" ref="N35">sumproduct(Transactions_OSV!C:C=B35,Transactions_OSV!B:B="Sell",Transactions_OSV!O:O)</f>
        <v>0</v>
      </c>
      <c r="O35" s="37">
        <f t="array" ref="O35">sumproduct(Transactions_OSV!C:C=B35,Transactions_OSV!B:B="Div",Transactions_OSV!O:O)</f>
        <v>0</v>
      </c>
      <c r="P35" s="37">
        <f t="shared" si="8"/>
        <v>0</v>
      </c>
      <c r="Q35" s="37">
        <f t="shared" si="9"/>
        <v>0</v>
      </c>
    </row>
    <row r="36">
      <c r="A36" s="65"/>
      <c r="B36" s="66"/>
      <c r="C36" s="14" t="str">
        <f t="shared" si="1"/>
        <v>No Data</v>
      </c>
      <c r="D36" s="64"/>
      <c r="E36" s="14" t="str">
        <f t="shared" si="2"/>
        <v/>
      </c>
      <c r="F36" s="64"/>
      <c r="G36" s="33">
        <f t="shared" si="3"/>
        <v>0</v>
      </c>
      <c r="H36" s="34" t="str">
        <f t="shared" si="4"/>
        <v>-</v>
      </c>
      <c r="I36" s="36">
        <f>IFERROR(__xludf.DUMMYFUNCTION("iferror(INDEX(arrayformula(filter(Transactions_OSV!I:I,Transactions_OSV!C:C&lt;&gt;"""",row(Transactions_OSV!C:C)=max(if(Transactions_OSV!C:C=B36,row(Transactions_OSV!C:C),0)))) ,1),0)"),0.0)</f>
        <v>0</v>
      </c>
      <c r="J36" s="37">
        <f>IFERROR(__xludf.DUMMYFUNCTION("iferror(INDEX(arrayformula(filter(Transactions_OSV!N:N,Transactions_OSV!C:C&lt;&gt;"""",row(Transactions_OSV!C:C)=max(if(Transactions_OSV!C:C=B36,row(Transactions_OSV!C:C),0)))) ,1),0)"),0.0)</f>
        <v>0</v>
      </c>
      <c r="K36" s="38">
        <f t="shared" si="5"/>
        <v>0</v>
      </c>
      <c r="L36" s="37">
        <f t="shared" si="6"/>
        <v>0</v>
      </c>
      <c r="M36" s="39">
        <f t="shared" si="7"/>
        <v>0</v>
      </c>
      <c r="N36" s="37">
        <f t="array" ref="N36">sumproduct(Transactions_OSV!C:C=B36,Transactions_OSV!B:B="Sell",Transactions_OSV!O:O)</f>
        <v>0</v>
      </c>
      <c r="O36" s="37">
        <f t="array" ref="O36">sumproduct(Transactions_OSV!C:C=B36,Transactions_OSV!B:B="Div",Transactions_OSV!O:O)</f>
        <v>0</v>
      </c>
      <c r="P36" s="37">
        <f t="shared" si="8"/>
        <v>0</v>
      </c>
      <c r="Q36" s="37">
        <f t="shared" si="9"/>
        <v>0</v>
      </c>
    </row>
    <row r="37">
      <c r="A37" s="65"/>
      <c r="B37" s="66"/>
      <c r="C37" s="14" t="str">
        <f t="shared" si="1"/>
        <v>No Data</v>
      </c>
      <c r="D37" s="64"/>
      <c r="E37" s="14" t="str">
        <f t="shared" si="2"/>
        <v/>
      </c>
      <c r="F37" s="64"/>
      <c r="G37" s="33">
        <f t="shared" si="3"/>
        <v>0</v>
      </c>
      <c r="H37" s="34" t="str">
        <f t="shared" si="4"/>
        <v>-</v>
      </c>
      <c r="I37" s="36">
        <f>IFERROR(__xludf.DUMMYFUNCTION("iferror(INDEX(arrayformula(filter(Transactions_OSV!I:I,Transactions_OSV!C:C&lt;&gt;"""",row(Transactions_OSV!C:C)=max(if(Transactions_OSV!C:C=B37,row(Transactions_OSV!C:C),0)))) ,1),0)"),0.0)</f>
        <v>0</v>
      </c>
      <c r="J37" s="37">
        <f>IFERROR(__xludf.DUMMYFUNCTION("iferror(INDEX(arrayformula(filter(Transactions_OSV!N:N,Transactions_OSV!C:C&lt;&gt;"""",row(Transactions_OSV!C:C)=max(if(Transactions_OSV!C:C=B37,row(Transactions_OSV!C:C),0)))) ,1),0)"),0.0)</f>
        <v>0</v>
      </c>
      <c r="K37" s="38">
        <f t="shared" si="5"/>
        <v>0</v>
      </c>
      <c r="L37" s="37">
        <f t="shared" si="6"/>
        <v>0</v>
      </c>
      <c r="M37" s="39">
        <f t="shared" si="7"/>
        <v>0</v>
      </c>
      <c r="N37" s="37">
        <f t="array" ref="N37">sumproduct(Transactions_OSV!C:C=B37,Transactions_OSV!B:B="Sell",Transactions_OSV!O:O)</f>
        <v>0</v>
      </c>
      <c r="O37" s="37">
        <f t="array" ref="O37">sumproduct(Transactions_OSV!C:C=B37,Transactions_OSV!B:B="Div",Transactions_OSV!O:O)</f>
        <v>0</v>
      </c>
      <c r="P37" s="37">
        <f t="shared" si="8"/>
        <v>0</v>
      </c>
      <c r="Q37" s="37">
        <f t="shared" si="9"/>
        <v>0</v>
      </c>
    </row>
    <row r="38">
      <c r="A38" s="65"/>
      <c r="B38" s="66"/>
      <c r="C38" s="14" t="str">
        <f t="shared" si="1"/>
        <v>No Data</v>
      </c>
      <c r="D38" s="64"/>
      <c r="E38" s="14" t="str">
        <f t="shared" si="2"/>
        <v/>
      </c>
      <c r="F38" s="64"/>
      <c r="G38" s="33">
        <f t="shared" si="3"/>
        <v>0</v>
      </c>
      <c r="H38" s="34" t="str">
        <f t="shared" si="4"/>
        <v>-</v>
      </c>
      <c r="I38" s="36">
        <f>IFERROR(__xludf.DUMMYFUNCTION("iferror(INDEX(arrayformula(filter(Transactions_OSV!I:I,Transactions_OSV!C:C&lt;&gt;"""",row(Transactions_OSV!C:C)=max(if(Transactions_OSV!C:C=B38,row(Transactions_OSV!C:C),0)))) ,1),0)"),0.0)</f>
        <v>0</v>
      </c>
      <c r="J38" s="37">
        <f>IFERROR(__xludf.DUMMYFUNCTION("iferror(INDEX(arrayformula(filter(Transactions_OSV!N:N,Transactions_OSV!C:C&lt;&gt;"""",row(Transactions_OSV!C:C)=max(if(Transactions_OSV!C:C=B38,row(Transactions_OSV!C:C),0)))) ,1),0)"),0.0)</f>
        <v>0</v>
      </c>
      <c r="K38" s="38">
        <f t="shared" si="5"/>
        <v>0</v>
      </c>
      <c r="L38" s="37">
        <f t="shared" si="6"/>
        <v>0</v>
      </c>
      <c r="M38" s="39">
        <f t="shared" si="7"/>
        <v>0</v>
      </c>
      <c r="N38" s="37">
        <f t="array" ref="N38">sumproduct(Transactions_OSV!C:C=B38,Transactions_OSV!B:B="Sell",Transactions_OSV!O:O)</f>
        <v>0</v>
      </c>
      <c r="O38" s="37">
        <f t="array" ref="O38">sumproduct(Transactions_OSV!C:C=B38,Transactions_OSV!B:B="Div",Transactions_OSV!O:O)</f>
        <v>0</v>
      </c>
      <c r="P38" s="37">
        <f t="shared" si="8"/>
        <v>0</v>
      </c>
      <c r="Q38" s="37">
        <f t="shared" si="9"/>
        <v>0</v>
      </c>
    </row>
    <row r="39">
      <c r="A39" s="65"/>
      <c r="B39" s="66"/>
      <c r="C39" s="14" t="str">
        <f t="shared" si="1"/>
        <v>No Data</v>
      </c>
      <c r="D39" s="64"/>
      <c r="E39" s="14" t="str">
        <f t="shared" si="2"/>
        <v/>
      </c>
      <c r="F39" s="64"/>
      <c r="G39" s="33">
        <f t="shared" si="3"/>
        <v>0</v>
      </c>
      <c r="H39" s="34" t="str">
        <f t="shared" si="4"/>
        <v>-</v>
      </c>
      <c r="I39" s="36">
        <f>IFERROR(__xludf.DUMMYFUNCTION("iferror(INDEX(arrayformula(filter(Transactions_OSV!I:I,Transactions_OSV!C:C&lt;&gt;"""",row(Transactions_OSV!C:C)=max(if(Transactions_OSV!C:C=B39,row(Transactions_OSV!C:C),0)))) ,1),0)"),0.0)</f>
        <v>0</v>
      </c>
      <c r="J39" s="37">
        <f>IFERROR(__xludf.DUMMYFUNCTION("iferror(INDEX(arrayformula(filter(Transactions_OSV!N:N,Transactions_OSV!C:C&lt;&gt;"""",row(Transactions_OSV!C:C)=max(if(Transactions_OSV!C:C=B39,row(Transactions_OSV!C:C),0)))) ,1),0)"),0.0)</f>
        <v>0</v>
      </c>
      <c r="K39" s="38">
        <f t="shared" si="5"/>
        <v>0</v>
      </c>
      <c r="L39" s="37">
        <f t="shared" si="6"/>
        <v>0</v>
      </c>
      <c r="M39" s="39">
        <f t="shared" si="7"/>
        <v>0</v>
      </c>
      <c r="N39" s="37">
        <f t="array" ref="N39">sumproduct(Transactions_OSV!C:C=B39,Transactions_OSV!B:B="Sell",Transactions_OSV!O:O)</f>
        <v>0</v>
      </c>
      <c r="O39" s="37">
        <f t="array" ref="O39">sumproduct(Transactions_OSV!C:C=B39,Transactions_OSV!B:B="Div",Transactions_OSV!O:O)</f>
        <v>0</v>
      </c>
      <c r="P39" s="37">
        <f t="shared" si="8"/>
        <v>0</v>
      </c>
      <c r="Q39" s="37">
        <f t="shared" si="9"/>
        <v>0</v>
      </c>
    </row>
    <row r="40">
      <c r="A40" s="65"/>
      <c r="B40" s="66"/>
      <c r="C40" s="14" t="str">
        <f t="shared" si="1"/>
        <v>No Data</v>
      </c>
      <c r="D40" s="64"/>
      <c r="E40" s="14" t="str">
        <f t="shared" si="2"/>
        <v/>
      </c>
      <c r="F40" s="64"/>
      <c r="G40" s="33">
        <f t="shared" si="3"/>
        <v>0</v>
      </c>
      <c r="H40" s="34" t="str">
        <f t="shared" si="4"/>
        <v>-</v>
      </c>
      <c r="I40" s="36">
        <f>IFERROR(__xludf.DUMMYFUNCTION("iferror(INDEX(arrayformula(filter(Transactions_OSV!I:I,Transactions_OSV!C:C&lt;&gt;"""",row(Transactions_OSV!C:C)=max(if(Transactions_OSV!C:C=B40,row(Transactions_OSV!C:C),0)))) ,1),0)"),0.0)</f>
        <v>0</v>
      </c>
      <c r="J40" s="37">
        <f>IFERROR(__xludf.DUMMYFUNCTION("iferror(INDEX(arrayformula(filter(Transactions_OSV!N:N,Transactions_OSV!C:C&lt;&gt;"""",row(Transactions_OSV!C:C)=max(if(Transactions_OSV!C:C=B40,row(Transactions_OSV!C:C),0)))) ,1),0)"),0.0)</f>
        <v>0</v>
      </c>
      <c r="K40" s="38">
        <f t="shared" si="5"/>
        <v>0</v>
      </c>
      <c r="L40" s="37">
        <f t="shared" si="6"/>
        <v>0</v>
      </c>
      <c r="M40" s="39">
        <f t="shared" si="7"/>
        <v>0</v>
      </c>
      <c r="N40" s="37">
        <f t="array" ref="N40">sumproduct(Transactions_OSV!C:C=B40,Transactions_OSV!B:B="Sell",Transactions_OSV!O:O)</f>
        <v>0</v>
      </c>
      <c r="O40" s="37">
        <f t="array" ref="O40">sumproduct(Transactions_OSV!C:C=B40,Transactions_OSV!B:B="Div",Transactions_OSV!O:O)</f>
        <v>0</v>
      </c>
      <c r="P40" s="37">
        <f t="shared" si="8"/>
        <v>0</v>
      </c>
      <c r="Q40" s="37">
        <f t="shared" si="9"/>
        <v>0</v>
      </c>
    </row>
    <row r="41">
      <c r="A41" s="65"/>
      <c r="B41" s="66"/>
      <c r="C41" s="14" t="str">
        <f t="shared" si="1"/>
        <v>No Data</v>
      </c>
      <c r="D41" s="64"/>
      <c r="E41" s="14" t="str">
        <f t="shared" si="2"/>
        <v/>
      </c>
      <c r="F41" s="64"/>
      <c r="G41" s="33">
        <f t="shared" si="3"/>
        <v>0</v>
      </c>
      <c r="H41" s="34" t="str">
        <f t="shared" si="4"/>
        <v>-</v>
      </c>
      <c r="I41" s="36">
        <f>IFERROR(__xludf.DUMMYFUNCTION("iferror(INDEX(arrayformula(filter(Transactions_OSV!I:I,Transactions_OSV!C:C&lt;&gt;"""",row(Transactions_OSV!C:C)=max(if(Transactions_OSV!C:C=B41,row(Transactions_OSV!C:C),0)))) ,1),0)"),0.0)</f>
        <v>0</v>
      </c>
      <c r="J41" s="37">
        <f>IFERROR(__xludf.DUMMYFUNCTION("iferror(INDEX(arrayformula(filter(Transactions_OSV!N:N,Transactions_OSV!C:C&lt;&gt;"""",row(Transactions_OSV!C:C)=max(if(Transactions_OSV!C:C=B41,row(Transactions_OSV!C:C),0)))) ,1),0)"),0.0)</f>
        <v>0</v>
      </c>
      <c r="K41" s="38">
        <f t="shared" si="5"/>
        <v>0</v>
      </c>
      <c r="L41" s="37">
        <f t="shared" si="6"/>
        <v>0</v>
      </c>
      <c r="M41" s="39">
        <f t="shared" si="7"/>
        <v>0</v>
      </c>
      <c r="N41" s="37">
        <f t="array" ref="N41">sumproduct(Transactions_OSV!C:C=B41,Transactions_OSV!B:B="Sell",Transactions_OSV!O:O)</f>
        <v>0</v>
      </c>
      <c r="O41" s="37">
        <f t="array" ref="O41">sumproduct(Transactions_OSV!C:C=B41,Transactions_OSV!B:B="Div",Transactions_OSV!O:O)</f>
        <v>0</v>
      </c>
      <c r="P41" s="37">
        <f t="shared" si="8"/>
        <v>0</v>
      </c>
      <c r="Q41" s="37">
        <f t="shared" si="9"/>
        <v>0</v>
      </c>
    </row>
    <row r="42">
      <c r="A42" s="65"/>
      <c r="B42" s="66"/>
      <c r="C42" s="14" t="str">
        <f t="shared" si="1"/>
        <v>No Data</v>
      </c>
      <c r="D42" s="64"/>
      <c r="E42" s="14" t="str">
        <f t="shared" si="2"/>
        <v/>
      </c>
      <c r="F42" s="64"/>
      <c r="G42" s="33">
        <f t="shared" si="3"/>
        <v>0</v>
      </c>
      <c r="H42" s="34" t="str">
        <f t="shared" si="4"/>
        <v>-</v>
      </c>
      <c r="I42" s="36">
        <f>IFERROR(__xludf.DUMMYFUNCTION("iferror(INDEX(arrayformula(filter(Transactions_OSV!I:I,Transactions_OSV!C:C&lt;&gt;"""",row(Transactions_OSV!C:C)=max(if(Transactions_OSV!C:C=B42,row(Transactions_OSV!C:C),0)))) ,1),0)"),0.0)</f>
        <v>0</v>
      </c>
      <c r="J42" s="37">
        <f>IFERROR(__xludf.DUMMYFUNCTION("iferror(INDEX(arrayformula(filter(Transactions_OSV!N:N,Transactions_OSV!C:C&lt;&gt;"""",row(Transactions_OSV!C:C)=max(if(Transactions_OSV!C:C=B42,row(Transactions_OSV!C:C),0)))) ,1),0)"),0.0)</f>
        <v>0</v>
      </c>
      <c r="K42" s="38">
        <f t="shared" si="5"/>
        <v>0</v>
      </c>
      <c r="L42" s="37">
        <f t="shared" si="6"/>
        <v>0</v>
      </c>
      <c r="M42" s="39">
        <f t="shared" si="7"/>
        <v>0</v>
      </c>
      <c r="N42" s="37">
        <f t="array" ref="N42">sumproduct(Transactions_OSV!C:C=B42,Transactions_OSV!B:B="Sell",Transactions_OSV!O:O)</f>
        <v>0</v>
      </c>
      <c r="O42" s="37">
        <f t="array" ref="O42">sumproduct(Transactions_OSV!C:C=B42,Transactions_OSV!B:B="Div",Transactions_OSV!O:O)</f>
        <v>0</v>
      </c>
      <c r="P42" s="37">
        <f t="shared" si="8"/>
        <v>0</v>
      </c>
      <c r="Q42" s="37">
        <f t="shared" si="9"/>
        <v>0</v>
      </c>
    </row>
    <row r="43">
      <c r="A43" s="65"/>
      <c r="B43" s="66"/>
      <c r="C43" s="14" t="str">
        <f t="shared" si="1"/>
        <v>No Data</v>
      </c>
      <c r="D43" s="64"/>
      <c r="E43" s="14" t="str">
        <f t="shared" si="2"/>
        <v/>
      </c>
      <c r="F43" s="64"/>
      <c r="G43" s="33">
        <f t="shared" si="3"/>
        <v>0</v>
      </c>
      <c r="H43" s="34" t="str">
        <f t="shared" si="4"/>
        <v>-</v>
      </c>
      <c r="I43" s="36">
        <f>IFERROR(__xludf.DUMMYFUNCTION("iferror(INDEX(arrayformula(filter(Transactions_OSV!I:I,Transactions_OSV!C:C&lt;&gt;"""",row(Transactions_OSV!C:C)=max(if(Transactions_OSV!C:C=B43,row(Transactions_OSV!C:C),0)))) ,1),0)"),0.0)</f>
        <v>0</v>
      </c>
      <c r="J43" s="37">
        <f>IFERROR(__xludf.DUMMYFUNCTION("iferror(INDEX(arrayformula(filter(Transactions_OSV!N:N,Transactions_OSV!C:C&lt;&gt;"""",row(Transactions_OSV!C:C)=max(if(Transactions_OSV!C:C=B43,row(Transactions_OSV!C:C),0)))) ,1),0)"),0.0)</f>
        <v>0</v>
      </c>
      <c r="K43" s="38">
        <f t="shared" si="5"/>
        <v>0</v>
      </c>
      <c r="L43" s="37">
        <f t="shared" si="6"/>
        <v>0</v>
      </c>
      <c r="M43" s="39">
        <f t="shared" si="7"/>
        <v>0</v>
      </c>
      <c r="N43" s="37">
        <f t="array" ref="N43">sumproduct(Transactions_OSV!C:C=B43,Transactions_OSV!B:B="Sell",Transactions_OSV!O:O)</f>
        <v>0</v>
      </c>
      <c r="O43" s="37">
        <f t="array" ref="O43">sumproduct(Transactions_OSV!C:C=B43,Transactions_OSV!B:B="Div",Transactions_OSV!O:O)</f>
        <v>0</v>
      </c>
      <c r="P43" s="37">
        <f t="shared" si="8"/>
        <v>0</v>
      </c>
      <c r="Q43" s="37">
        <f t="shared" si="9"/>
        <v>0</v>
      </c>
    </row>
    <row r="44">
      <c r="A44" s="65"/>
      <c r="B44" s="66"/>
      <c r="C44" s="14" t="str">
        <f t="shared" si="1"/>
        <v>No Data</v>
      </c>
      <c r="D44" s="64"/>
      <c r="E44" s="14" t="str">
        <f t="shared" si="2"/>
        <v/>
      </c>
      <c r="F44" s="64"/>
      <c r="G44" s="33">
        <f t="shared" si="3"/>
        <v>0</v>
      </c>
      <c r="H44" s="34" t="str">
        <f t="shared" si="4"/>
        <v>-</v>
      </c>
      <c r="I44" s="36">
        <f>IFERROR(__xludf.DUMMYFUNCTION("iferror(INDEX(arrayformula(filter(Transactions_OSV!I:I,Transactions_OSV!C:C&lt;&gt;"""",row(Transactions_OSV!C:C)=max(if(Transactions_OSV!C:C=B44,row(Transactions_OSV!C:C),0)))) ,1),0)"),0.0)</f>
        <v>0</v>
      </c>
      <c r="J44" s="37">
        <f>IFERROR(__xludf.DUMMYFUNCTION("iferror(INDEX(arrayformula(filter(Transactions_OSV!N:N,Transactions_OSV!C:C&lt;&gt;"""",row(Transactions_OSV!C:C)=max(if(Transactions_OSV!C:C=B44,row(Transactions_OSV!C:C),0)))) ,1),0)"),0.0)</f>
        <v>0</v>
      </c>
      <c r="K44" s="38">
        <f t="shared" si="5"/>
        <v>0</v>
      </c>
      <c r="L44" s="37">
        <f t="shared" si="6"/>
        <v>0</v>
      </c>
      <c r="M44" s="39">
        <f t="shared" si="7"/>
        <v>0</v>
      </c>
      <c r="N44" s="37">
        <f t="array" ref="N44">sumproduct(Transactions_OSV!C:C=B44,Transactions_OSV!B:B="Sell",Transactions_OSV!O:O)</f>
        <v>0</v>
      </c>
      <c r="O44" s="37">
        <f t="array" ref="O44">sumproduct(Transactions_OSV!C:C=B44,Transactions_OSV!B:B="Div",Transactions_OSV!O:O)</f>
        <v>0</v>
      </c>
      <c r="P44" s="37">
        <f t="shared" si="8"/>
        <v>0</v>
      </c>
      <c r="Q44" s="37">
        <f t="shared" si="9"/>
        <v>0</v>
      </c>
    </row>
    <row r="45">
      <c r="A45" s="65"/>
      <c r="B45" s="66"/>
      <c r="C45" s="14" t="str">
        <f t="shared" si="1"/>
        <v>No Data</v>
      </c>
      <c r="D45" s="64"/>
      <c r="E45" s="14" t="str">
        <f t="shared" si="2"/>
        <v/>
      </c>
      <c r="F45" s="64"/>
      <c r="G45" s="33">
        <f t="shared" si="3"/>
        <v>0</v>
      </c>
      <c r="H45" s="34" t="str">
        <f t="shared" si="4"/>
        <v>-</v>
      </c>
      <c r="I45" s="36">
        <f>IFERROR(__xludf.DUMMYFUNCTION("iferror(INDEX(arrayformula(filter(Transactions_OSV!I:I,Transactions_OSV!C:C&lt;&gt;"""",row(Transactions_OSV!C:C)=max(if(Transactions_OSV!C:C=B45,row(Transactions_OSV!C:C),0)))) ,1),0)"),0.0)</f>
        <v>0</v>
      </c>
      <c r="J45" s="37">
        <f>IFERROR(__xludf.DUMMYFUNCTION("iferror(INDEX(arrayformula(filter(Transactions_OSV!N:N,Transactions_OSV!C:C&lt;&gt;"""",row(Transactions_OSV!C:C)=max(if(Transactions_OSV!C:C=B45,row(Transactions_OSV!C:C),0)))) ,1),0)"),0.0)</f>
        <v>0</v>
      </c>
      <c r="K45" s="38">
        <f t="shared" si="5"/>
        <v>0</v>
      </c>
      <c r="L45" s="37">
        <f t="shared" si="6"/>
        <v>0</v>
      </c>
      <c r="M45" s="39">
        <f t="shared" si="7"/>
        <v>0</v>
      </c>
      <c r="N45" s="37">
        <f t="array" ref="N45">sumproduct(Transactions_OSV!C:C=B45,Transactions_OSV!B:B="Sell",Transactions_OSV!O:O)</f>
        <v>0</v>
      </c>
      <c r="O45" s="37">
        <f t="array" ref="O45">sumproduct(Transactions_OSV!C:C=B45,Transactions_OSV!B:B="Div",Transactions_OSV!O:O)</f>
        <v>0</v>
      </c>
      <c r="P45" s="37">
        <f t="shared" si="8"/>
        <v>0</v>
      </c>
      <c r="Q45" s="37">
        <f t="shared" si="9"/>
        <v>0</v>
      </c>
    </row>
    <row r="46">
      <c r="A46" s="65"/>
      <c r="B46" s="66"/>
      <c r="C46" s="14" t="str">
        <f t="shared" si="1"/>
        <v>No Data</v>
      </c>
      <c r="D46" s="64"/>
      <c r="E46" s="14" t="str">
        <f t="shared" si="2"/>
        <v/>
      </c>
      <c r="F46" s="64"/>
      <c r="G46" s="33">
        <f t="shared" si="3"/>
        <v>0</v>
      </c>
      <c r="H46" s="34" t="str">
        <f t="shared" si="4"/>
        <v>-</v>
      </c>
      <c r="I46" s="36">
        <f>IFERROR(__xludf.DUMMYFUNCTION("iferror(INDEX(arrayformula(filter(Transactions_OSV!I:I,Transactions_OSV!C:C&lt;&gt;"""",row(Transactions_OSV!C:C)=max(if(Transactions_OSV!C:C=B46,row(Transactions_OSV!C:C),0)))) ,1),0)"),0.0)</f>
        <v>0</v>
      </c>
      <c r="J46" s="37">
        <f>IFERROR(__xludf.DUMMYFUNCTION("iferror(INDEX(arrayformula(filter(Transactions_OSV!N:N,Transactions_OSV!C:C&lt;&gt;"""",row(Transactions_OSV!C:C)=max(if(Transactions_OSV!C:C=B46,row(Transactions_OSV!C:C),0)))) ,1),0)"),0.0)</f>
        <v>0</v>
      </c>
      <c r="K46" s="38">
        <f t="shared" si="5"/>
        <v>0</v>
      </c>
      <c r="L46" s="37">
        <f t="shared" si="6"/>
        <v>0</v>
      </c>
      <c r="M46" s="39">
        <f t="shared" si="7"/>
        <v>0</v>
      </c>
      <c r="N46" s="37">
        <f t="array" ref="N46">sumproduct(Transactions_OSV!C:C=B46,Transactions_OSV!B:B="Sell",Transactions_OSV!O:O)</f>
        <v>0</v>
      </c>
      <c r="O46" s="37">
        <f t="array" ref="O46">sumproduct(Transactions_OSV!C:C=B46,Transactions_OSV!B:B="Div",Transactions_OSV!O:O)</f>
        <v>0</v>
      </c>
      <c r="P46" s="37">
        <f t="shared" si="8"/>
        <v>0</v>
      </c>
      <c r="Q46" s="37">
        <f t="shared" si="9"/>
        <v>0</v>
      </c>
    </row>
    <row r="47">
      <c r="A47" s="65"/>
      <c r="B47" s="66"/>
      <c r="C47" s="14" t="str">
        <f t="shared" si="1"/>
        <v>No Data</v>
      </c>
      <c r="D47" s="64"/>
      <c r="E47" s="14" t="str">
        <f t="shared" si="2"/>
        <v/>
      </c>
      <c r="F47" s="64"/>
      <c r="G47" s="33">
        <f t="shared" si="3"/>
        <v>0</v>
      </c>
      <c r="H47" s="34" t="str">
        <f t="shared" si="4"/>
        <v>-</v>
      </c>
      <c r="I47" s="36">
        <f>IFERROR(__xludf.DUMMYFUNCTION("iferror(INDEX(arrayformula(filter(Transactions_OSV!I:I,Transactions_OSV!C:C&lt;&gt;"""",row(Transactions_OSV!C:C)=max(if(Transactions_OSV!C:C=B47,row(Transactions_OSV!C:C),0)))) ,1),0)"),0.0)</f>
        <v>0</v>
      </c>
      <c r="J47" s="37">
        <f>IFERROR(__xludf.DUMMYFUNCTION("iferror(INDEX(arrayformula(filter(Transactions_OSV!N:N,Transactions_OSV!C:C&lt;&gt;"""",row(Transactions_OSV!C:C)=max(if(Transactions_OSV!C:C=B47,row(Transactions_OSV!C:C),0)))) ,1),0)"),0.0)</f>
        <v>0</v>
      </c>
      <c r="K47" s="38">
        <f t="shared" si="5"/>
        <v>0</v>
      </c>
      <c r="L47" s="37">
        <f t="shared" si="6"/>
        <v>0</v>
      </c>
      <c r="M47" s="39">
        <f t="shared" si="7"/>
        <v>0</v>
      </c>
      <c r="N47" s="37">
        <f t="array" ref="N47">sumproduct(Transactions_OSV!C:C=B47,Transactions_OSV!B:B="Sell",Transactions_OSV!O:O)</f>
        <v>0</v>
      </c>
      <c r="O47" s="37">
        <f t="array" ref="O47">sumproduct(Transactions_OSV!C:C=B47,Transactions_OSV!B:B="Div",Transactions_OSV!O:O)</f>
        <v>0</v>
      </c>
      <c r="P47" s="37">
        <f t="shared" si="8"/>
        <v>0</v>
      </c>
      <c r="Q47" s="37">
        <f t="shared" si="9"/>
        <v>0</v>
      </c>
    </row>
    <row r="48">
      <c r="A48" s="65"/>
      <c r="B48" s="66"/>
      <c r="C48" s="14" t="str">
        <f t="shared" si="1"/>
        <v>No Data</v>
      </c>
      <c r="D48" s="64"/>
      <c r="E48" s="14" t="str">
        <f t="shared" si="2"/>
        <v/>
      </c>
      <c r="F48" s="64"/>
      <c r="G48" s="33">
        <f t="shared" si="3"/>
        <v>0</v>
      </c>
      <c r="H48" s="34" t="str">
        <f t="shared" si="4"/>
        <v>-</v>
      </c>
      <c r="I48" s="36">
        <f>IFERROR(__xludf.DUMMYFUNCTION("iferror(INDEX(arrayformula(filter(Transactions_OSV!I:I,Transactions_OSV!C:C&lt;&gt;"""",row(Transactions_OSV!C:C)=max(if(Transactions_OSV!C:C=B48,row(Transactions_OSV!C:C),0)))) ,1),0)"),0.0)</f>
        <v>0</v>
      </c>
      <c r="J48" s="37">
        <f>IFERROR(__xludf.DUMMYFUNCTION("iferror(INDEX(arrayformula(filter(Transactions_OSV!N:N,Transactions_OSV!C:C&lt;&gt;"""",row(Transactions_OSV!C:C)=max(if(Transactions_OSV!C:C=B48,row(Transactions_OSV!C:C),0)))) ,1),0)"),0.0)</f>
        <v>0</v>
      </c>
      <c r="K48" s="38">
        <f t="shared" si="5"/>
        <v>0</v>
      </c>
      <c r="L48" s="37">
        <f t="shared" si="6"/>
        <v>0</v>
      </c>
      <c r="M48" s="39">
        <f t="shared" si="7"/>
        <v>0</v>
      </c>
      <c r="N48" s="37">
        <f t="array" ref="N48">sumproduct(Transactions_OSV!C:C=B48,Transactions_OSV!B:B="Sell",Transactions_OSV!O:O)</f>
        <v>0</v>
      </c>
      <c r="O48" s="37">
        <f t="array" ref="O48">sumproduct(Transactions_OSV!C:C=B48,Transactions_OSV!B:B="Div",Transactions_OSV!O:O)</f>
        <v>0</v>
      </c>
      <c r="P48" s="37">
        <f t="shared" si="8"/>
        <v>0</v>
      </c>
      <c r="Q48" s="37">
        <f t="shared" si="9"/>
        <v>0</v>
      </c>
    </row>
    <row r="49">
      <c r="A49" s="65"/>
      <c r="B49" s="66"/>
      <c r="C49" s="14" t="str">
        <f t="shared" si="1"/>
        <v>No Data</v>
      </c>
      <c r="D49" s="64"/>
      <c r="E49" s="14" t="str">
        <f t="shared" si="2"/>
        <v/>
      </c>
      <c r="F49" s="64"/>
      <c r="G49" s="33">
        <f t="shared" si="3"/>
        <v>0</v>
      </c>
      <c r="H49" s="34" t="str">
        <f t="shared" si="4"/>
        <v>-</v>
      </c>
      <c r="I49" s="36">
        <f>IFERROR(__xludf.DUMMYFUNCTION("iferror(INDEX(arrayformula(filter(Transactions_OSV!I:I,Transactions_OSV!C:C&lt;&gt;"""",row(Transactions_OSV!C:C)=max(if(Transactions_OSV!C:C=B49,row(Transactions_OSV!C:C),0)))) ,1),0)"),0.0)</f>
        <v>0</v>
      </c>
      <c r="J49" s="37">
        <f>IFERROR(__xludf.DUMMYFUNCTION("iferror(INDEX(arrayformula(filter(Transactions_OSV!N:N,Transactions_OSV!C:C&lt;&gt;"""",row(Transactions_OSV!C:C)=max(if(Transactions_OSV!C:C=B49,row(Transactions_OSV!C:C),0)))) ,1),0)"),0.0)</f>
        <v>0</v>
      </c>
      <c r="K49" s="38">
        <f t="shared" si="5"/>
        <v>0</v>
      </c>
      <c r="L49" s="37">
        <f t="shared" si="6"/>
        <v>0</v>
      </c>
      <c r="M49" s="39">
        <f t="shared" si="7"/>
        <v>0</v>
      </c>
      <c r="N49" s="37">
        <f t="array" ref="N49">sumproduct(Transactions_OSV!C:C=B49,Transactions_OSV!B:B="Sell",Transactions_OSV!O:O)</f>
        <v>0</v>
      </c>
      <c r="O49" s="37">
        <f t="array" ref="O49">sumproduct(Transactions_OSV!C:C=B49,Transactions_OSV!B:B="Div",Transactions_OSV!O:O)</f>
        <v>0</v>
      </c>
      <c r="P49" s="37">
        <f t="shared" si="8"/>
        <v>0</v>
      </c>
      <c r="Q49" s="37">
        <f t="shared" si="9"/>
        <v>0</v>
      </c>
    </row>
    <row r="50">
      <c r="A50" s="65"/>
      <c r="B50" s="66"/>
      <c r="C50" s="14" t="str">
        <f t="shared" si="1"/>
        <v>No Data</v>
      </c>
      <c r="D50" s="64"/>
      <c r="E50" s="14" t="str">
        <f t="shared" si="2"/>
        <v/>
      </c>
      <c r="F50" s="64"/>
      <c r="G50" s="33">
        <f t="shared" si="3"/>
        <v>0</v>
      </c>
      <c r="H50" s="34" t="str">
        <f t="shared" si="4"/>
        <v>-</v>
      </c>
      <c r="I50" s="36">
        <f>IFERROR(__xludf.DUMMYFUNCTION("iferror(INDEX(arrayformula(filter(Transactions_OSV!I:I,Transactions_OSV!C:C&lt;&gt;"""",row(Transactions_OSV!C:C)=max(if(Transactions_OSV!C:C=B50,row(Transactions_OSV!C:C),0)))) ,1),0)"),0.0)</f>
        <v>0</v>
      </c>
      <c r="J50" s="37">
        <f>IFERROR(__xludf.DUMMYFUNCTION("iferror(INDEX(arrayformula(filter(Transactions_OSV!N:N,Transactions_OSV!C:C&lt;&gt;"""",row(Transactions_OSV!C:C)=max(if(Transactions_OSV!C:C=B50,row(Transactions_OSV!C:C),0)))) ,1),0)"),0.0)</f>
        <v>0</v>
      </c>
      <c r="K50" s="38">
        <f t="shared" si="5"/>
        <v>0</v>
      </c>
      <c r="L50" s="37">
        <f t="shared" si="6"/>
        <v>0</v>
      </c>
      <c r="M50" s="39">
        <f t="shared" si="7"/>
        <v>0</v>
      </c>
      <c r="N50" s="37">
        <f t="array" ref="N50">sumproduct(Transactions_OSV!C:C=B50,Transactions_OSV!B:B="Sell",Transactions_OSV!O:O)</f>
        <v>0</v>
      </c>
      <c r="O50" s="37">
        <f t="array" ref="O50">sumproduct(Transactions_OSV!C:C=B50,Transactions_OSV!B:B="Div",Transactions_OSV!O:O)</f>
        <v>0</v>
      </c>
      <c r="P50" s="37">
        <f t="shared" si="8"/>
        <v>0</v>
      </c>
      <c r="Q50" s="37">
        <f t="shared" si="9"/>
        <v>0</v>
      </c>
    </row>
    <row r="51">
      <c r="A51" s="65"/>
      <c r="B51" s="66"/>
      <c r="C51" s="14" t="str">
        <f t="shared" si="1"/>
        <v>No Data</v>
      </c>
      <c r="D51" s="64"/>
      <c r="E51" s="14" t="str">
        <f t="shared" si="2"/>
        <v/>
      </c>
      <c r="F51" s="64"/>
      <c r="G51" s="33">
        <f t="shared" si="3"/>
        <v>0</v>
      </c>
      <c r="H51" s="34" t="str">
        <f t="shared" si="4"/>
        <v>-</v>
      </c>
      <c r="I51" s="36">
        <f>IFERROR(__xludf.DUMMYFUNCTION("iferror(INDEX(arrayformula(filter(Transactions_OSV!I:I,Transactions_OSV!C:C&lt;&gt;"""",row(Transactions_OSV!C:C)=max(if(Transactions_OSV!C:C=B51,row(Transactions_OSV!C:C),0)))) ,1),0)"),0.0)</f>
        <v>0</v>
      </c>
      <c r="J51" s="37">
        <f>IFERROR(__xludf.DUMMYFUNCTION("iferror(INDEX(arrayformula(filter(Transactions_OSV!N:N,Transactions_OSV!C:C&lt;&gt;"""",row(Transactions_OSV!C:C)=max(if(Transactions_OSV!C:C=B51,row(Transactions_OSV!C:C),0)))) ,1),0)"),0.0)</f>
        <v>0</v>
      </c>
      <c r="K51" s="38">
        <f t="shared" si="5"/>
        <v>0</v>
      </c>
      <c r="L51" s="37">
        <f t="shared" si="6"/>
        <v>0</v>
      </c>
      <c r="M51" s="39">
        <f t="shared" si="7"/>
        <v>0</v>
      </c>
      <c r="N51" s="37">
        <f t="array" ref="N51">sumproduct(Transactions_OSV!C:C=B51,Transactions_OSV!B:B="Sell",Transactions_OSV!O:O)</f>
        <v>0</v>
      </c>
      <c r="O51" s="37">
        <f t="array" ref="O51">sumproduct(Transactions_OSV!C:C=B51,Transactions_OSV!B:B="Div",Transactions_OSV!O:O)</f>
        <v>0</v>
      </c>
      <c r="P51" s="37">
        <f t="shared" si="8"/>
        <v>0</v>
      </c>
      <c r="Q51" s="37">
        <f t="shared" si="9"/>
        <v>0</v>
      </c>
    </row>
    <row r="52">
      <c r="A52" s="65"/>
      <c r="B52" s="66"/>
      <c r="C52" s="14" t="str">
        <f t="shared" si="1"/>
        <v>No Data</v>
      </c>
      <c r="D52" s="64"/>
      <c r="E52" s="14" t="str">
        <f t="shared" si="2"/>
        <v/>
      </c>
      <c r="F52" s="64"/>
      <c r="G52" s="33">
        <f t="shared" si="3"/>
        <v>0</v>
      </c>
      <c r="H52" s="34" t="str">
        <f t="shared" si="4"/>
        <v>-</v>
      </c>
      <c r="I52" s="36">
        <f>IFERROR(__xludf.DUMMYFUNCTION("iferror(INDEX(arrayformula(filter(Transactions_OSV!I:I,Transactions_OSV!C:C&lt;&gt;"""",row(Transactions_OSV!C:C)=max(if(Transactions_OSV!C:C=B52,row(Transactions_OSV!C:C),0)))) ,1),0)"),0.0)</f>
        <v>0</v>
      </c>
      <c r="J52" s="37">
        <f>IFERROR(__xludf.DUMMYFUNCTION("iferror(INDEX(arrayformula(filter(Transactions_OSV!N:N,Transactions_OSV!C:C&lt;&gt;"""",row(Transactions_OSV!C:C)=max(if(Transactions_OSV!C:C=B52,row(Transactions_OSV!C:C),0)))) ,1),0)"),0.0)</f>
        <v>0</v>
      </c>
      <c r="K52" s="38">
        <f t="shared" si="5"/>
        <v>0</v>
      </c>
      <c r="L52" s="37">
        <f t="shared" si="6"/>
        <v>0</v>
      </c>
      <c r="M52" s="39">
        <f t="shared" si="7"/>
        <v>0</v>
      </c>
      <c r="N52" s="37">
        <f t="array" ref="N52">sumproduct(Transactions_OSV!C:C=B52,Transactions_OSV!B:B="Sell",Transactions_OSV!O:O)</f>
        <v>0</v>
      </c>
      <c r="O52" s="37">
        <f t="array" ref="O52">sumproduct(Transactions_OSV!C:C=B52,Transactions_OSV!B:B="Div",Transactions_OSV!O:O)</f>
        <v>0</v>
      </c>
      <c r="P52" s="37">
        <f t="shared" si="8"/>
        <v>0</v>
      </c>
      <c r="Q52" s="37">
        <f t="shared" si="9"/>
        <v>0</v>
      </c>
    </row>
    <row r="53">
      <c r="A53" s="65"/>
      <c r="B53" s="66"/>
      <c r="C53" s="14" t="str">
        <f t="shared" si="1"/>
        <v>No Data</v>
      </c>
      <c r="D53" s="64"/>
      <c r="E53" s="14" t="str">
        <f t="shared" si="2"/>
        <v/>
      </c>
      <c r="F53" s="64"/>
      <c r="G53" s="33">
        <f t="shared" si="3"/>
        <v>0</v>
      </c>
      <c r="H53" s="34" t="str">
        <f t="shared" si="4"/>
        <v>-</v>
      </c>
      <c r="I53" s="36">
        <f>IFERROR(__xludf.DUMMYFUNCTION("iferror(INDEX(arrayformula(filter(Transactions_OSV!I:I,Transactions_OSV!C:C&lt;&gt;"""",row(Transactions_OSV!C:C)=max(if(Transactions_OSV!C:C=B53,row(Transactions_OSV!C:C),0)))) ,1),0)"),0.0)</f>
        <v>0</v>
      </c>
      <c r="J53" s="37">
        <f>IFERROR(__xludf.DUMMYFUNCTION("iferror(INDEX(arrayformula(filter(Transactions_OSV!N:N,Transactions_OSV!C:C&lt;&gt;"""",row(Transactions_OSV!C:C)=max(if(Transactions_OSV!C:C=B53,row(Transactions_OSV!C:C),0)))) ,1),0)"),0.0)</f>
        <v>0</v>
      </c>
      <c r="K53" s="38">
        <f t="shared" si="5"/>
        <v>0</v>
      </c>
      <c r="L53" s="37">
        <f t="shared" si="6"/>
        <v>0</v>
      </c>
      <c r="M53" s="39">
        <f t="shared" si="7"/>
        <v>0</v>
      </c>
      <c r="N53" s="37">
        <f t="array" ref="N53">sumproduct(Transactions_OSV!C:C=B53,Transactions_OSV!B:B="Sell",Transactions_OSV!O:O)</f>
        <v>0</v>
      </c>
      <c r="O53" s="37">
        <f t="array" ref="O53">sumproduct(Transactions_OSV!C:C=B53,Transactions_OSV!B:B="Div",Transactions_OSV!O:O)</f>
        <v>0</v>
      </c>
      <c r="P53" s="37">
        <f t="shared" si="8"/>
        <v>0</v>
      </c>
      <c r="Q53" s="37">
        <f t="shared" si="9"/>
        <v>0</v>
      </c>
    </row>
    <row r="54">
      <c r="A54" s="65"/>
      <c r="B54" s="66"/>
      <c r="C54" s="14" t="str">
        <f t="shared" si="1"/>
        <v>No Data</v>
      </c>
      <c r="D54" s="64"/>
      <c r="E54" s="14" t="str">
        <f t="shared" si="2"/>
        <v/>
      </c>
      <c r="F54" s="64"/>
      <c r="G54" s="33">
        <f t="shared" si="3"/>
        <v>0</v>
      </c>
      <c r="H54" s="34" t="str">
        <f t="shared" si="4"/>
        <v>-</v>
      </c>
      <c r="I54" s="36">
        <f>IFERROR(__xludf.DUMMYFUNCTION("iferror(INDEX(arrayformula(filter(Transactions_OSV!I:I,Transactions_OSV!C:C&lt;&gt;"""",row(Transactions_OSV!C:C)=max(if(Transactions_OSV!C:C=B54,row(Transactions_OSV!C:C),0)))) ,1),0)"),0.0)</f>
        <v>0</v>
      </c>
      <c r="J54" s="37">
        <f>IFERROR(__xludf.DUMMYFUNCTION("iferror(INDEX(arrayformula(filter(Transactions_OSV!N:N,Transactions_OSV!C:C&lt;&gt;"""",row(Transactions_OSV!C:C)=max(if(Transactions_OSV!C:C=B54,row(Transactions_OSV!C:C),0)))) ,1),0)"),0.0)</f>
        <v>0</v>
      </c>
      <c r="K54" s="38">
        <f t="shared" si="5"/>
        <v>0</v>
      </c>
      <c r="L54" s="37">
        <f t="shared" si="6"/>
        <v>0</v>
      </c>
      <c r="M54" s="39">
        <f t="shared" si="7"/>
        <v>0</v>
      </c>
      <c r="N54" s="37">
        <f t="array" ref="N54">sumproduct(Transactions_OSV!C:C=B54,Transactions_OSV!B:B="Sell",Transactions_OSV!O:O)</f>
        <v>0</v>
      </c>
      <c r="O54" s="37">
        <f t="array" ref="O54">sumproduct(Transactions_OSV!C:C=B54,Transactions_OSV!B:B="Div",Transactions_OSV!O:O)</f>
        <v>0</v>
      </c>
      <c r="P54" s="37">
        <f t="shared" si="8"/>
        <v>0</v>
      </c>
      <c r="Q54" s="37">
        <f t="shared" si="9"/>
        <v>0</v>
      </c>
    </row>
    <row r="55">
      <c r="A55" s="65"/>
      <c r="B55" s="66"/>
      <c r="C55" s="14" t="str">
        <f t="shared" si="1"/>
        <v>No Data</v>
      </c>
      <c r="D55" s="64"/>
      <c r="E55" s="14" t="str">
        <f t="shared" si="2"/>
        <v/>
      </c>
      <c r="F55" s="64"/>
      <c r="G55" s="33">
        <f t="shared" si="3"/>
        <v>0</v>
      </c>
      <c r="H55" s="34" t="str">
        <f t="shared" si="4"/>
        <v>-</v>
      </c>
      <c r="I55" s="36">
        <f>IFERROR(__xludf.DUMMYFUNCTION("iferror(INDEX(arrayformula(filter(Transactions_OSV!I:I,Transactions_OSV!C:C&lt;&gt;"""",row(Transactions_OSV!C:C)=max(if(Transactions_OSV!C:C=B55,row(Transactions_OSV!C:C),0)))) ,1),0)"),0.0)</f>
        <v>0</v>
      </c>
      <c r="J55" s="37">
        <f>IFERROR(__xludf.DUMMYFUNCTION("iferror(INDEX(arrayformula(filter(Transactions_OSV!N:N,Transactions_OSV!C:C&lt;&gt;"""",row(Transactions_OSV!C:C)=max(if(Transactions_OSV!C:C=B55,row(Transactions_OSV!C:C),0)))) ,1),0)"),0.0)</f>
        <v>0</v>
      </c>
      <c r="K55" s="38">
        <f t="shared" si="5"/>
        <v>0</v>
      </c>
      <c r="L55" s="37">
        <f t="shared" si="6"/>
        <v>0</v>
      </c>
      <c r="M55" s="39">
        <f t="shared" si="7"/>
        <v>0</v>
      </c>
      <c r="N55" s="37">
        <f t="array" ref="N55">sumproduct(Transactions_OSV!C:C=B55,Transactions_OSV!B:B="Sell",Transactions_OSV!O:O)</f>
        <v>0</v>
      </c>
      <c r="O55" s="37">
        <f t="array" ref="O55">sumproduct(Transactions_OSV!C:C=B55,Transactions_OSV!B:B="Div",Transactions_OSV!O:O)</f>
        <v>0</v>
      </c>
      <c r="P55" s="37">
        <f t="shared" si="8"/>
        <v>0</v>
      </c>
      <c r="Q55" s="37">
        <f t="shared" si="9"/>
        <v>0</v>
      </c>
    </row>
    <row r="56">
      <c r="A56" s="65"/>
      <c r="B56" s="66"/>
      <c r="C56" s="14" t="str">
        <f t="shared" si="1"/>
        <v>No Data</v>
      </c>
      <c r="D56" s="64"/>
      <c r="E56" s="14" t="str">
        <f t="shared" si="2"/>
        <v/>
      </c>
      <c r="F56" s="64"/>
      <c r="G56" s="33">
        <f t="shared" si="3"/>
        <v>0</v>
      </c>
      <c r="H56" s="34" t="str">
        <f t="shared" si="4"/>
        <v>-</v>
      </c>
      <c r="I56" s="36">
        <f>IFERROR(__xludf.DUMMYFUNCTION("iferror(INDEX(arrayformula(filter(Transactions_OSV!I:I,Transactions_OSV!C:C&lt;&gt;"""",row(Transactions_OSV!C:C)=max(if(Transactions_OSV!C:C=B56,row(Transactions_OSV!C:C),0)))) ,1),0)"),0.0)</f>
        <v>0</v>
      </c>
      <c r="J56" s="37">
        <f>IFERROR(__xludf.DUMMYFUNCTION("iferror(INDEX(arrayformula(filter(Transactions_OSV!N:N,Transactions_OSV!C:C&lt;&gt;"""",row(Transactions_OSV!C:C)=max(if(Transactions_OSV!C:C=B56,row(Transactions_OSV!C:C),0)))) ,1),0)"),0.0)</f>
        <v>0</v>
      </c>
      <c r="K56" s="38">
        <f t="shared" si="5"/>
        <v>0</v>
      </c>
      <c r="L56" s="37">
        <f t="shared" si="6"/>
        <v>0</v>
      </c>
      <c r="M56" s="39">
        <f t="shared" si="7"/>
        <v>0</v>
      </c>
      <c r="N56" s="37">
        <f t="array" ref="N56">sumproduct(Transactions_OSV!C:C=B56,Transactions_OSV!B:B="Sell",Transactions_OSV!O:O)</f>
        <v>0</v>
      </c>
      <c r="O56" s="37">
        <f t="array" ref="O56">sumproduct(Transactions_OSV!C:C=B56,Transactions_OSV!B:B="Div",Transactions_OSV!O:O)</f>
        <v>0</v>
      </c>
      <c r="P56" s="37">
        <f t="shared" si="8"/>
        <v>0</v>
      </c>
      <c r="Q56" s="37">
        <f t="shared" si="9"/>
        <v>0</v>
      </c>
    </row>
    <row r="57">
      <c r="A57" s="65"/>
      <c r="B57" s="66"/>
      <c r="C57" s="14" t="str">
        <f t="shared" si="1"/>
        <v>No Data</v>
      </c>
      <c r="D57" s="64"/>
      <c r="E57" s="14" t="str">
        <f t="shared" si="2"/>
        <v/>
      </c>
      <c r="F57" s="64"/>
      <c r="G57" s="33">
        <f t="shared" si="3"/>
        <v>0</v>
      </c>
      <c r="H57" s="34" t="str">
        <f t="shared" si="4"/>
        <v>-</v>
      </c>
      <c r="I57" s="36">
        <f>IFERROR(__xludf.DUMMYFUNCTION("iferror(INDEX(arrayformula(filter(Transactions_OSV!I:I,Transactions_OSV!C:C&lt;&gt;"""",row(Transactions_OSV!C:C)=max(if(Transactions_OSV!C:C=B57,row(Transactions_OSV!C:C),0)))) ,1),0)"),0.0)</f>
        <v>0</v>
      </c>
      <c r="J57" s="37">
        <f>IFERROR(__xludf.DUMMYFUNCTION("iferror(INDEX(arrayformula(filter(Transactions_OSV!N:N,Transactions_OSV!C:C&lt;&gt;"""",row(Transactions_OSV!C:C)=max(if(Transactions_OSV!C:C=B57,row(Transactions_OSV!C:C),0)))) ,1),0)"),0.0)</f>
        <v>0</v>
      </c>
      <c r="K57" s="38">
        <f t="shared" si="5"/>
        <v>0</v>
      </c>
      <c r="L57" s="37">
        <f t="shared" si="6"/>
        <v>0</v>
      </c>
      <c r="M57" s="39">
        <f t="shared" si="7"/>
        <v>0</v>
      </c>
      <c r="N57" s="37">
        <f t="array" ref="N57">sumproduct(Transactions_OSV!C:C=B57,Transactions_OSV!B:B="Sell",Transactions_OSV!O:O)</f>
        <v>0</v>
      </c>
      <c r="O57" s="37">
        <f t="array" ref="O57">sumproduct(Transactions_OSV!C:C=B57,Transactions_OSV!B:B="Div",Transactions_OSV!O:O)</f>
        <v>0</v>
      </c>
      <c r="P57" s="37">
        <f t="shared" si="8"/>
        <v>0</v>
      </c>
      <c r="Q57" s="37">
        <f t="shared" si="9"/>
        <v>0</v>
      </c>
    </row>
    <row r="58">
      <c r="A58" s="65"/>
      <c r="B58" s="66"/>
      <c r="C58" s="14" t="str">
        <f t="shared" si="1"/>
        <v>No Data</v>
      </c>
      <c r="D58" s="64"/>
      <c r="E58" s="14" t="str">
        <f t="shared" si="2"/>
        <v/>
      </c>
      <c r="F58" s="64"/>
      <c r="G58" s="33">
        <f t="shared" si="3"/>
        <v>0</v>
      </c>
      <c r="H58" s="34" t="str">
        <f t="shared" si="4"/>
        <v>-</v>
      </c>
      <c r="I58" s="36">
        <f>IFERROR(__xludf.DUMMYFUNCTION("iferror(INDEX(arrayformula(filter(Transactions_OSV!I:I,Transactions_OSV!C:C&lt;&gt;"""",row(Transactions_OSV!C:C)=max(if(Transactions_OSV!C:C=B58,row(Transactions_OSV!C:C),0)))) ,1),0)"),0.0)</f>
        <v>0</v>
      </c>
      <c r="J58" s="37">
        <f>IFERROR(__xludf.DUMMYFUNCTION("iferror(INDEX(arrayformula(filter(Transactions_OSV!N:N,Transactions_OSV!C:C&lt;&gt;"""",row(Transactions_OSV!C:C)=max(if(Transactions_OSV!C:C=B58,row(Transactions_OSV!C:C),0)))) ,1),0)"),0.0)</f>
        <v>0</v>
      </c>
      <c r="K58" s="38">
        <f t="shared" si="5"/>
        <v>0</v>
      </c>
      <c r="L58" s="37">
        <f t="shared" si="6"/>
        <v>0</v>
      </c>
      <c r="M58" s="39">
        <f t="shared" si="7"/>
        <v>0</v>
      </c>
      <c r="N58" s="37">
        <f t="array" ref="N58">sumproduct(Transactions_OSV!C:C=B58,Transactions_OSV!B:B="Sell",Transactions_OSV!O:O)</f>
        <v>0</v>
      </c>
      <c r="O58" s="37">
        <f t="array" ref="O58">sumproduct(Transactions_OSV!C:C=B58,Transactions_OSV!B:B="Div",Transactions_OSV!O:O)</f>
        <v>0</v>
      </c>
      <c r="P58" s="37">
        <f t="shared" si="8"/>
        <v>0</v>
      </c>
      <c r="Q58" s="37">
        <f t="shared" si="9"/>
        <v>0</v>
      </c>
    </row>
    <row r="59">
      <c r="A59" s="65"/>
      <c r="B59" s="66"/>
      <c r="C59" s="14" t="str">
        <f t="shared" si="1"/>
        <v>No Data</v>
      </c>
      <c r="D59" s="64"/>
      <c r="E59" s="14" t="str">
        <f t="shared" si="2"/>
        <v/>
      </c>
      <c r="F59" s="64"/>
      <c r="G59" s="33">
        <f t="shared" si="3"/>
        <v>0</v>
      </c>
      <c r="H59" s="34" t="str">
        <f t="shared" si="4"/>
        <v>-</v>
      </c>
      <c r="I59" s="36">
        <f>IFERROR(__xludf.DUMMYFUNCTION("iferror(INDEX(arrayformula(filter(Transactions_OSV!I:I,Transactions_OSV!C:C&lt;&gt;"""",row(Transactions_OSV!C:C)=max(if(Transactions_OSV!C:C=B59,row(Transactions_OSV!C:C),0)))) ,1),0)"),0.0)</f>
        <v>0</v>
      </c>
      <c r="J59" s="37">
        <f>IFERROR(__xludf.DUMMYFUNCTION("iferror(INDEX(arrayformula(filter(Transactions_OSV!N:N,Transactions_OSV!C:C&lt;&gt;"""",row(Transactions_OSV!C:C)=max(if(Transactions_OSV!C:C=B59,row(Transactions_OSV!C:C),0)))) ,1),0)"),0.0)</f>
        <v>0</v>
      </c>
      <c r="K59" s="38">
        <f t="shared" si="5"/>
        <v>0</v>
      </c>
      <c r="L59" s="37">
        <f t="shared" si="6"/>
        <v>0</v>
      </c>
      <c r="M59" s="39">
        <f t="shared" si="7"/>
        <v>0</v>
      </c>
      <c r="N59" s="37">
        <f t="array" ref="N59">sumproduct(Transactions_OSV!C:C=B59,Transactions_OSV!B:B="Sell",Transactions_OSV!O:O)</f>
        <v>0</v>
      </c>
      <c r="O59" s="37">
        <f t="array" ref="O59">sumproduct(Transactions_OSV!C:C=B59,Transactions_OSV!B:B="Div",Transactions_OSV!O:O)</f>
        <v>0</v>
      </c>
      <c r="P59" s="37">
        <f t="shared" si="8"/>
        <v>0</v>
      </c>
      <c r="Q59" s="37">
        <f t="shared" si="9"/>
        <v>0</v>
      </c>
    </row>
    <row r="60">
      <c r="A60" s="65"/>
      <c r="B60" s="66"/>
      <c r="C60" s="14" t="str">
        <f t="shared" si="1"/>
        <v>No Data</v>
      </c>
      <c r="D60" s="64"/>
      <c r="E60" s="14" t="str">
        <f t="shared" si="2"/>
        <v/>
      </c>
      <c r="F60" s="64"/>
      <c r="G60" s="33">
        <f t="shared" si="3"/>
        <v>0</v>
      </c>
      <c r="H60" s="34" t="str">
        <f t="shared" si="4"/>
        <v>-</v>
      </c>
      <c r="I60" s="36">
        <f>IFERROR(__xludf.DUMMYFUNCTION("iferror(INDEX(arrayformula(filter(Transactions_OSV!I:I,Transactions_OSV!C:C&lt;&gt;"""",row(Transactions_OSV!C:C)=max(if(Transactions_OSV!C:C=B60,row(Transactions_OSV!C:C),0)))) ,1),0)"),0.0)</f>
        <v>0</v>
      </c>
      <c r="J60" s="37">
        <f>IFERROR(__xludf.DUMMYFUNCTION("iferror(INDEX(arrayformula(filter(Transactions_OSV!N:N,Transactions_OSV!C:C&lt;&gt;"""",row(Transactions_OSV!C:C)=max(if(Transactions_OSV!C:C=B60,row(Transactions_OSV!C:C),0)))) ,1),0)"),0.0)</f>
        <v>0</v>
      </c>
      <c r="K60" s="38">
        <f t="shared" si="5"/>
        <v>0</v>
      </c>
      <c r="L60" s="37">
        <f t="shared" si="6"/>
        <v>0</v>
      </c>
      <c r="M60" s="39">
        <f t="shared" si="7"/>
        <v>0</v>
      </c>
      <c r="N60" s="37">
        <f t="array" ref="N60">sumproduct(Transactions_OSV!C:C=B60,Transactions_OSV!B:B="Sell",Transactions_OSV!O:O)</f>
        <v>0</v>
      </c>
      <c r="O60" s="37">
        <f t="array" ref="O60">sumproduct(Transactions_OSV!C:C=B60,Transactions_OSV!B:B="Div",Transactions_OSV!O:O)</f>
        <v>0</v>
      </c>
      <c r="P60" s="37">
        <f t="shared" si="8"/>
        <v>0</v>
      </c>
      <c r="Q60" s="37">
        <f t="shared" si="9"/>
        <v>0</v>
      </c>
    </row>
    <row r="61">
      <c r="A61" s="65"/>
      <c r="B61" s="66"/>
      <c r="C61" s="14" t="str">
        <f t="shared" si="1"/>
        <v>No Data</v>
      </c>
      <c r="D61" s="64"/>
      <c r="E61" s="14" t="str">
        <f t="shared" si="2"/>
        <v/>
      </c>
      <c r="F61" s="64"/>
      <c r="G61" s="33">
        <f t="shared" si="3"/>
        <v>0</v>
      </c>
      <c r="H61" s="34" t="str">
        <f t="shared" si="4"/>
        <v>-</v>
      </c>
      <c r="I61" s="36">
        <f>IFERROR(__xludf.DUMMYFUNCTION("iferror(INDEX(arrayformula(filter(Transactions_OSV!I:I,Transactions_OSV!C:C&lt;&gt;"""",row(Transactions_OSV!C:C)=max(if(Transactions_OSV!C:C=B61,row(Transactions_OSV!C:C),0)))) ,1),0)"),0.0)</f>
        <v>0</v>
      </c>
      <c r="J61" s="37">
        <f>IFERROR(__xludf.DUMMYFUNCTION("iferror(INDEX(arrayformula(filter(Transactions_OSV!N:N,Transactions_OSV!C:C&lt;&gt;"""",row(Transactions_OSV!C:C)=max(if(Transactions_OSV!C:C=B61,row(Transactions_OSV!C:C),0)))) ,1),0)"),0.0)</f>
        <v>0</v>
      </c>
      <c r="K61" s="38">
        <f t="shared" si="5"/>
        <v>0</v>
      </c>
      <c r="L61" s="37">
        <f t="shared" si="6"/>
        <v>0</v>
      </c>
      <c r="M61" s="39">
        <f t="shared" si="7"/>
        <v>0</v>
      </c>
      <c r="N61" s="37">
        <f t="array" ref="N61">sumproduct(Transactions_OSV!C:C=B61,Transactions_OSV!B:B="Sell",Transactions_OSV!O:O)</f>
        <v>0</v>
      </c>
      <c r="O61" s="37">
        <f t="array" ref="O61">sumproduct(Transactions_OSV!C:C=B61,Transactions_OSV!B:B="Div",Transactions_OSV!O:O)</f>
        <v>0</v>
      </c>
      <c r="P61" s="37">
        <f t="shared" si="8"/>
        <v>0</v>
      </c>
      <c r="Q61" s="37">
        <f t="shared" si="9"/>
        <v>0</v>
      </c>
    </row>
    <row r="62">
      <c r="A62" s="65"/>
      <c r="B62" s="66"/>
      <c r="C62" s="14" t="str">
        <f t="shared" si="1"/>
        <v>No Data</v>
      </c>
      <c r="D62" s="64"/>
      <c r="E62" s="14" t="str">
        <f t="shared" si="2"/>
        <v/>
      </c>
      <c r="F62" s="64"/>
      <c r="G62" s="33">
        <f t="shared" si="3"/>
        <v>0</v>
      </c>
      <c r="H62" s="34" t="str">
        <f t="shared" si="4"/>
        <v>-</v>
      </c>
      <c r="I62" s="36">
        <f>IFERROR(__xludf.DUMMYFUNCTION("iferror(INDEX(arrayformula(filter(Transactions_OSV!I:I,Transactions_OSV!C:C&lt;&gt;"""",row(Transactions_OSV!C:C)=max(if(Transactions_OSV!C:C=B62,row(Transactions_OSV!C:C),0)))) ,1),0)"),0.0)</f>
        <v>0</v>
      </c>
      <c r="J62" s="37">
        <f>IFERROR(__xludf.DUMMYFUNCTION("iferror(INDEX(arrayformula(filter(Transactions_OSV!N:N,Transactions_OSV!C:C&lt;&gt;"""",row(Transactions_OSV!C:C)=max(if(Transactions_OSV!C:C=B62,row(Transactions_OSV!C:C),0)))) ,1),0)"),0.0)</f>
        <v>0</v>
      </c>
      <c r="K62" s="38">
        <f t="shared" si="5"/>
        <v>0</v>
      </c>
      <c r="L62" s="37">
        <f t="shared" si="6"/>
        <v>0</v>
      </c>
      <c r="M62" s="39">
        <f t="shared" si="7"/>
        <v>0</v>
      </c>
      <c r="N62" s="37">
        <f t="array" ref="N62">sumproduct(Transactions_OSV!C:C=B62,Transactions_OSV!B:B="Sell",Transactions_OSV!O:O)</f>
        <v>0</v>
      </c>
      <c r="O62" s="37">
        <f t="array" ref="O62">sumproduct(Transactions_OSV!C:C=B62,Transactions_OSV!B:B="Div",Transactions_OSV!O:O)</f>
        <v>0</v>
      </c>
      <c r="P62" s="37">
        <f t="shared" si="8"/>
        <v>0</v>
      </c>
      <c r="Q62" s="37">
        <f t="shared" si="9"/>
        <v>0</v>
      </c>
    </row>
    <row r="63">
      <c r="A63" s="65"/>
      <c r="B63" s="66"/>
      <c r="C63" s="14" t="str">
        <f t="shared" si="1"/>
        <v>No Data</v>
      </c>
      <c r="D63" s="64"/>
      <c r="E63" s="14" t="str">
        <f t="shared" si="2"/>
        <v/>
      </c>
      <c r="F63" s="64"/>
      <c r="G63" s="33">
        <f t="shared" si="3"/>
        <v>0</v>
      </c>
      <c r="H63" s="34" t="str">
        <f t="shared" si="4"/>
        <v>-</v>
      </c>
      <c r="I63" s="36">
        <f>IFERROR(__xludf.DUMMYFUNCTION("iferror(INDEX(arrayformula(filter(Transactions_OSV!I:I,Transactions_OSV!C:C&lt;&gt;"""",row(Transactions_OSV!C:C)=max(if(Transactions_OSV!C:C=B63,row(Transactions_OSV!C:C),0)))) ,1),0)"),0.0)</f>
        <v>0</v>
      </c>
      <c r="J63" s="37">
        <f>IFERROR(__xludf.DUMMYFUNCTION("iferror(INDEX(arrayformula(filter(Transactions_OSV!N:N,Transactions_OSV!C:C&lt;&gt;"""",row(Transactions_OSV!C:C)=max(if(Transactions_OSV!C:C=B63,row(Transactions_OSV!C:C),0)))) ,1),0)"),0.0)</f>
        <v>0</v>
      </c>
      <c r="K63" s="38">
        <f t="shared" si="5"/>
        <v>0</v>
      </c>
      <c r="L63" s="37">
        <f t="shared" si="6"/>
        <v>0</v>
      </c>
      <c r="M63" s="39">
        <f t="shared" si="7"/>
        <v>0</v>
      </c>
      <c r="N63" s="37">
        <f t="array" ref="N63">sumproduct(Transactions_OSV!C:C=B63,Transactions_OSV!B:B="Sell",Transactions_OSV!O:O)</f>
        <v>0</v>
      </c>
      <c r="O63" s="37">
        <f t="array" ref="O63">sumproduct(Transactions_OSV!C:C=B63,Transactions_OSV!B:B="Div",Transactions_OSV!O:O)</f>
        <v>0</v>
      </c>
      <c r="P63" s="37">
        <f t="shared" si="8"/>
        <v>0</v>
      </c>
      <c r="Q63" s="37">
        <f t="shared" si="9"/>
        <v>0</v>
      </c>
    </row>
    <row r="64">
      <c r="A64" s="65"/>
      <c r="B64" s="66"/>
      <c r="C64" s="14" t="str">
        <f t="shared" si="1"/>
        <v>No Data</v>
      </c>
      <c r="D64" s="65"/>
      <c r="E64" s="14" t="str">
        <f t="shared" si="2"/>
        <v/>
      </c>
      <c r="F64" s="65"/>
      <c r="G64" s="33">
        <f t="shared" si="3"/>
        <v>0</v>
      </c>
      <c r="H64" s="34" t="str">
        <f t="shared" si="4"/>
        <v>-</v>
      </c>
      <c r="I64" s="36">
        <f>IFERROR(__xludf.DUMMYFUNCTION("iferror(INDEX(arrayformula(filter(Transactions_OSV!I:I,Transactions_OSV!C:C&lt;&gt;"""",row(Transactions_OSV!C:C)=max(if(Transactions_OSV!C:C=B64,row(Transactions_OSV!C:C),0)))) ,1),0)"),0.0)</f>
        <v>0</v>
      </c>
      <c r="J64" s="37">
        <f>IFERROR(__xludf.DUMMYFUNCTION("iferror(INDEX(arrayformula(filter(Transactions_OSV!N:N,Transactions_OSV!C:C&lt;&gt;"""",row(Transactions_OSV!C:C)=max(if(Transactions_OSV!C:C=B64,row(Transactions_OSV!C:C),0)))) ,1),0)"),0.0)</f>
        <v>0</v>
      </c>
      <c r="K64" s="38">
        <f t="shared" si="5"/>
        <v>0</v>
      </c>
      <c r="L64" s="37">
        <f t="shared" si="6"/>
        <v>0</v>
      </c>
      <c r="M64" s="39">
        <f t="shared" si="7"/>
        <v>0</v>
      </c>
      <c r="N64" s="37">
        <f t="array" ref="N64">sumproduct(Transactions_OSV!C:C=B64,Transactions_OSV!B:B="Sell",Transactions_OSV!O:O)</f>
        <v>0</v>
      </c>
      <c r="O64" s="37">
        <f t="array" ref="O64">sumproduct(Transactions_OSV!C:C=B64,Transactions_OSV!B:B="Div",Transactions_OSV!O:O)</f>
        <v>0</v>
      </c>
      <c r="P64" s="37">
        <f t="shared" si="8"/>
        <v>0</v>
      </c>
      <c r="Q64" s="37">
        <f t="shared" si="9"/>
        <v>0</v>
      </c>
    </row>
    <row r="65">
      <c r="A65" s="65"/>
      <c r="B65" s="66"/>
      <c r="C65" s="14" t="str">
        <f t="shared" si="1"/>
        <v>No Data</v>
      </c>
      <c r="D65" s="65"/>
      <c r="E65" s="14" t="str">
        <f t="shared" si="2"/>
        <v/>
      </c>
      <c r="F65" s="65"/>
      <c r="G65" s="33">
        <f t="shared" si="3"/>
        <v>0</v>
      </c>
      <c r="H65" s="34" t="str">
        <f t="shared" si="4"/>
        <v>-</v>
      </c>
      <c r="I65" s="36">
        <f>IFERROR(__xludf.DUMMYFUNCTION("iferror(INDEX(arrayformula(filter(Transactions_OSV!I:I,Transactions_OSV!C:C&lt;&gt;"""",row(Transactions_OSV!C:C)=max(if(Transactions_OSV!C:C=B65,row(Transactions_OSV!C:C),0)))) ,1),0)"),0.0)</f>
        <v>0</v>
      </c>
      <c r="J65" s="37">
        <f>IFERROR(__xludf.DUMMYFUNCTION("iferror(INDEX(arrayformula(filter(Transactions_OSV!N:N,Transactions_OSV!C:C&lt;&gt;"""",row(Transactions_OSV!C:C)=max(if(Transactions_OSV!C:C=B65,row(Transactions_OSV!C:C),0)))) ,1),0)"),0.0)</f>
        <v>0</v>
      </c>
      <c r="K65" s="38">
        <f t="shared" si="5"/>
        <v>0</v>
      </c>
      <c r="L65" s="37">
        <f t="shared" si="6"/>
        <v>0</v>
      </c>
      <c r="M65" s="39">
        <f t="shared" si="7"/>
        <v>0</v>
      </c>
      <c r="N65" s="37">
        <f t="array" ref="N65">sumproduct(Transactions_OSV!C:C=B65,Transactions_OSV!B:B="Sell",Transactions_OSV!O:O)</f>
        <v>0</v>
      </c>
      <c r="O65" s="37">
        <f t="array" ref="O65">sumproduct(Transactions_OSV!C:C=B65,Transactions_OSV!B:B="Div",Transactions_OSV!O:O)</f>
        <v>0</v>
      </c>
      <c r="P65" s="37">
        <f t="shared" si="8"/>
        <v>0</v>
      </c>
      <c r="Q65" s="37">
        <f t="shared" si="9"/>
        <v>0</v>
      </c>
    </row>
    <row r="66">
      <c r="A66" s="65"/>
      <c r="B66" s="66"/>
      <c r="C66" s="14" t="str">
        <f t="shared" si="1"/>
        <v>No Data</v>
      </c>
      <c r="D66" s="65"/>
      <c r="E66" s="14" t="str">
        <f t="shared" si="2"/>
        <v/>
      </c>
      <c r="F66" s="65"/>
      <c r="G66" s="33">
        <f t="shared" si="3"/>
        <v>0</v>
      </c>
      <c r="H66" s="34" t="str">
        <f t="shared" si="4"/>
        <v>-</v>
      </c>
      <c r="I66" s="36">
        <f>IFERROR(__xludf.DUMMYFUNCTION("iferror(INDEX(arrayformula(filter(Transactions_OSV!I:I,Transactions_OSV!C:C&lt;&gt;"""",row(Transactions_OSV!C:C)=max(if(Transactions_OSV!C:C=B66,row(Transactions_OSV!C:C),0)))) ,1),0)"),0.0)</f>
        <v>0</v>
      </c>
      <c r="J66" s="37">
        <f>IFERROR(__xludf.DUMMYFUNCTION("iferror(INDEX(arrayformula(filter(Transactions_OSV!N:N,Transactions_OSV!C:C&lt;&gt;"""",row(Transactions_OSV!C:C)=max(if(Transactions_OSV!C:C=B66,row(Transactions_OSV!C:C),0)))) ,1),0)"),0.0)</f>
        <v>0</v>
      </c>
      <c r="K66" s="38">
        <f t="shared" si="5"/>
        <v>0</v>
      </c>
      <c r="L66" s="37">
        <f t="shared" si="6"/>
        <v>0</v>
      </c>
      <c r="M66" s="39">
        <f t="shared" si="7"/>
        <v>0</v>
      </c>
      <c r="N66" s="37">
        <f t="array" ref="N66">sumproduct(Transactions_OSV!C:C=B66,Transactions_OSV!B:B="Sell",Transactions_OSV!O:O)</f>
        <v>0</v>
      </c>
      <c r="O66" s="37">
        <f t="array" ref="O66">sumproduct(Transactions_OSV!C:C=B66,Transactions_OSV!B:B="Div",Transactions_OSV!O:O)</f>
        <v>0</v>
      </c>
      <c r="P66" s="37">
        <f t="shared" si="8"/>
        <v>0</v>
      </c>
      <c r="Q66" s="37">
        <f t="shared" si="9"/>
        <v>0</v>
      </c>
    </row>
    <row r="67">
      <c r="A67" s="65"/>
      <c r="B67" s="66"/>
      <c r="C67" s="14" t="str">
        <f t="shared" si="1"/>
        <v>No Data</v>
      </c>
      <c r="D67" s="65"/>
      <c r="E67" s="14" t="str">
        <f t="shared" si="2"/>
        <v/>
      </c>
      <c r="F67" s="65"/>
      <c r="G67" s="33">
        <f t="shared" si="3"/>
        <v>0</v>
      </c>
      <c r="H67" s="34" t="str">
        <f t="shared" si="4"/>
        <v>-</v>
      </c>
      <c r="I67" s="36">
        <f>IFERROR(__xludf.DUMMYFUNCTION("iferror(INDEX(arrayformula(filter(Transactions_OSV!I:I,Transactions_OSV!C:C&lt;&gt;"""",row(Transactions_OSV!C:C)=max(if(Transactions_OSV!C:C=B67,row(Transactions_OSV!C:C),0)))) ,1),0)"),0.0)</f>
        <v>0</v>
      </c>
      <c r="J67" s="37">
        <f>IFERROR(__xludf.DUMMYFUNCTION("iferror(INDEX(arrayformula(filter(Transactions_OSV!N:N,Transactions_OSV!C:C&lt;&gt;"""",row(Transactions_OSV!C:C)=max(if(Transactions_OSV!C:C=B67,row(Transactions_OSV!C:C),0)))) ,1),0)"),0.0)</f>
        <v>0</v>
      </c>
      <c r="K67" s="38">
        <f t="shared" si="5"/>
        <v>0</v>
      </c>
      <c r="L67" s="37">
        <f t="shared" si="6"/>
        <v>0</v>
      </c>
      <c r="M67" s="39">
        <f t="shared" si="7"/>
        <v>0</v>
      </c>
      <c r="N67" s="37">
        <f t="array" ref="N67">sumproduct(Transactions_OSV!C:C=B67,Transactions_OSV!B:B="Sell",Transactions_OSV!O:O)</f>
        <v>0</v>
      </c>
      <c r="O67" s="37">
        <f t="array" ref="O67">sumproduct(Transactions_OSV!C:C=B67,Transactions_OSV!B:B="Div",Transactions_OSV!O:O)</f>
        <v>0</v>
      </c>
      <c r="P67" s="37">
        <f t="shared" si="8"/>
        <v>0</v>
      </c>
      <c r="Q67" s="37">
        <f t="shared" si="9"/>
        <v>0</v>
      </c>
    </row>
    <row r="68">
      <c r="A68" s="65"/>
      <c r="B68" s="66"/>
      <c r="C68" s="14" t="str">
        <f t="shared" si="1"/>
        <v>No Data</v>
      </c>
      <c r="D68" s="65"/>
      <c r="E68" s="14" t="str">
        <f t="shared" si="2"/>
        <v/>
      </c>
      <c r="F68" s="65"/>
      <c r="G68" s="33">
        <f t="shared" si="3"/>
        <v>0</v>
      </c>
      <c r="H68" s="34" t="str">
        <f t="shared" si="4"/>
        <v>-</v>
      </c>
      <c r="I68" s="36">
        <f>IFERROR(__xludf.DUMMYFUNCTION("iferror(INDEX(arrayformula(filter(Transactions_OSV!I:I,Transactions_OSV!C:C&lt;&gt;"""",row(Transactions_OSV!C:C)=max(if(Transactions_OSV!C:C=B68,row(Transactions_OSV!C:C),0)))) ,1),0)"),0.0)</f>
        <v>0</v>
      </c>
      <c r="J68" s="37">
        <f>IFERROR(__xludf.DUMMYFUNCTION("iferror(INDEX(arrayformula(filter(Transactions_OSV!N:N,Transactions_OSV!C:C&lt;&gt;"""",row(Transactions_OSV!C:C)=max(if(Transactions_OSV!C:C=B68,row(Transactions_OSV!C:C),0)))) ,1),0)"),0.0)</f>
        <v>0</v>
      </c>
      <c r="K68" s="38">
        <f t="shared" si="5"/>
        <v>0</v>
      </c>
      <c r="L68" s="37">
        <f t="shared" si="6"/>
        <v>0</v>
      </c>
      <c r="M68" s="39">
        <f t="shared" si="7"/>
        <v>0</v>
      </c>
      <c r="N68" s="37">
        <f t="array" ref="N68">sumproduct(Transactions_OSV!C:C=B68,Transactions_OSV!B:B="Sell",Transactions_OSV!O:O)</f>
        <v>0</v>
      </c>
      <c r="O68" s="37">
        <f t="array" ref="O68">sumproduct(Transactions_OSV!C:C=B68,Transactions_OSV!B:B="Div",Transactions_OSV!O:O)</f>
        <v>0</v>
      </c>
      <c r="P68" s="37">
        <f t="shared" si="8"/>
        <v>0</v>
      </c>
      <c r="Q68" s="37">
        <f t="shared" si="9"/>
        <v>0</v>
      </c>
    </row>
    <row r="69">
      <c r="A69" s="65"/>
      <c r="B69" s="66"/>
      <c r="C69" s="14" t="str">
        <f t="shared" si="1"/>
        <v>No Data</v>
      </c>
      <c r="D69" s="65"/>
      <c r="E69" s="14" t="str">
        <f t="shared" si="2"/>
        <v/>
      </c>
      <c r="F69" s="65"/>
      <c r="G69" s="33">
        <f t="shared" si="3"/>
        <v>0</v>
      </c>
      <c r="H69" s="34" t="str">
        <f t="shared" si="4"/>
        <v>-</v>
      </c>
      <c r="I69" s="36">
        <f>IFERROR(__xludf.DUMMYFUNCTION("iferror(INDEX(arrayformula(filter(Transactions_OSV!I:I,Transactions_OSV!C:C&lt;&gt;"""",row(Transactions_OSV!C:C)=max(if(Transactions_OSV!C:C=B69,row(Transactions_OSV!C:C),0)))) ,1),0)"),0.0)</f>
        <v>0</v>
      </c>
      <c r="J69" s="37">
        <f>IFERROR(__xludf.DUMMYFUNCTION("iferror(INDEX(arrayformula(filter(Transactions_OSV!N:N,Transactions_OSV!C:C&lt;&gt;"""",row(Transactions_OSV!C:C)=max(if(Transactions_OSV!C:C=B69,row(Transactions_OSV!C:C),0)))) ,1),0)"),0.0)</f>
        <v>0</v>
      </c>
      <c r="K69" s="38">
        <f t="shared" si="5"/>
        <v>0</v>
      </c>
      <c r="L69" s="37">
        <f t="shared" si="6"/>
        <v>0</v>
      </c>
      <c r="M69" s="39">
        <f t="shared" si="7"/>
        <v>0</v>
      </c>
      <c r="N69" s="37">
        <f t="array" ref="N69">sumproduct(Transactions_OSV!C:C=B69,Transactions_OSV!B:B="Sell",Transactions_OSV!O:O)</f>
        <v>0</v>
      </c>
      <c r="O69" s="37">
        <f t="array" ref="O69">sumproduct(Transactions_OSV!C:C=B69,Transactions_OSV!B:B="Div",Transactions_OSV!O:O)</f>
        <v>0</v>
      </c>
      <c r="P69" s="37">
        <f t="shared" si="8"/>
        <v>0</v>
      </c>
      <c r="Q69" s="37">
        <f t="shared" si="9"/>
        <v>0</v>
      </c>
    </row>
    <row r="70">
      <c r="A70" s="65"/>
      <c r="B70" s="66"/>
      <c r="C70" s="14" t="str">
        <f t="shared" si="1"/>
        <v>No Data</v>
      </c>
      <c r="D70" s="65"/>
      <c r="E70" s="14" t="str">
        <f t="shared" si="2"/>
        <v/>
      </c>
      <c r="F70" s="65"/>
      <c r="G70" s="33">
        <f t="shared" si="3"/>
        <v>0</v>
      </c>
      <c r="H70" s="34" t="str">
        <f t="shared" si="4"/>
        <v>-</v>
      </c>
      <c r="I70" s="36">
        <f>IFERROR(__xludf.DUMMYFUNCTION("iferror(INDEX(arrayformula(filter(Transactions_OSV!I:I,Transactions_OSV!C:C&lt;&gt;"""",row(Transactions_OSV!C:C)=max(if(Transactions_OSV!C:C=B70,row(Transactions_OSV!C:C),0)))) ,1),0)"),0.0)</f>
        <v>0</v>
      </c>
      <c r="J70" s="37">
        <f>IFERROR(__xludf.DUMMYFUNCTION("iferror(INDEX(arrayformula(filter(Transactions_OSV!N:N,Transactions_OSV!C:C&lt;&gt;"""",row(Transactions_OSV!C:C)=max(if(Transactions_OSV!C:C=B70,row(Transactions_OSV!C:C),0)))) ,1),0)"),0.0)</f>
        <v>0</v>
      </c>
      <c r="K70" s="38">
        <f t="shared" si="5"/>
        <v>0</v>
      </c>
      <c r="L70" s="37">
        <f t="shared" si="6"/>
        <v>0</v>
      </c>
      <c r="M70" s="39">
        <f t="shared" si="7"/>
        <v>0</v>
      </c>
      <c r="N70" s="37">
        <f t="array" ref="N70">sumproduct(Transactions_OSV!C:C=B70,Transactions_OSV!B:B="Sell",Transactions_OSV!O:O)</f>
        <v>0</v>
      </c>
      <c r="O70" s="37">
        <f t="array" ref="O70">sumproduct(Transactions_OSV!C:C=B70,Transactions_OSV!B:B="Div",Transactions_OSV!O:O)</f>
        <v>0</v>
      </c>
      <c r="P70" s="37">
        <f t="shared" si="8"/>
        <v>0</v>
      </c>
      <c r="Q70" s="37">
        <f t="shared" si="9"/>
        <v>0</v>
      </c>
    </row>
    <row r="71">
      <c r="A71" s="65"/>
      <c r="B71" s="66"/>
      <c r="C71" s="14" t="str">
        <f t="shared" si="1"/>
        <v>No Data</v>
      </c>
      <c r="D71" s="65"/>
      <c r="E71" s="14" t="str">
        <f t="shared" si="2"/>
        <v/>
      </c>
      <c r="F71" s="65"/>
      <c r="G71" s="33">
        <f t="shared" si="3"/>
        <v>0</v>
      </c>
      <c r="H71" s="34" t="str">
        <f t="shared" si="4"/>
        <v>-</v>
      </c>
      <c r="I71" s="36">
        <f>IFERROR(__xludf.DUMMYFUNCTION("iferror(INDEX(arrayformula(filter(Transactions_OSV!I:I,Transactions_OSV!C:C&lt;&gt;"""",row(Transactions_OSV!C:C)=max(if(Transactions_OSV!C:C=B71,row(Transactions_OSV!C:C),0)))) ,1),0)"),0.0)</f>
        <v>0</v>
      </c>
      <c r="J71" s="37">
        <f>IFERROR(__xludf.DUMMYFUNCTION("iferror(INDEX(arrayformula(filter(Transactions_OSV!N:N,Transactions_OSV!C:C&lt;&gt;"""",row(Transactions_OSV!C:C)=max(if(Transactions_OSV!C:C=B71,row(Transactions_OSV!C:C),0)))) ,1),0)"),0.0)</f>
        <v>0</v>
      </c>
      <c r="K71" s="38">
        <f t="shared" si="5"/>
        <v>0</v>
      </c>
      <c r="L71" s="37">
        <f t="shared" si="6"/>
        <v>0</v>
      </c>
      <c r="M71" s="39">
        <f t="shared" si="7"/>
        <v>0</v>
      </c>
      <c r="N71" s="37">
        <f t="array" ref="N71">sumproduct(Transactions_OSV!C:C=B71,Transactions_OSV!B:B="Sell",Transactions_OSV!O:O)</f>
        <v>0</v>
      </c>
      <c r="O71" s="37">
        <f t="array" ref="O71">sumproduct(Transactions_OSV!C:C=B71,Transactions_OSV!B:B="Div",Transactions_OSV!O:O)</f>
        <v>0</v>
      </c>
      <c r="P71" s="37">
        <f t="shared" si="8"/>
        <v>0</v>
      </c>
      <c r="Q71" s="37">
        <f t="shared" si="9"/>
        <v>0</v>
      </c>
    </row>
    <row r="72">
      <c r="A72" s="65"/>
      <c r="B72" s="66"/>
      <c r="C72" s="14" t="str">
        <f t="shared" si="1"/>
        <v>No Data</v>
      </c>
      <c r="D72" s="65"/>
      <c r="E72" s="14" t="str">
        <f t="shared" si="2"/>
        <v/>
      </c>
      <c r="F72" s="65"/>
      <c r="G72" s="33">
        <f t="shared" si="3"/>
        <v>0</v>
      </c>
      <c r="H72" s="34" t="str">
        <f t="shared" si="4"/>
        <v>-</v>
      </c>
      <c r="I72" s="36">
        <f>IFERROR(__xludf.DUMMYFUNCTION("iferror(INDEX(arrayformula(filter(Transactions_OSV!I:I,Transactions_OSV!C:C&lt;&gt;"""",row(Transactions_OSV!C:C)=max(if(Transactions_OSV!C:C=B72,row(Transactions_OSV!C:C),0)))) ,1),0)"),0.0)</f>
        <v>0</v>
      </c>
      <c r="J72" s="37">
        <f>IFERROR(__xludf.DUMMYFUNCTION("iferror(INDEX(arrayformula(filter(Transactions_OSV!N:N,Transactions_OSV!C:C&lt;&gt;"""",row(Transactions_OSV!C:C)=max(if(Transactions_OSV!C:C=B72,row(Transactions_OSV!C:C),0)))) ,1),0)"),0.0)</f>
        <v>0</v>
      </c>
      <c r="K72" s="38">
        <f t="shared" si="5"/>
        <v>0</v>
      </c>
      <c r="L72" s="37">
        <f t="shared" si="6"/>
        <v>0</v>
      </c>
      <c r="M72" s="39">
        <f t="shared" si="7"/>
        <v>0</v>
      </c>
      <c r="N72" s="37">
        <f t="array" ref="N72">sumproduct(Transactions_OSV!C:C=B72,Transactions_OSV!B:B="Sell",Transactions_OSV!O:O)</f>
        <v>0</v>
      </c>
      <c r="O72" s="37">
        <f t="array" ref="O72">sumproduct(Transactions_OSV!C:C=B72,Transactions_OSV!B:B="Div",Transactions_OSV!O:O)</f>
        <v>0</v>
      </c>
      <c r="P72" s="37">
        <f t="shared" si="8"/>
        <v>0</v>
      </c>
      <c r="Q72" s="37">
        <f t="shared" si="9"/>
        <v>0</v>
      </c>
    </row>
    <row r="73">
      <c r="A73" s="65"/>
      <c r="B73" s="102"/>
      <c r="C73" s="14" t="str">
        <f t="shared" si="1"/>
        <v>No Data</v>
      </c>
      <c r="D73" s="65"/>
      <c r="E73" s="14" t="str">
        <f t="shared" si="2"/>
        <v/>
      </c>
      <c r="F73" s="65"/>
      <c r="G73" s="33">
        <f t="shared" si="3"/>
        <v>0</v>
      </c>
      <c r="H73" s="34" t="str">
        <f t="shared" si="4"/>
        <v>-</v>
      </c>
      <c r="I73" s="36">
        <f>IFERROR(__xludf.DUMMYFUNCTION("iferror(INDEX(arrayformula(filter(Transactions_OSV!I:I,Transactions_OSV!C:C&lt;&gt;"""",row(Transactions_OSV!C:C)=max(if(Transactions_OSV!C:C=B73,row(Transactions_OSV!C:C),0)))) ,1),0)"),0.0)</f>
        <v>0</v>
      </c>
      <c r="J73" s="37">
        <f>IFERROR(__xludf.DUMMYFUNCTION("iferror(INDEX(arrayformula(filter(Transactions_OSV!N:N,Transactions_OSV!C:C&lt;&gt;"""",row(Transactions_OSV!C:C)=max(if(Transactions_OSV!C:C=B73,row(Transactions_OSV!C:C),0)))) ,1),0)"),0.0)</f>
        <v>0</v>
      </c>
      <c r="K73" s="38">
        <f t="shared" si="5"/>
        <v>0</v>
      </c>
      <c r="L73" s="37">
        <f t="shared" si="6"/>
        <v>0</v>
      </c>
      <c r="M73" s="39">
        <f t="shared" si="7"/>
        <v>0</v>
      </c>
      <c r="N73" s="37">
        <f t="array" ref="N73">sumproduct(Transactions_OSV!C:C=B73,Transactions_OSV!B:B="Sell",Transactions_OSV!O:O)</f>
        <v>0</v>
      </c>
      <c r="O73" s="37">
        <f t="array" ref="O73">sumproduct(Transactions_OSV!C:C=B73,Transactions_OSV!B:B="Div",Transactions_OSV!O:O)</f>
        <v>0</v>
      </c>
      <c r="P73" s="37">
        <f t="shared" si="8"/>
        <v>0</v>
      </c>
      <c r="Q73" s="37">
        <f t="shared" si="9"/>
        <v>0</v>
      </c>
    </row>
    <row r="74">
      <c r="A74" s="65"/>
      <c r="B74" s="102"/>
      <c r="C74" s="14" t="str">
        <f t="shared" si="1"/>
        <v>No Data</v>
      </c>
      <c r="D74" s="65"/>
      <c r="E74" s="14" t="str">
        <f t="shared" si="2"/>
        <v/>
      </c>
      <c r="F74" s="65"/>
      <c r="G74" s="33">
        <f t="shared" si="3"/>
        <v>0</v>
      </c>
      <c r="H74" s="34" t="str">
        <f t="shared" si="4"/>
        <v>-</v>
      </c>
      <c r="I74" s="36">
        <f>IFERROR(__xludf.DUMMYFUNCTION("iferror(INDEX(arrayformula(filter(Transactions_OSV!I:I,Transactions_OSV!C:C&lt;&gt;"""",row(Transactions_OSV!C:C)=max(if(Transactions_OSV!C:C=B74,row(Transactions_OSV!C:C),0)))) ,1),0)"),0.0)</f>
        <v>0</v>
      </c>
      <c r="J74" s="37">
        <f>IFERROR(__xludf.DUMMYFUNCTION("iferror(INDEX(arrayformula(filter(Transactions_OSV!N:N,Transactions_OSV!C:C&lt;&gt;"""",row(Transactions_OSV!C:C)=max(if(Transactions_OSV!C:C=B74,row(Transactions_OSV!C:C),0)))) ,1),0)"),0.0)</f>
        <v>0</v>
      </c>
      <c r="K74" s="38">
        <f t="shared" si="5"/>
        <v>0</v>
      </c>
      <c r="L74" s="37">
        <f t="shared" si="6"/>
        <v>0</v>
      </c>
      <c r="M74" s="39">
        <f t="shared" si="7"/>
        <v>0</v>
      </c>
      <c r="N74" s="37">
        <f t="array" ref="N74">sumproduct(Transactions_OSV!C:C=B74,Transactions_OSV!B:B="Sell",Transactions_OSV!O:O)</f>
        <v>0</v>
      </c>
      <c r="O74" s="37">
        <f t="array" ref="O74">sumproduct(Transactions_OSV!C:C=B74,Transactions_OSV!B:B="Div",Transactions_OSV!O:O)</f>
        <v>0</v>
      </c>
      <c r="P74" s="37">
        <f t="shared" si="8"/>
        <v>0</v>
      </c>
      <c r="Q74" s="37">
        <f t="shared" si="9"/>
        <v>0</v>
      </c>
    </row>
    <row r="75">
      <c r="A75" s="65"/>
      <c r="B75" s="102"/>
      <c r="C75" s="14" t="str">
        <f t="shared" si="1"/>
        <v>No Data</v>
      </c>
      <c r="D75" s="65"/>
      <c r="E75" s="14" t="str">
        <f t="shared" si="2"/>
        <v/>
      </c>
      <c r="F75" s="65"/>
      <c r="G75" s="33">
        <f t="shared" si="3"/>
        <v>0</v>
      </c>
      <c r="H75" s="34" t="str">
        <f t="shared" si="4"/>
        <v>-</v>
      </c>
      <c r="I75" s="36">
        <f>IFERROR(__xludf.DUMMYFUNCTION("iferror(INDEX(arrayformula(filter(Transactions_OSV!I:I,Transactions_OSV!C:C&lt;&gt;"""",row(Transactions_OSV!C:C)=max(if(Transactions_OSV!C:C=B75,row(Transactions_OSV!C:C),0)))) ,1),0)"),0.0)</f>
        <v>0</v>
      </c>
      <c r="J75" s="37">
        <f>IFERROR(__xludf.DUMMYFUNCTION("iferror(INDEX(arrayformula(filter(Transactions_OSV!N:N,Transactions_OSV!C:C&lt;&gt;"""",row(Transactions_OSV!C:C)=max(if(Transactions_OSV!C:C=B75,row(Transactions_OSV!C:C),0)))) ,1),0)"),0.0)</f>
        <v>0</v>
      </c>
      <c r="K75" s="38">
        <f t="shared" si="5"/>
        <v>0</v>
      </c>
      <c r="L75" s="37">
        <f t="shared" si="6"/>
        <v>0</v>
      </c>
      <c r="M75" s="39">
        <f t="shared" si="7"/>
        <v>0</v>
      </c>
      <c r="N75" s="37">
        <f t="array" ref="N75">sumproduct(Transactions_OSV!C:C=B75,Transactions_OSV!B:B="Sell",Transactions_OSV!O:O)</f>
        <v>0</v>
      </c>
      <c r="O75" s="37">
        <f t="array" ref="O75">sumproduct(Transactions_OSV!C:C=B75,Transactions_OSV!B:B="Div",Transactions_OSV!O:O)</f>
        <v>0</v>
      </c>
      <c r="P75" s="37">
        <f t="shared" si="8"/>
        <v>0</v>
      </c>
      <c r="Q75" s="37">
        <f t="shared" si="9"/>
        <v>0</v>
      </c>
    </row>
    <row r="76">
      <c r="A76" s="65"/>
      <c r="B76" s="102"/>
      <c r="C76" s="14" t="str">
        <f t="shared" si="1"/>
        <v>No Data</v>
      </c>
      <c r="D76" s="65"/>
      <c r="E76" s="14" t="str">
        <f t="shared" si="2"/>
        <v/>
      </c>
      <c r="F76" s="65"/>
      <c r="G76" s="33">
        <f t="shared" si="3"/>
        <v>0</v>
      </c>
      <c r="H76" s="34" t="str">
        <f t="shared" si="4"/>
        <v>-</v>
      </c>
      <c r="I76" s="36">
        <f>IFERROR(__xludf.DUMMYFUNCTION("iferror(INDEX(arrayformula(filter(Transactions_OSV!I:I,Transactions_OSV!C:C&lt;&gt;"""",row(Transactions_OSV!C:C)=max(if(Transactions_OSV!C:C=B76,row(Transactions_OSV!C:C),0)))) ,1),0)"),0.0)</f>
        <v>0</v>
      </c>
      <c r="J76" s="37">
        <f>IFERROR(__xludf.DUMMYFUNCTION("iferror(INDEX(arrayformula(filter(Transactions_OSV!N:N,Transactions_OSV!C:C&lt;&gt;"""",row(Transactions_OSV!C:C)=max(if(Transactions_OSV!C:C=B76,row(Transactions_OSV!C:C),0)))) ,1),0)"),0.0)</f>
        <v>0</v>
      </c>
      <c r="K76" s="38">
        <f t="shared" si="5"/>
        <v>0</v>
      </c>
      <c r="L76" s="37">
        <f t="shared" si="6"/>
        <v>0</v>
      </c>
      <c r="M76" s="39">
        <f t="shared" si="7"/>
        <v>0</v>
      </c>
      <c r="N76" s="37">
        <f t="array" ref="N76">sumproduct(Transactions_OSV!C:C=B76,Transactions_OSV!B:B="Sell",Transactions_OSV!O:O)</f>
        <v>0</v>
      </c>
      <c r="O76" s="37">
        <f t="array" ref="O76">sumproduct(Transactions_OSV!C:C=B76,Transactions_OSV!B:B="Div",Transactions_OSV!O:O)</f>
        <v>0</v>
      </c>
      <c r="P76" s="37">
        <f t="shared" si="8"/>
        <v>0</v>
      </c>
      <c r="Q76" s="37">
        <f t="shared" si="9"/>
        <v>0</v>
      </c>
    </row>
    <row r="77">
      <c r="A77" s="65"/>
      <c r="B77" s="102"/>
      <c r="C77" s="14" t="str">
        <f t="shared" si="1"/>
        <v>No Data</v>
      </c>
      <c r="D77" s="65"/>
      <c r="E77" s="14" t="str">
        <f t="shared" si="2"/>
        <v/>
      </c>
      <c r="F77" s="65"/>
      <c r="G77" s="33">
        <f t="shared" si="3"/>
        <v>0</v>
      </c>
      <c r="H77" s="34" t="str">
        <f t="shared" si="4"/>
        <v>-</v>
      </c>
      <c r="I77" s="36">
        <f>IFERROR(__xludf.DUMMYFUNCTION("iferror(INDEX(arrayformula(filter(Transactions_OSV!I:I,Transactions_OSV!C:C&lt;&gt;"""",row(Transactions_OSV!C:C)=max(if(Transactions_OSV!C:C=B77,row(Transactions_OSV!C:C),0)))) ,1),0)"),0.0)</f>
        <v>0</v>
      </c>
      <c r="J77" s="37">
        <f>IFERROR(__xludf.DUMMYFUNCTION("iferror(INDEX(arrayformula(filter(Transactions_OSV!N:N,Transactions_OSV!C:C&lt;&gt;"""",row(Transactions_OSV!C:C)=max(if(Transactions_OSV!C:C=B77,row(Transactions_OSV!C:C),0)))) ,1),0)"),0.0)</f>
        <v>0</v>
      </c>
      <c r="K77" s="38">
        <f t="shared" si="5"/>
        <v>0</v>
      </c>
      <c r="L77" s="37">
        <f t="shared" si="6"/>
        <v>0</v>
      </c>
      <c r="M77" s="39">
        <f t="shared" si="7"/>
        <v>0</v>
      </c>
      <c r="N77" s="37">
        <f t="array" ref="N77">sumproduct(Transactions_OSV!C:C=B77,Transactions_OSV!B:B="Sell",Transactions_OSV!O:O)</f>
        <v>0</v>
      </c>
      <c r="O77" s="37">
        <f t="array" ref="O77">sumproduct(Transactions_OSV!C:C=B77,Transactions_OSV!B:B="Div",Transactions_OSV!O:O)</f>
        <v>0</v>
      </c>
      <c r="P77" s="37">
        <f t="shared" si="8"/>
        <v>0</v>
      </c>
      <c r="Q77" s="37">
        <f t="shared" si="9"/>
        <v>0</v>
      </c>
    </row>
    <row r="78">
      <c r="A78" s="65"/>
      <c r="B78" s="102"/>
      <c r="C78" s="14" t="str">
        <f t="shared" si="1"/>
        <v>No Data</v>
      </c>
      <c r="D78" s="65"/>
      <c r="E78" s="14" t="str">
        <f t="shared" si="2"/>
        <v/>
      </c>
      <c r="F78" s="65"/>
      <c r="G78" s="33">
        <f t="shared" si="3"/>
        <v>0</v>
      </c>
      <c r="H78" s="34" t="str">
        <f t="shared" si="4"/>
        <v>-</v>
      </c>
      <c r="I78" s="36">
        <f>IFERROR(__xludf.DUMMYFUNCTION("iferror(INDEX(arrayformula(filter(Transactions_OSV!I:I,Transactions_OSV!C:C&lt;&gt;"""",row(Transactions_OSV!C:C)=max(if(Transactions_OSV!C:C=B78,row(Transactions_OSV!C:C),0)))) ,1),0)"),0.0)</f>
        <v>0</v>
      </c>
      <c r="J78" s="37">
        <f>IFERROR(__xludf.DUMMYFUNCTION("iferror(INDEX(arrayformula(filter(Transactions_OSV!N:N,Transactions_OSV!C:C&lt;&gt;"""",row(Transactions_OSV!C:C)=max(if(Transactions_OSV!C:C=B78,row(Transactions_OSV!C:C),0)))) ,1),0)"),0.0)</f>
        <v>0</v>
      </c>
      <c r="K78" s="38">
        <f t="shared" si="5"/>
        <v>0</v>
      </c>
      <c r="L78" s="37">
        <f t="shared" si="6"/>
        <v>0</v>
      </c>
      <c r="M78" s="39">
        <f t="shared" si="7"/>
        <v>0</v>
      </c>
      <c r="N78" s="37">
        <f t="array" ref="N78">sumproduct(Transactions_OSV!C:C=B78,Transactions_OSV!B:B="Sell",Transactions_OSV!O:O)</f>
        <v>0</v>
      </c>
      <c r="O78" s="37">
        <f t="array" ref="O78">sumproduct(Transactions_OSV!C:C=B78,Transactions_OSV!B:B="Div",Transactions_OSV!O:O)</f>
        <v>0</v>
      </c>
      <c r="P78" s="37">
        <f t="shared" si="8"/>
        <v>0</v>
      </c>
      <c r="Q78" s="37">
        <f t="shared" si="9"/>
        <v>0</v>
      </c>
    </row>
    <row r="79">
      <c r="A79" s="103"/>
      <c r="B79" s="102"/>
      <c r="C79" s="14" t="str">
        <f t="shared" si="1"/>
        <v>No Data</v>
      </c>
      <c r="D79" s="65"/>
      <c r="E79" s="14" t="str">
        <f t="shared" si="2"/>
        <v/>
      </c>
      <c r="F79" s="65"/>
      <c r="G79" s="33">
        <f t="shared" si="3"/>
        <v>0</v>
      </c>
      <c r="H79" s="34" t="str">
        <f t="shared" si="4"/>
        <v>-</v>
      </c>
      <c r="I79" s="36">
        <f>IFERROR(__xludf.DUMMYFUNCTION("iferror(INDEX(arrayformula(filter(Transactions_OSV!I:I,Transactions_OSV!C:C&lt;&gt;"""",row(Transactions_OSV!C:C)=max(if(Transactions_OSV!C:C=B79,row(Transactions_OSV!C:C),0)))) ,1),0)"),0.0)</f>
        <v>0</v>
      </c>
      <c r="J79" s="37">
        <f>IFERROR(__xludf.DUMMYFUNCTION("iferror(INDEX(arrayformula(filter(Transactions_OSV!N:N,Transactions_OSV!C:C&lt;&gt;"""",row(Transactions_OSV!C:C)=max(if(Transactions_OSV!C:C=B79,row(Transactions_OSV!C:C),0)))) ,1),0)"),0.0)</f>
        <v>0</v>
      </c>
      <c r="K79" s="38">
        <f t="shared" si="5"/>
        <v>0</v>
      </c>
      <c r="L79" s="37">
        <f t="shared" si="6"/>
        <v>0</v>
      </c>
      <c r="M79" s="39">
        <f t="shared" si="7"/>
        <v>0</v>
      </c>
      <c r="N79" s="37">
        <f t="array" ref="N79">sumproduct(Transactions_OSV!C:C=B79,Transactions_OSV!B:B="Sell",Transactions_OSV!O:O)</f>
        <v>0</v>
      </c>
      <c r="O79" s="37">
        <f t="array" ref="O79">sumproduct(Transactions_OSV!C:C=B79,Transactions_OSV!B:B="Div",Transactions_OSV!O:O)</f>
        <v>0</v>
      </c>
      <c r="P79" s="37">
        <f t="shared" si="8"/>
        <v>0</v>
      </c>
      <c r="Q79" s="37">
        <f t="shared" si="9"/>
        <v>0</v>
      </c>
    </row>
    <row r="80">
      <c r="A80" s="103"/>
      <c r="B80" s="102"/>
      <c r="C80" s="14" t="str">
        <f t="shared" si="1"/>
        <v>No Data</v>
      </c>
      <c r="D80" s="65"/>
      <c r="E80" s="14" t="str">
        <f t="shared" si="2"/>
        <v/>
      </c>
      <c r="F80" s="65"/>
      <c r="G80" s="33">
        <f t="shared" si="3"/>
        <v>0</v>
      </c>
      <c r="H80" s="34" t="str">
        <f t="shared" si="4"/>
        <v>-</v>
      </c>
      <c r="I80" s="36">
        <f>IFERROR(__xludf.DUMMYFUNCTION("iferror(INDEX(arrayformula(filter(Transactions_OSV!I:I,Transactions_OSV!C:C&lt;&gt;"""",row(Transactions_OSV!C:C)=max(if(Transactions_OSV!C:C=B80,row(Transactions_OSV!C:C),0)))) ,1),0)"),0.0)</f>
        <v>0</v>
      </c>
      <c r="J80" s="37">
        <f>IFERROR(__xludf.DUMMYFUNCTION("iferror(INDEX(arrayformula(filter(Transactions_OSV!N:N,Transactions_OSV!C:C&lt;&gt;"""",row(Transactions_OSV!C:C)=max(if(Transactions_OSV!C:C=B80,row(Transactions_OSV!C:C),0)))) ,1),0)"),0.0)</f>
        <v>0</v>
      </c>
      <c r="K80" s="38">
        <f t="shared" si="5"/>
        <v>0</v>
      </c>
      <c r="L80" s="37">
        <f t="shared" si="6"/>
        <v>0</v>
      </c>
      <c r="M80" s="39">
        <f t="shared" si="7"/>
        <v>0</v>
      </c>
      <c r="N80" s="37">
        <f t="array" ref="N80">sumproduct(Transactions_OSV!C:C=B80,Transactions_OSV!B:B="Sell",Transactions_OSV!O:O)</f>
        <v>0</v>
      </c>
      <c r="O80" s="37">
        <f t="array" ref="O80">sumproduct(Transactions_OSV!C:C=B80,Transactions_OSV!B:B="Div",Transactions_OSV!O:O)</f>
        <v>0</v>
      </c>
      <c r="P80" s="37">
        <f t="shared" si="8"/>
        <v>0</v>
      </c>
      <c r="Q80" s="37">
        <f t="shared" si="9"/>
        <v>0</v>
      </c>
    </row>
    <row r="81">
      <c r="A81" s="103"/>
      <c r="B81" s="102"/>
      <c r="C81" s="14" t="str">
        <f t="shared" si="1"/>
        <v>No Data</v>
      </c>
      <c r="D81" s="65"/>
      <c r="E81" s="14" t="str">
        <f t="shared" si="2"/>
        <v/>
      </c>
      <c r="F81" s="65"/>
      <c r="G81" s="33">
        <f t="shared" si="3"/>
        <v>0</v>
      </c>
      <c r="H81" s="34" t="str">
        <f t="shared" si="4"/>
        <v>-</v>
      </c>
      <c r="I81" s="36">
        <f>IFERROR(__xludf.DUMMYFUNCTION("iferror(INDEX(arrayformula(filter(Transactions_OSV!I:I,Transactions_OSV!C:C&lt;&gt;"""",row(Transactions_OSV!C:C)=max(if(Transactions_OSV!C:C=B81,row(Transactions_OSV!C:C),0)))) ,1),0)"),0.0)</f>
        <v>0</v>
      </c>
      <c r="J81" s="37">
        <f>IFERROR(__xludf.DUMMYFUNCTION("iferror(INDEX(arrayformula(filter(Transactions_OSV!N:N,Transactions_OSV!C:C&lt;&gt;"""",row(Transactions_OSV!C:C)=max(if(Transactions_OSV!C:C=B81,row(Transactions_OSV!C:C),0)))) ,1),0)"),0.0)</f>
        <v>0</v>
      </c>
      <c r="K81" s="38">
        <f t="shared" si="5"/>
        <v>0</v>
      </c>
      <c r="L81" s="37">
        <f t="shared" si="6"/>
        <v>0</v>
      </c>
      <c r="M81" s="39">
        <f t="shared" si="7"/>
        <v>0</v>
      </c>
      <c r="N81" s="37">
        <f t="array" ref="N81">sumproduct(Transactions_OSV!C:C=B81,Transactions_OSV!B:B="Sell",Transactions_OSV!O:O)</f>
        <v>0</v>
      </c>
      <c r="O81" s="37">
        <f t="array" ref="O81">sumproduct(Transactions_OSV!C:C=B81,Transactions_OSV!B:B="Div",Transactions_OSV!O:O)</f>
        <v>0</v>
      </c>
      <c r="P81" s="37">
        <f t="shared" si="8"/>
        <v>0</v>
      </c>
      <c r="Q81" s="37">
        <f t="shared" si="9"/>
        <v>0</v>
      </c>
    </row>
    <row r="82">
      <c r="A82" s="103"/>
      <c r="B82" s="102"/>
      <c r="C82" s="14" t="str">
        <f t="shared" si="1"/>
        <v>No Data</v>
      </c>
      <c r="D82" s="65"/>
      <c r="E82" s="14" t="str">
        <f t="shared" si="2"/>
        <v/>
      </c>
      <c r="F82" s="65"/>
      <c r="G82" s="33">
        <f t="shared" si="3"/>
        <v>0</v>
      </c>
      <c r="H82" s="34" t="str">
        <f t="shared" si="4"/>
        <v>-</v>
      </c>
      <c r="I82" s="36">
        <f>IFERROR(__xludf.DUMMYFUNCTION("iferror(INDEX(arrayformula(filter(Transactions_OSV!I:I,Transactions_OSV!C:C&lt;&gt;"""",row(Transactions_OSV!C:C)=max(if(Transactions_OSV!C:C=B82,row(Transactions_OSV!C:C),0)))) ,1),0)"),0.0)</f>
        <v>0</v>
      </c>
      <c r="J82" s="37">
        <f>IFERROR(__xludf.DUMMYFUNCTION("iferror(INDEX(arrayformula(filter(Transactions_OSV!N:N,Transactions_OSV!C:C&lt;&gt;"""",row(Transactions_OSV!C:C)=max(if(Transactions_OSV!C:C=B82,row(Transactions_OSV!C:C),0)))) ,1),0)"),0.0)</f>
        <v>0</v>
      </c>
      <c r="K82" s="38">
        <f t="shared" si="5"/>
        <v>0</v>
      </c>
      <c r="L82" s="37">
        <f t="shared" si="6"/>
        <v>0</v>
      </c>
      <c r="M82" s="39">
        <f t="shared" si="7"/>
        <v>0</v>
      </c>
      <c r="N82" s="37">
        <f t="array" ref="N82">sumproduct(Transactions_OSV!C:C=B82,Transactions_OSV!B:B="Sell",Transactions_OSV!O:O)</f>
        <v>0</v>
      </c>
      <c r="O82" s="37">
        <f t="array" ref="O82">sumproduct(Transactions_OSV!C:C=B82,Transactions_OSV!B:B="Div",Transactions_OSV!O:O)</f>
        <v>0</v>
      </c>
      <c r="P82" s="37">
        <f t="shared" si="8"/>
        <v>0</v>
      </c>
      <c r="Q82" s="37">
        <f t="shared" si="9"/>
        <v>0</v>
      </c>
    </row>
    <row r="83">
      <c r="A83" s="103"/>
      <c r="B83" s="102"/>
      <c r="C83" s="14" t="str">
        <f t="shared" si="1"/>
        <v>No Data</v>
      </c>
      <c r="D83" s="65"/>
      <c r="E83" s="14" t="str">
        <f t="shared" si="2"/>
        <v/>
      </c>
      <c r="F83" s="65"/>
      <c r="G83" s="33">
        <f t="shared" si="3"/>
        <v>0</v>
      </c>
      <c r="H83" s="34" t="str">
        <f t="shared" si="4"/>
        <v>-</v>
      </c>
      <c r="I83" s="36">
        <f>IFERROR(__xludf.DUMMYFUNCTION("iferror(INDEX(arrayformula(filter(Transactions_OSV!I:I,Transactions_OSV!C:C&lt;&gt;"""",row(Transactions_OSV!C:C)=max(if(Transactions_OSV!C:C=B83,row(Transactions_OSV!C:C),0)))) ,1),0)"),0.0)</f>
        <v>0</v>
      </c>
      <c r="J83" s="37">
        <f>IFERROR(__xludf.DUMMYFUNCTION("iferror(INDEX(arrayformula(filter(Transactions_OSV!N:N,Transactions_OSV!C:C&lt;&gt;"""",row(Transactions_OSV!C:C)=max(if(Transactions_OSV!C:C=B83,row(Transactions_OSV!C:C),0)))) ,1),0)"),0.0)</f>
        <v>0</v>
      </c>
      <c r="K83" s="38">
        <f t="shared" si="5"/>
        <v>0</v>
      </c>
      <c r="L83" s="37">
        <f t="shared" si="6"/>
        <v>0</v>
      </c>
      <c r="M83" s="39">
        <f t="shared" si="7"/>
        <v>0</v>
      </c>
      <c r="N83" s="37">
        <f t="array" ref="N83">sumproduct(Transactions_OSV!C:C=B83,Transactions_OSV!B:B="Sell",Transactions_OSV!O:O)</f>
        <v>0</v>
      </c>
      <c r="O83" s="37">
        <f t="array" ref="O83">sumproduct(Transactions_OSV!C:C=B83,Transactions_OSV!B:B="Div",Transactions_OSV!O:O)</f>
        <v>0</v>
      </c>
      <c r="P83" s="37">
        <f t="shared" si="8"/>
        <v>0</v>
      </c>
      <c r="Q83" s="37">
        <f t="shared" si="9"/>
        <v>0</v>
      </c>
    </row>
    <row r="84">
      <c r="A84" s="103"/>
      <c r="B84" s="102"/>
      <c r="C84" s="14" t="str">
        <f t="shared" si="1"/>
        <v>No Data</v>
      </c>
      <c r="D84" s="65"/>
      <c r="E84" s="14" t="str">
        <f t="shared" si="2"/>
        <v/>
      </c>
      <c r="F84" s="65"/>
      <c r="G84" s="33">
        <f t="shared" si="3"/>
        <v>0</v>
      </c>
      <c r="H84" s="34" t="str">
        <f t="shared" si="4"/>
        <v>-</v>
      </c>
      <c r="I84" s="36">
        <f>IFERROR(__xludf.DUMMYFUNCTION("iferror(INDEX(arrayformula(filter(Transactions_OSV!I:I,Transactions_OSV!C:C&lt;&gt;"""",row(Transactions_OSV!C:C)=max(if(Transactions_OSV!C:C=B84,row(Transactions_OSV!C:C),0)))) ,1),0)"),0.0)</f>
        <v>0</v>
      </c>
      <c r="J84" s="37">
        <f>IFERROR(__xludf.DUMMYFUNCTION("iferror(INDEX(arrayformula(filter(Transactions_OSV!N:N,Transactions_OSV!C:C&lt;&gt;"""",row(Transactions_OSV!C:C)=max(if(Transactions_OSV!C:C=B84,row(Transactions_OSV!C:C),0)))) ,1),0)"),0.0)</f>
        <v>0</v>
      </c>
      <c r="K84" s="38">
        <f t="shared" si="5"/>
        <v>0</v>
      </c>
      <c r="L84" s="37">
        <f t="shared" si="6"/>
        <v>0</v>
      </c>
      <c r="M84" s="39">
        <f t="shared" si="7"/>
        <v>0</v>
      </c>
      <c r="N84" s="37">
        <f t="array" ref="N84">sumproduct(Transactions_OSV!C:C=B84,Transactions_OSV!B:B="Sell",Transactions_OSV!O:O)</f>
        <v>0</v>
      </c>
      <c r="O84" s="37">
        <f t="array" ref="O84">sumproduct(Transactions_OSV!C:C=B84,Transactions_OSV!B:B="Div",Transactions_OSV!O:O)</f>
        <v>0</v>
      </c>
      <c r="P84" s="37">
        <f t="shared" si="8"/>
        <v>0</v>
      </c>
      <c r="Q84" s="37">
        <f t="shared" si="9"/>
        <v>0</v>
      </c>
    </row>
    <row r="85">
      <c r="A85" s="103"/>
      <c r="B85" s="102"/>
      <c r="C85" s="14" t="str">
        <f t="shared" si="1"/>
        <v>No Data</v>
      </c>
      <c r="D85" s="65"/>
      <c r="E85" s="14" t="str">
        <f t="shared" si="2"/>
        <v/>
      </c>
      <c r="F85" s="65"/>
      <c r="G85" s="33">
        <f t="shared" si="3"/>
        <v>0</v>
      </c>
      <c r="H85" s="34" t="str">
        <f t="shared" si="4"/>
        <v>-</v>
      </c>
      <c r="I85" s="36">
        <f>IFERROR(__xludf.DUMMYFUNCTION("iferror(INDEX(arrayformula(filter(Transactions_OSV!I:I,Transactions_OSV!C:C&lt;&gt;"""",row(Transactions_OSV!C:C)=max(if(Transactions_OSV!C:C=B85,row(Transactions_OSV!C:C),0)))) ,1),0)"),0.0)</f>
        <v>0</v>
      </c>
      <c r="J85" s="37">
        <f>IFERROR(__xludf.DUMMYFUNCTION("iferror(INDEX(arrayformula(filter(Transactions_OSV!N:N,Transactions_OSV!C:C&lt;&gt;"""",row(Transactions_OSV!C:C)=max(if(Transactions_OSV!C:C=B85,row(Transactions_OSV!C:C),0)))) ,1),0)"),0.0)</f>
        <v>0</v>
      </c>
      <c r="K85" s="38">
        <f t="shared" si="5"/>
        <v>0</v>
      </c>
      <c r="L85" s="37">
        <f t="shared" si="6"/>
        <v>0</v>
      </c>
      <c r="M85" s="39">
        <f t="shared" si="7"/>
        <v>0</v>
      </c>
      <c r="N85" s="37">
        <f t="array" ref="N85">sumproduct(Transactions_OSV!C:C=B85,Transactions_OSV!B:B="Sell",Transactions_OSV!O:O)</f>
        <v>0</v>
      </c>
      <c r="O85" s="37">
        <f t="array" ref="O85">sumproduct(Transactions_OSV!C:C=B85,Transactions_OSV!B:B="Div",Transactions_OSV!O:O)</f>
        <v>0</v>
      </c>
      <c r="P85" s="37">
        <f t="shared" si="8"/>
        <v>0</v>
      </c>
      <c r="Q85" s="37">
        <f t="shared" si="9"/>
        <v>0</v>
      </c>
    </row>
    <row r="86">
      <c r="A86" s="103"/>
      <c r="B86" s="102"/>
      <c r="C86" s="14" t="str">
        <f t="shared" si="1"/>
        <v>No Data</v>
      </c>
      <c r="D86" s="65"/>
      <c r="E86" s="14" t="str">
        <f t="shared" si="2"/>
        <v/>
      </c>
      <c r="F86" s="65"/>
      <c r="G86" s="33">
        <f t="shared" si="3"/>
        <v>0</v>
      </c>
      <c r="H86" s="34" t="str">
        <f t="shared" si="4"/>
        <v>-</v>
      </c>
      <c r="I86" s="36">
        <f>IFERROR(__xludf.DUMMYFUNCTION("iferror(INDEX(arrayformula(filter(Transactions_OSV!I:I,Transactions_OSV!C:C&lt;&gt;"""",row(Transactions_OSV!C:C)=max(if(Transactions_OSV!C:C=B86,row(Transactions_OSV!C:C),0)))) ,1),0)"),0.0)</f>
        <v>0</v>
      </c>
      <c r="J86" s="37">
        <f>IFERROR(__xludf.DUMMYFUNCTION("iferror(INDEX(arrayformula(filter(Transactions_OSV!N:N,Transactions_OSV!C:C&lt;&gt;"""",row(Transactions_OSV!C:C)=max(if(Transactions_OSV!C:C=B86,row(Transactions_OSV!C:C),0)))) ,1),0)"),0.0)</f>
        <v>0</v>
      </c>
      <c r="K86" s="38">
        <f t="shared" si="5"/>
        <v>0</v>
      </c>
      <c r="L86" s="37">
        <f t="shared" si="6"/>
        <v>0</v>
      </c>
      <c r="M86" s="39">
        <f t="shared" si="7"/>
        <v>0</v>
      </c>
      <c r="N86" s="37">
        <f t="array" ref="N86">sumproduct(Transactions_OSV!C:C=B86,Transactions_OSV!B:B="Sell",Transactions_OSV!O:O)</f>
        <v>0</v>
      </c>
      <c r="O86" s="37">
        <f t="array" ref="O86">sumproduct(Transactions_OSV!C:C=B86,Transactions_OSV!B:B="Div",Transactions_OSV!O:O)</f>
        <v>0</v>
      </c>
      <c r="P86" s="37">
        <f t="shared" si="8"/>
        <v>0</v>
      </c>
      <c r="Q86" s="37">
        <f t="shared" si="9"/>
        <v>0</v>
      </c>
    </row>
    <row r="87">
      <c r="A87" s="103"/>
      <c r="B87" s="102"/>
      <c r="C87" s="14" t="str">
        <f t="shared" si="1"/>
        <v>No Data</v>
      </c>
      <c r="D87" s="65"/>
      <c r="E87" s="14" t="str">
        <f t="shared" si="2"/>
        <v/>
      </c>
      <c r="F87" s="65"/>
      <c r="G87" s="33">
        <f t="shared" si="3"/>
        <v>0</v>
      </c>
      <c r="H87" s="34" t="str">
        <f t="shared" si="4"/>
        <v>-</v>
      </c>
      <c r="I87" s="36">
        <f>IFERROR(__xludf.DUMMYFUNCTION("iferror(INDEX(arrayformula(filter(Transactions_OSV!I:I,Transactions_OSV!C:C&lt;&gt;"""",row(Transactions_OSV!C:C)=max(if(Transactions_OSV!C:C=B87,row(Transactions_OSV!C:C),0)))) ,1),0)"),0.0)</f>
        <v>0</v>
      </c>
      <c r="J87" s="37">
        <f>IFERROR(__xludf.DUMMYFUNCTION("iferror(INDEX(arrayformula(filter(Transactions_OSV!N:N,Transactions_OSV!C:C&lt;&gt;"""",row(Transactions_OSV!C:C)=max(if(Transactions_OSV!C:C=B87,row(Transactions_OSV!C:C),0)))) ,1),0)"),0.0)</f>
        <v>0</v>
      </c>
      <c r="K87" s="38">
        <f t="shared" si="5"/>
        <v>0</v>
      </c>
      <c r="L87" s="37">
        <f t="shared" si="6"/>
        <v>0</v>
      </c>
      <c r="M87" s="39">
        <f t="shared" si="7"/>
        <v>0</v>
      </c>
      <c r="N87" s="37">
        <f t="array" ref="N87">sumproduct(Transactions_OSV!C:C=B87,Transactions_OSV!B:B="Sell",Transactions_OSV!O:O)</f>
        <v>0</v>
      </c>
      <c r="O87" s="37">
        <f t="array" ref="O87">sumproduct(Transactions_OSV!C:C=B87,Transactions_OSV!B:B="Div",Transactions_OSV!O:O)</f>
        <v>0</v>
      </c>
      <c r="P87" s="37">
        <f t="shared" si="8"/>
        <v>0</v>
      </c>
      <c r="Q87" s="37">
        <f t="shared" si="9"/>
        <v>0</v>
      </c>
    </row>
    <row r="88">
      <c r="A88" s="103"/>
      <c r="B88" s="102"/>
      <c r="C88" s="14" t="str">
        <f t="shared" si="1"/>
        <v>No Data</v>
      </c>
      <c r="D88" s="65"/>
      <c r="E88" s="14" t="str">
        <f t="shared" si="2"/>
        <v/>
      </c>
      <c r="F88" s="65"/>
      <c r="G88" s="33">
        <f t="shared" si="3"/>
        <v>0</v>
      </c>
      <c r="H88" s="34" t="str">
        <f t="shared" si="4"/>
        <v>-</v>
      </c>
      <c r="I88" s="36">
        <f>IFERROR(__xludf.DUMMYFUNCTION("iferror(INDEX(arrayformula(filter(Transactions_OSV!I:I,Transactions_OSV!C:C&lt;&gt;"""",row(Transactions_OSV!C:C)=max(if(Transactions_OSV!C:C=B88,row(Transactions_OSV!C:C),0)))) ,1),0)"),0.0)</f>
        <v>0</v>
      </c>
      <c r="J88" s="37">
        <f>IFERROR(__xludf.DUMMYFUNCTION("iferror(INDEX(arrayformula(filter(Transactions_OSV!N:N,Transactions_OSV!C:C&lt;&gt;"""",row(Transactions_OSV!C:C)=max(if(Transactions_OSV!C:C=B88,row(Transactions_OSV!C:C),0)))) ,1),0)"),0.0)</f>
        <v>0</v>
      </c>
      <c r="K88" s="38">
        <f t="shared" si="5"/>
        <v>0</v>
      </c>
      <c r="L88" s="37">
        <f t="shared" si="6"/>
        <v>0</v>
      </c>
      <c r="M88" s="39">
        <f t="shared" si="7"/>
        <v>0</v>
      </c>
      <c r="N88" s="37">
        <f t="array" ref="N88">sumproduct(Transactions_OSV!C:C=B88,Transactions_OSV!B:B="Sell",Transactions_OSV!O:O)</f>
        <v>0</v>
      </c>
      <c r="O88" s="37">
        <f t="array" ref="O88">sumproduct(Transactions_OSV!C:C=B88,Transactions_OSV!B:B="Div",Transactions_OSV!O:O)</f>
        <v>0</v>
      </c>
      <c r="P88" s="37">
        <f t="shared" si="8"/>
        <v>0</v>
      </c>
      <c r="Q88" s="37">
        <f t="shared" si="9"/>
        <v>0</v>
      </c>
    </row>
    <row r="89">
      <c r="A89" s="103"/>
      <c r="B89" s="102"/>
      <c r="C89" s="14" t="str">
        <f t="shared" si="1"/>
        <v>No Data</v>
      </c>
      <c r="D89" s="65"/>
      <c r="E89" s="14" t="str">
        <f t="shared" si="2"/>
        <v/>
      </c>
      <c r="F89" s="65"/>
      <c r="G89" s="33">
        <f t="shared" si="3"/>
        <v>0</v>
      </c>
      <c r="H89" s="34" t="str">
        <f t="shared" si="4"/>
        <v>-</v>
      </c>
      <c r="I89" s="36">
        <f>IFERROR(__xludf.DUMMYFUNCTION("iferror(INDEX(arrayformula(filter(Transactions_OSV!I:I,Transactions_OSV!C:C&lt;&gt;"""",row(Transactions_OSV!C:C)=max(if(Transactions_OSV!C:C=B89,row(Transactions_OSV!C:C),0)))) ,1),0)"),0.0)</f>
        <v>0</v>
      </c>
      <c r="J89" s="37">
        <f>IFERROR(__xludf.DUMMYFUNCTION("iferror(INDEX(arrayformula(filter(Transactions_OSV!N:N,Transactions_OSV!C:C&lt;&gt;"""",row(Transactions_OSV!C:C)=max(if(Transactions_OSV!C:C=B89,row(Transactions_OSV!C:C),0)))) ,1),0)"),0.0)</f>
        <v>0</v>
      </c>
      <c r="K89" s="38">
        <f t="shared" si="5"/>
        <v>0</v>
      </c>
      <c r="L89" s="37">
        <f t="shared" si="6"/>
        <v>0</v>
      </c>
      <c r="M89" s="39">
        <f t="shared" si="7"/>
        <v>0</v>
      </c>
      <c r="N89" s="37">
        <f t="array" ref="N89">sumproduct(Transactions_OSV!C:C=B89,Transactions_OSV!B:B="Sell",Transactions_OSV!O:O)</f>
        <v>0</v>
      </c>
      <c r="O89" s="37">
        <f t="array" ref="O89">sumproduct(Transactions_OSV!C:C=B89,Transactions_OSV!B:B="Div",Transactions_OSV!O:O)</f>
        <v>0</v>
      </c>
      <c r="P89" s="37">
        <f t="shared" si="8"/>
        <v>0</v>
      </c>
      <c r="Q89" s="37">
        <f t="shared" si="9"/>
        <v>0</v>
      </c>
    </row>
    <row r="90">
      <c r="A90" s="103"/>
      <c r="B90" s="102"/>
      <c r="C90" s="14" t="str">
        <f t="shared" si="1"/>
        <v>No Data</v>
      </c>
      <c r="D90" s="65"/>
      <c r="E90" s="14" t="str">
        <f t="shared" si="2"/>
        <v/>
      </c>
      <c r="F90" s="65"/>
      <c r="G90" s="33">
        <f t="shared" si="3"/>
        <v>0</v>
      </c>
      <c r="H90" s="34" t="str">
        <f t="shared" si="4"/>
        <v>-</v>
      </c>
      <c r="I90" s="36">
        <f>IFERROR(__xludf.DUMMYFUNCTION("iferror(INDEX(arrayformula(filter(Transactions_OSV!I:I,Transactions_OSV!C:C&lt;&gt;"""",row(Transactions_OSV!C:C)=max(if(Transactions_OSV!C:C=B90,row(Transactions_OSV!C:C),0)))) ,1),0)"),0.0)</f>
        <v>0</v>
      </c>
      <c r="J90" s="37">
        <f>IFERROR(__xludf.DUMMYFUNCTION("iferror(INDEX(arrayformula(filter(Transactions_OSV!N:N,Transactions_OSV!C:C&lt;&gt;"""",row(Transactions_OSV!C:C)=max(if(Transactions_OSV!C:C=B90,row(Transactions_OSV!C:C),0)))) ,1),0)"),0.0)</f>
        <v>0</v>
      </c>
      <c r="K90" s="38">
        <f t="shared" si="5"/>
        <v>0</v>
      </c>
      <c r="L90" s="37">
        <f t="shared" si="6"/>
        <v>0</v>
      </c>
      <c r="M90" s="39">
        <f t="shared" si="7"/>
        <v>0</v>
      </c>
      <c r="N90" s="37">
        <f t="array" ref="N90">sumproduct(Transactions_OSV!C:C=B90,Transactions_OSV!B:B="Sell",Transactions_OSV!O:O)</f>
        <v>0</v>
      </c>
      <c r="O90" s="37">
        <f t="array" ref="O90">sumproduct(Transactions_OSV!C:C=B90,Transactions_OSV!B:B="Div",Transactions_OSV!O:O)</f>
        <v>0</v>
      </c>
      <c r="P90" s="37">
        <f t="shared" si="8"/>
        <v>0</v>
      </c>
      <c r="Q90" s="37">
        <f t="shared" si="9"/>
        <v>0</v>
      </c>
    </row>
    <row r="91">
      <c r="A91" s="103"/>
      <c r="B91" s="102"/>
      <c r="C91" s="14" t="str">
        <f t="shared" si="1"/>
        <v>No Data</v>
      </c>
      <c r="D91" s="65"/>
      <c r="E91" s="14" t="str">
        <f t="shared" si="2"/>
        <v/>
      </c>
      <c r="F91" s="65"/>
      <c r="G91" s="33">
        <f t="shared" si="3"/>
        <v>0</v>
      </c>
      <c r="H91" s="34" t="str">
        <f t="shared" si="4"/>
        <v>-</v>
      </c>
      <c r="I91" s="36">
        <f>IFERROR(__xludf.DUMMYFUNCTION("iferror(INDEX(arrayformula(filter(Transactions_OSV!I:I,Transactions_OSV!C:C&lt;&gt;"""",row(Transactions_OSV!C:C)=max(if(Transactions_OSV!C:C=B91,row(Transactions_OSV!C:C),0)))) ,1),0)"),0.0)</f>
        <v>0</v>
      </c>
      <c r="J91" s="37">
        <f>IFERROR(__xludf.DUMMYFUNCTION("iferror(INDEX(arrayformula(filter(Transactions_OSV!N:N,Transactions_OSV!C:C&lt;&gt;"""",row(Transactions_OSV!C:C)=max(if(Transactions_OSV!C:C=B91,row(Transactions_OSV!C:C),0)))) ,1),0)"),0.0)</f>
        <v>0</v>
      </c>
      <c r="K91" s="38">
        <f t="shared" si="5"/>
        <v>0</v>
      </c>
      <c r="L91" s="37">
        <f t="shared" si="6"/>
        <v>0</v>
      </c>
      <c r="M91" s="39">
        <f t="shared" si="7"/>
        <v>0</v>
      </c>
      <c r="N91" s="37">
        <f t="array" ref="N91">sumproduct(Transactions_OSV!C:C=B91,Transactions_OSV!B:B="Sell",Transactions_OSV!O:O)</f>
        <v>0</v>
      </c>
      <c r="O91" s="37">
        <f t="array" ref="O91">sumproduct(Transactions_OSV!C:C=B91,Transactions_OSV!B:B="Div",Transactions_OSV!O:O)</f>
        <v>0</v>
      </c>
      <c r="P91" s="37">
        <f t="shared" si="8"/>
        <v>0</v>
      </c>
      <c r="Q91" s="37">
        <f t="shared" si="9"/>
        <v>0</v>
      </c>
    </row>
    <row r="92">
      <c r="A92" s="103"/>
      <c r="B92" s="102"/>
      <c r="C92" s="14" t="str">
        <f t="shared" si="1"/>
        <v>No Data</v>
      </c>
      <c r="D92" s="65"/>
      <c r="E92" s="14" t="str">
        <f t="shared" si="2"/>
        <v/>
      </c>
      <c r="F92" s="65"/>
      <c r="G92" s="33">
        <f t="shared" si="3"/>
        <v>0</v>
      </c>
      <c r="H92" s="34" t="str">
        <f t="shared" si="4"/>
        <v>-</v>
      </c>
      <c r="I92" s="36">
        <f>IFERROR(__xludf.DUMMYFUNCTION("iferror(INDEX(arrayformula(filter(Transactions_OSV!I:I,Transactions_OSV!C:C&lt;&gt;"""",row(Transactions_OSV!C:C)=max(if(Transactions_OSV!C:C=B92,row(Transactions_OSV!C:C),0)))) ,1),0)"),0.0)</f>
        <v>0</v>
      </c>
      <c r="J92" s="37">
        <f>IFERROR(__xludf.DUMMYFUNCTION("iferror(INDEX(arrayformula(filter(Transactions_OSV!N:N,Transactions_OSV!C:C&lt;&gt;"""",row(Transactions_OSV!C:C)=max(if(Transactions_OSV!C:C=B92,row(Transactions_OSV!C:C),0)))) ,1),0)"),0.0)</f>
        <v>0</v>
      </c>
      <c r="K92" s="38">
        <f t="shared" si="5"/>
        <v>0</v>
      </c>
      <c r="L92" s="37">
        <f t="shared" si="6"/>
        <v>0</v>
      </c>
      <c r="M92" s="39">
        <f t="shared" si="7"/>
        <v>0</v>
      </c>
      <c r="N92" s="37">
        <f t="array" ref="N92">sumproduct(Transactions_OSV!C:C=B92,Transactions_OSV!B:B="Sell",Transactions_OSV!O:O)</f>
        <v>0</v>
      </c>
      <c r="O92" s="37">
        <f t="array" ref="O92">sumproduct(Transactions_OSV!C:C=B92,Transactions_OSV!B:B="Div",Transactions_OSV!O:O)</f>
        <v>0</v>
      </c>
      <c r="P92" s="37">
        <f t="shared" si="8"/>
        <v>0</v>
      </c>
      <c r="Q92" s="37">
        <f t="shared" si="9"/>
        <v>0</v>
      </c>
    </row>
    <row r="93">
      <c r="A93" s="103"/>
      <c r="B93" s="102"/>
      <c r="C93" s="14" t="str">
        <f t="shared" si="1"/>
        <v>No Data</v>
      </c>
      <c r="D93" s="65"/>
      <c r="E93" s="14" t="str">
        <f t="shared" si="2"/>
        <v/>
      </c>
      <c r="F93" s="65"/>
      <c r="G93" s="33">
        <f t="shared" si="3"/>
        <v>0</v>
      </c>
      <c r="H93" s="34" t="str">
        <f t="shared" si="4"/>
        <v>-</v>
      </c>
      <c r="I93" s="36">
        <f>IFERROR(__xludf.DUMMYFUNCTION("iferror(INDEX(arrayformula(filter(Transactions_OSV!I:I,Transactions_OSV!C:C&lt;&gt;"""",row(Transactions_OSV!C:C)=max(if(Transactions_OSV!C:C=B93,row(Transactions_OSV!C:C),0)))) ,1),0)"),0.0)</f>
        <v>0</v>
      </c>
      <c r="J93" s="37">
        <f>IFERROR(__xludf.DUMMYFUNCTION("iferror(INDEX(arrayformula(filter(Transactions_OSV!N:N,Transactions_OSV!C:C&lt;&gt;"""",row(Transactions_OSV!C:C)=max(if(Transactions_OSV!C:C=B93,row(Transactions_OSV!C:C),0)))) ,1),0)"),0.0)</f>
        <v>0</v>
      </c>
      <c r="K93" s="38">
        <f t="shared" si="5"/>
        <v>0</v>
      </c>
      <c r="L93" s="37">
        <f t="shared" si="6"/>
        <v>0</v>
      </c>
      <c r="M93" s="39">
        <f t="shared" si="7"/>
        <v>0</v>
      </c>
      <c r="N93" s="37">
        <f t="array" ref="N93">sumproduct(Transactions_OSV!C:C=B93,Transactions_OSV!B:B="Sell",Transactions_OSV!O:O)</f>
        <v>0</v>
      </c>
      <c r="O93" s="37">
        <f t="array" ref="O93">sumproduct(Transactions_OSV!C:C=B93,Transactions_OSV!B:B="Div",Transactions_OSV!O:O)</f>
        <v>0</v>
      </c>
      <c r="P93" s="37">
        <f t="shared" si="8"/>
        <v>0</v>
      </c>
      <c r="Q93" s="37">
        <f t="shared" si="9"/>
        <v>0</v>
      </c>
    </row>
    <row r="94">
      <c r="A94" s="103"/>
      <c r="B94" s="102"/>
      <c r="C94" s="14" t="str">
        <f t="shared" si="1"/>
        <v>No Data</v>
      </c>
      <c r="D94" s="65"/>
      <c r="E94" s="14" t="str">
        <f t="shared" si="2"/>
        <v/>
      </c>
      <c r="F94" s="65"/>
      <c r="G94" s="33">
        <f t="shared" si="3"/>
        <v>0</v>
      </c>
      <c r="H94" s="34" t="str">
        <f t="shared" si="4"/>
        <v>-</v>
      </c>
      <c r="I94" s="36">
        <f>IFERROR(__xludf.DUMMYFUNCTION("iferror(INDEX(arrayformula(filter(Transactions_OSV!I:I,Transactions_OSV!C:C&lt;&gt;"""",row(Transactions_OSV!C:C)=max(if(Transactions_OSV!C:C=B94,row(Transactions_OSV!C:C),0)))) ,1),0)"),0.0)</f>
        <v>0</v>
      </c>
      <c r="J94" s="37">
        <f>IFERROR(__xludf.DUMMYFUNCTION("iferror(INDEX(arrayformula(filter(Transactions_OSV!N:N,Transactions_OSV!C:C&lt;&gt;"""",row(Transactions_OSV!C:C)=max(if(Transactions_OSV!C:C=B94,row(Transactions_OSV!C:C),0)))) ,1),0)"),0.0)</f>
        <v>0</v>
      </c>
      <c r="K94" s="38">
        <f t="shared" si="5"/>
        <v>0</v>
      </c>
      <c r="L94" s="37">
        <f t="shared" si="6"/>
        <v>0</v>
      </c>
      <c r="M94" s="39">
        <f t="shared" si="7"/>
        <v>0</v>
      </c>
      <c r="N94" s="37">
        <f t="array" ref="N94">sumproduct(Transactions_OSV!C:C=B94,Transactions_OSV!B:B="Sell",Transactions_OSV!O:O)</f>
        <v>0</v>
      </c>
      <c r="O94" s="37">
        <f t="array" ref="O94">sumproduct(Transactions_OSV!C:C=B94,Transactions_OSV!B:B="Div",Transactions_OSV!O:O)</f>
        <v>0</v>
      </c>
      <c r="P94" s="37">
        <f t="shared" si="8"/>
        <v>0</v>
      </c>
      <c r="Q94" s="37">
        <f t="shared" si="9"/>
        <v>0</v>
      </c>
    </row>
    <row r="95">
      <c r="A95" s="103"/>
      <c r="B95" s="102"/>
      <c r="C95" s="14" t="str">
        <f t="shared" si="1"/>
        <v>No Data</v>
      </c>
      <c r="D95" s="65"/>
      <c r="E95" s="14" t="str">
        <f t="shared" si="2"/>
        <v/>
      </c>
      <c r="F95" s="65"/>
      <c r="G95" s="33">
        <f t="shared" si="3"/>
        <v>0</v>
      </c>
      <c r="H95" s="34" t="str">
        <f t="shared" si="4"/>
        <v>-</v>
      </c>
      <c r="I95" s="36">
        <f>IFERROR(__xludf.DUMMYFUNCTION("iferror(INDEX(arrayformula(filter(Transactions_OSV!I:I,Transactions_OSV!C:C&lt;&gt;"""",row(Transactions_OSV!C:C)=max(if(Transactions_OSV!C:C=B95,row(Transactions_OSV!C:C),0)))) ,1),0)"),0.0)</f>
        <v>0</v>
      </c>
      <c r="J95" s="37">
        <f>IFERROR(__xludf.DUMMYFUNCTION("iferror(INDEX(arrayformula(filter(Transactions_OSV!N:N,Transactions_OSV!C:C&lt;&gt;"""",row(Transactions_OSV!C:C)=max(if(Transactions_OSV!C:C=B95,row(Transactions_OSV!C:C),0)))) ,1),0)"),0.0)</f>
        <v>0</v>
      </c>
      <c r="K95" s="38">
        <f t="shared" si="5"/>
        <v>0</v>
      </c>
      <c r="L95" s="37">
        <f t="shared" si="6"/>
        <v>0</v>
      </c>
      <c r="M95" s="39">
        <f t="shared" si="7"/>
        <v>0</v>
      </c>
      <c r="N95" s="37">
        <f t="array" ref="N95">sumproduct(Transactions_OSV!C:C=B95,Transactions_OSV!B:B="Sell",Transactions_OSV!O:O)</f>
        <v>0</v>
      </c>
      <c r="O95" s="37">
        <f t="array" ref="O95">sumproduct(Transactions_OSV!C:C=B95,Transactions_OSV!B:B="Div",Transactions_OSV!O:O)</f>
        <v>0</v>
      </c>
      <c r="P95" s="37">
        <f t="shared" si="8"/>
        <v>0</v>
      </c>
      <c r="Q95" s="37">
        <f t="shared" si="9"/>
        <v>0</v>
      </c>
    </row>
    <row r="96">
      <c r="A96" s="103"/>
      <c r="B96" s="102"/>
      <c r="C96" s="14" t="str">
        <f t="shared" si="1"/>
        <v>No Data</v>
      </c>
      <c r="D96" s="65"/>
      <c r="E96" s="14" t="str">
        <f t="shared" si="2"/>
        <v/>
      </c>
      <c r="F96" s="65"/>
      <c r="G96" s="33">
        <f t="shared" si="3"/>
        <v>0</v>
      </c>
      <c r="H96" s="34" t="str">
        <f t="shared" si="4"/>
        <v>-</v>
      </c>
      <c r="I96" s="36">
        <f>IFERROR(__xludf.DUMMYFUNCTION("iferror(INDEX(arrayformula(filter(Transactions_OSV!I:I,Transactions_OSV!C:C&lt;&gt;"""",row(Transactions_OSV!C:C)=max(if(Transactions_OSV!C:C=B96,row(Transactions_OSV!C:C),0)))) ,1),0)"),0.0)</f>
        <v>0</v>
      </c>
      <c r="J96" s="37">
        <f>IFERROR(__xludf.DUMMYFUNCTION("iferror(INDEX(arrayformula(filter(Transactions_OSV!N:N,Transactions_OSV!C:C&lt;&gt;"""",row(Transactions_OSV!C:C)=max(if(Transactions_OSV!C:C=B96,row(Transactions_OSV!C:C),0)))) ,1),0)"),0.0)</f>
        <v>0</v>
      </c>
      <c r="K96" s="38">
        <f t="shared" si="5"/>
        <v>0</v>
      </c>
      <c r="L96" s="37">
        <f t="shared" si="6"/>
        <v>0</v>
      </c>
      <c r="M96" s="39">
        <f t="shared" si="7"/>
        <v>0</v>
      </c>
      <c r="N96" s="37">
        <f t="array" ref="N96">sumproduct(Transactions_OSV!C:C=B96,Transactions_OSV!B:B="Sell",Transactions_OSV!O:O)</f>
        <v>0</v>
      </c>
      <c r="O96" s="37">
        <f t="array" ref="O96">sumproduct(Transactions_OSV!C:C=B96,Transactions_OSV!B:B="Div",Transactions_OSV!O:O)</f>
        <v>0</v>
      </c>
      <c r="P96" s="37">
        <f t="shared" si="8"/>
        <v>0</v>
      </c>
      <c r="Q96" s="37">
        <f t="shared" si="9"/>
        <v>0</v>
      </c>
    </row>
    <row r="97">
      <c r="A97" s="103"/>
      <c r="B97" s="102"/>
      <c r="C97" s="14" t="str">
        <f t="shared" si="1"/>
        <v>No Data</v>
      </c>
      <c r="D97" s="65"/>
      <c r="E97" s="14" t="str">
        <f t="shared" si="2"/>
        <v/>
      </c>
      <c r="F97" s="65"/>
      <c r="G97" s="33">
        <f t="shared" si="3"/>
        <v>0</v>
      </c>
      <c r="H97" s="34" t="str">
        <f t="shared" si="4"/>
        <v>-</v>
      </c>
      <c r="I97" s="36">
        <f>IFERROR(__xludf.DUMMYFUNCTION("iferror(INDEX(arrayformula(filter(Transactions_OSV!I:I,Transactions_OSV!C:C&lt;&gt;"""",row(Transactions_OSV!C:C)=max(if(Transactions_OSV!C:C=B97,row(Transactions_OSV!C:C),0)))) ,1),0)"),0.0)</f>
        <v>0</v>
      </c>
      <c r="J97" s="37">
        <f>IFERROR(__xludf.DUMMYFUNCTION("iferror(INDEX(arrayformula(filter(Transactions_OSV!N:N,Transactions_OSV!C:C&lt;&gt;"""",row(Transactions_OSV!C:C)=max(if(Transactions_OSV!C:C=B97,row(Transactions_OSV!C:C),0)))) ,1),0)"),0.0)</f>
        <v>0</v>
      </c>
      <c r="K97" s="38">
        <f t="shared" si="5"/>
        <v>0</v>
      </c>
      <c r="L97" s="37">
        <f t="shared" si="6"/>
        <v>0</v>
      </c>
      <c r="M97" s="39">
        <f t="shared" si="7"/>
        <v>0</v>
      </c>
      <c r="N97" s="37">
        <f t="array" ref="N97">sumproduct(Transactions_OSV!C:C=B97,Transactions_OSV!B:B="Sell",Transactions_OSV!O:O)</f>
        <v>0</v>
      </c>
      <c r="O97" s="37">
        <f t="array" ref="O97">sumproduct(Transactions_OSV!C:C=B97,Transactions_OSV!B:B="Div",Transactions_OSV!O:O)</f>
        <v>0</v>
      </c>
      <c r="P97" s="37">
        <f t="shared" si="8"/>
        <v>0</v>
      </c>
      <c r="Q97" s="37">
        <f t="shared" si="9"/>
        <v>0</v>
      </c>
    </row>
    <row r="98">
      <c r="A98" s="103"/>
      <c r="B98" s="102"/>
      <c r="C98" s="14" t="str">
        <f t="shared" si="1"/>
        <v>No Data</v>
      </c>
      <c r="D98" s="65"/>
      <c r="E98" s="14" t="str">
        <f t="shared" si="2"/>
        <v/>
      </c>
      <c r="F98" s="65"/>
      <c r="G98" s="33">
        <f t="shared" si="3"/>
        <v>0</v>
      </c>
      <c r="H98" s="34" t="str">
        <f t="shared" si="4"/>
        <v>-</v>
      </c>
      <c r="I98" s="36">
        <f>IFERROR(__xludf.DUMMYFUNCTION("iferror(INDEX(arrayformula(filter(Transactions_OSV!I:I,Transactions_OSV!C:C&lt;&gt;"""",row(Transactions_OSV!C:C)=max(if(Transactions_OSV!C:C=B98,row(Transactions_OSV!C:C),0)))) ,1),0)"),0.0)</f>
        <v>0</v>
      </c>
      <c r="J98" s="37">
        <f>IFERROR(__xludf.DUMMYFUNCTION("iferror(INDEX(arrayformula(filter(Transactions_OSV!N:N,Transactions_OSV!C:C&lt;&gt;"""",row(Transactions_OSV!C:C)=max(if(Transactions_OSV!C:C=B98,row(Transactions_OSV!C:C),0)))) ,1),0)"),0.0)</f>
        <v>0</v>
      </c>
      <c r="K98" s="38">
        <f t="shared" si="5"/>
        <v>0</v>
      </c>
      <c r="L98" s="37">
        <f t="shared" si="6"/>
        <v>0</v>
      </c>
      <c r="M98" s="39">
        <f t="shared" si="7"/>
        <v>0</v>
      </c>
      <c r="N98" s="37">
        <f t="array" ref="N98">sumproduct(Transactions_OSV!C:C=B98,Transactions_OSV!B:B="Sell",Transactions_OSV!O:O)</f>
        <v>0</v>
      </c>
      <c r="O98" s="37">
        <f t="array" ref="O98">sumproduct(Transactions_OSV!C:C=B98,Transactions_OSV!B:B="Div",Transactions_OSV!O:O)</f>
        <v>0</v>
      </c>
      <c r="P98" s="37">
        <f t="shared" si="8"/>
        <v>0</v>
      </c>
      <c r="Q98" s="37">
        <f t="shared" si="9"/>
        <v>0</v>
      </c>
    </row>
    <row r="99">
      <c r="A99" s="103"/>
      <c r="B99" s="102"/>
      <c r="C99" s="14" t="str">
        <f t="shared" si="1"/>
        <v>No Data</v>
      </c>
      <c r="D99" s="65"/>
      <c r="E99" s="14" t="str">
        <f t="shared" si="2"/>
        <v/>
      </c>
      <c r="F99" s="65"/>
      <c r="G99" s="33">
        <f t="shared" si="3"/>
        <v>0</v>
      </c>
      <c r="H99" s="34" t="str">
        <f t="shared" si="4"/>
        <v>-</v>
      </c>
      <c r="I99" s="36">
        <f>IFERROR(__xludf.DUMMYFUNCTION("iferror(INDEX(arrayformula(filter(Transactions_OSV!I:I,Transactions_OSV!C:C&lt;&gt;"""",row(Transactions_OSV!C:C)=max(if(Transactions_OSV!C:C=B99,row(Transactions_OSV!C:C),0)))) ,1),0)"),0.0)</f>
        <v>0</v>
      </c>
      <c r="J99" s="37">
        <f>IFERROR(__xludf.DUMMYFUNCTION("iferror(INDEX(arrayformula(filter(Transactions_OSV!N:N,Transactions_OSV!C:C&lt;&gt;"""",row(Transactions_OSV!C:C)=max(if(Transactions_OSV!C:C=B99,row(Transactions_OSV!C:C),0)))) ,1),0)"),0.0)</f>
        <v>0</v>
      </c>
      <c r="K99" s="38">
        <f t="shared" si="5"/>
        <v>0</v>
      </c>
      <c r="L99" s="37">
        <f t="shared" si="6"/>
        <v>0</v>
      </c>
      <c r="M99" s="39">
        <f t="shared" si="7"/>
        <v>0</v>
      </c>
      <c r="N99" s="37">
        <f t="array" ref="N99">sumproduct(Transactions_OSV!C:C=B99,Transactions_OSV!B:B="Sell",Transactions_OSV!O:O)</f>
        <v>0</v>
      </c>
      <c r="O99" s="37">
        <f t="array" ref="O99">sumproduct(Transactions_OSV!C:C=B99,Transactions_OSV!B:B="Div",Transactions_OSV!O:O)</f>
        <v>0</v>
      </c>
      <c r="P99" s="37">
        <f t="shared" si="8"/>
        <v>0</v>
      </c>
      <c r="Q99" s="37">
        <f t="shared" si="9"/>
        <v>0</v>
      </c>
    </row>
    <row r="100">
      <c r="A100" s="103"/>
      <c r="B100" s="102"/>
      <c r="C100" s="14" t="str">
        <f t="shared" si="1"/>
        <v>No Data</v>
      </c>
      <c r="D100" s="65"/>
      <c r="E100" s="14" t="str">
        <f t="shared" si="2"/>
        <v/>
      </c>
      <c r="F100" s="65"/>
      <c r="G100" s="33">
        <f t="shared" si="3"/>
        <v>0</v>
      </c>
      <c r="H100" s="34" t="str">
        <f t="shared" si="4"/>
        <v>-</v>
      </c>
      <c r="I100" s="36">
        <f>IFERROR(__xludf.DUMMYFUNCTION("iferror(INDEX(arrayformula(filter(Transactions_OSV!I:I,Transactions_OSV!C:C&lt;&gt;"""",row(Transactions_OSV!C:C)=max(if(Transactions_OSV!C:C=B100,row(Transactions_OSV!C:C),0)))) ,1),0)"),0.0)</f>
        <v>0</v>
      </c>
      <c r="J100" s="37">
        <f>IFERROR(__xludf.DUMMYFUNCTION("iferror(INDEX(arrayformula(filter(Transactions_OSV!N:N,Transactions_OSV!C:C&lt;&gt;"""",row(Transactions_OSV!C:C)=max(if(Transactions_OSV!C:C=B100,row(Transactions_OSV!C:C),0)))) ,1),0)"),0.0)</f>
        <v>0</v>
      </c>
      <c r="K100" s="38">
        <f t="shared" si="5"/>
        <v>0</v>
      </c>
      <c r="L100" s="37">
        <f t="shared" si="6"/>
        <v>0</v>
      </c>
      <c r="M100" s="39">
        <f t="shared" si="7"/>
        <v>0</v>
      </c>
      <c r="N100" s="37">
        <f t="array" ref="N100">sumproduct(Transactions_OSV!C:C=B100,Transactions_OSV!B:B="Sell",Transactions_OSV!O:O)</f>
        <v>0</v>
      </c>
      <c r="O100" s="37">
        <f t="array" ref="O100">sumproduct(Transactions_OSV!C:C=B100,Transactions_OSV!B:B="Div",Transactions_OSV!O:O)</f>
        <v>0</v>
      </c>
      <c r="P100" s="37">
        <f t="shared" si="8"/>
        <v>0</v>
      </c>
      <c r="Q100" s="37">
        <f t="shared" si="9"/>
        <v>0</v>
      </c>
    </row>
    <row r="101">
      <c r="A101" s="103"/>
      <c r="B101" s="102"/>
      <c r="C101" s="14" t="str">
        <f t="shared" si="1"/>
        <v>No Data</v>
      </c>
      <c r="D101" s="65"/>
      <c r="E101" s="14" t="str">
        <f t="shared" si="2"/>
        <v/>
      </c>
      <c r="F101" s="65"/>
      <c r="G101" s="33">
        <f t="shared" si="3"/>
        <v>0</v>
      </c>
      <c r="H101" s="34" t="str">
        <f t="shared" si="4"/>
        <v>-</v>
      </c>
      <c r="I101" s="36">
        <f>IFERROR(__xludf.DUMMYFUNCTION("iferror(INDEX(arrayformula(filter(Transactions_OSV!I:I,Transactions_OSV!C:C&lt;&gt;"""",row(Transactions_OSV!C:C)=max(if(Transactions_OSV!C:C=B101,row(Transactions_OSV!C:C),0)))) ,1),0)"),0.0)</f>
        <v>0</v>
      </c>
      <c r="J101" s="37">
        <f>IFERROR(__xludf.DUMMYFUNCTION("iferror(INDEX(arrayformula(filter(Transactions_OSV!N:N,Transactions_OSV!C:C&lt;&gt;"""",row(Transactions_OSV!C:C)=max(if(Transactions_OSV!C:C=B101,row(Transactions_OSV!C:C),0)))) ,1),0)"),0.0)</f>
        <v>0</v>
      </c>
      <c r="K101" s="38">
        <f t="shared" si="5"/>
        <v>0</v>
      </c>
      <c r="L101" s="37">
        <f t="shared" si="6"/>
        <v>0</v>
      </c>
      <c r="M101" s="39">
        <f t="shared" si="7"/>
        <v>0</v>
      </c>
      <c r="N101" s="37">
        <f t="array" ref="N101">sumproduct(Transactions_OSV!C:C=B101,Transactions_OSV!B:B="Sell",Transactions_OSV!O:O)</f>
        <v>0</v>
      </c>
      <c r="O101" s="37">
        <f t="array" ref="O101">sumproduct(Transactions_OSV!C:C=B101,Transactions_OSV!B:B="Div",Transactions_OSV!O:O)</f>
        <v>0</v>
      </c>
      <c r="P101" s="37">
        <f t="shared" si="8"/>
        <v>0</v>
      </c>
      <c r="Q101" s="37">
        <f t="shared" si="9"/>
        <v>0</v>
      </c>
    </row>
    <row r="102">
      <c r="A102" s="103"/>
      <c r="B102" s="102"/>
      <c r="C102" s="14" t="str">
        <f t="shared" si="1"/>
        <v>No Data</v>
      </c>
      <c r="D102" s="65"/>
      <c r="E102" s="14" t="str">
        <f t="shared" si="2"/>
        <v/>
      </c>
      <c r="F102" s="65"/>
      <c r="G102" s="33">
        <f t="shared" si="3"/>
        <v>0</v>
      </c>
      <c r="H102" s="34" t="str">
        <f t="shared" si="4"/>
        <v>-</v>
      </c>
      <c r="I102" s="36">
        <f>IFERROR(__xludf.DUMMYFUNCTION("iferror(INDEX(arrayformula(filter(Transactions_OSV!I:I,Transactions_OSV!C:C&lt;&gt;"""",row(Transactions_OSV!C:C)=max(if(Transactions_OSV!C:C=B102,row(Transactions_OSV!C:C),0)))) ,1),0)"),0.0)</f>
        <v>0</v>
      </c>
      <c r="J102" s="37">
        <f>IFERROR(__xludf.DUMMYFUNCTION("iferror(INDEX(arrayformula(filter(Transactions_OSV!N:N,Transactions_OSV!C:C&lt;&gt;"""",row(Transactions_OSV!C:C)=max(if(Transactions_OSV!C:C=B102,row(Transactions_OSV!C:C),0)))) ,1),0)"),0.0)</f>
        <v>0</v>
      </c>
      <c r="K102" s="38">
        <f t="shared" si="5"/>
        <v>0</v>
      </c>
      <c r="L102" s="37">
        <f t="shared" si="6"/>
        <v>0</v>
      </c>
      <c r="M102" s="39">
        <f t="shared" si="7"/>
        <v>0</v>
      </c>
      <c r="N102" s="37">
        <f t="array" ref="N102">sumproduct(Transactions_OSV!C:C=B102,Transactions_OSV!B:B="Sell",Transactions_OSV!O:O)</f>
        <v>0</v>
      </c>
      <c r="O102" s="37">
        <f t="array" ref="O102">sumproduct(Transactions_OSV!C:C=B102,Transactions_OSV!B:B="Div",Transactions_OSV!O:O)</f>
        <v>0</v>
      </c>
      <c r="P102" s="37">
        <f t="shared" si="8"/>
        <v>0</v>
      </c>
      <c r="Q102" s="37">
        <f t="shared" si="9"/>
        <v>0</v>
      </c>
    </row>
    <row r="103">
      <c r="A103" s="103"/>
      <c r="B103" s="102"/>
      <c r="C103" s="14" t="str">
        <f t="shared" si="1"/>
        <v>No Data</v>
      </c>
      <c r="D103" s="65"/>
      <c r="E103" s="14" t="str">
        <f t="shared" si="2"/>
        <v/>
      </c>
      <c r="F103" s="65"/>
      <c r="G103" s="33">
        <f t="shared" si="3"/>
        <v>0</v>
      </c>
      <c r="H103" s="34" t="str">
        <f t="shared" si="4"/>
        <v>-</v>
      </c>
      <c r="I103" s="36">
        <f>IFERROR(__xludf.DUMMYFUNCTION("iferror(INDEX(arrayformula(filter(Transactions_OSV!I:I,Transactions_OSV!C:C&lt;&gt;"""",row(Transactions_OSV!C:C)=max(if(Transactions_OSV!C:C=B103,row(Transactions_OSV!C:C),0)))) ,1),0)"),0.0)</f>
        <v>0</v>
      </c>
      <c r="J103" s="37">
        <f>IFERROR(__xludf.DUMMYFUNCTION("iferror(INDEX(arrayformula(filter(Transactions_OSV!N:N,Transactions_OSV!C:C&lt;&gt;"""",row(Transactions_OSV!C:C)=max(if(Transactions_OSV!C:C=B103,row(Transactions_OSV!C:C),0)))) ,1),0)"),0.0)</f>
        <v>0</v>
      </c>
      <c r="K103" s="38">
        <f t="shared" si="5"/>
        <v>0</v>
      </c>
      <c r="L103" s="37">
        <f t="shared" si="6"/>
        <v>0</v>
      </c>
      <c r="M103" s="39">
        <f t="shared" si="7"/>
        <v>0</v>
      </c>
      <c r="N103" s="37">
        <f t="array" ref="N103">sumproduct(Transactions_OSV!C:C=B103,Transactions_OSV!B:B="Sell",Transactions_OSV!O:O)</f>
        <v>0</v>
      </c>
      <c r="O103" s="37">
        <f t="array" ref="O103">sumproduct(Transactions_OSV!C:C=B103,Transactions_OSV!B:B="Div",Transactions_OSV!O:O)</f>
        <v>0</v>
      </c>
      <c r="P103" s="37">
        <f t="shared" si="8"/>
        <v>0</v>
      </c>
      <c r="Q103" s="37">
        <f t="shared" si="9"/>
        <v>0</v>
      </c>
    </row>
    <row r="104">
      <c r="A104" s="103"/>
      <c r="B104" s="102"/>
      <c r="C104" s="14" t="str">
        <f t="shared" si="1"/>
        <v>No Data</v>
      </c>
      <c r="D104" s="65"/>
      <c r="E104" s="14" t="str">
        <f t="shared" si="2"/>
        <v/>
      </c>
      <c r="F104" s="65"/>
      <c r="G104" s="33">
        <f t="shared" si="3"/>
        <v>0</v>
      </c>
      <c r="H104" s="34" t="str">
        <f t="shared" si="4"/>
        <v>-</v>
      </c>
      <c r="I104" s="36">
        <f>IFERROR(__xludf.DUMMYFUNCTION("iferror(INDEX(arrayformula(filter(Transactions_OSV!I:I,Transactions_OSV!C:C&lt;&gt;"""",row(Transactions_OSV!C:C)=max(if(Transactions_OSV!C:C=B104,row(Transactions_OSV!C:C),0)))) ,1),0)"),0.0)</f>
        <v>0</v>
      </c>
      <c r="J104" s="37">
        <f>IFERROR(__xludf.DUMMYFUNCTION("iferror(INDEX(arrayformula(filter(Transactions_OSV!N:N,Transactions_OSV!C:C&lt;&gt;"""",row(Transactions_OSV!C:C)=max(if(Transactions_OSV!C:C=B104,row(Transactions_OSV!C:C),0)))) ,1),0)"),0.0)</f>
        <v>0</v>
      </c>
      <c r="K104" s="38">
        <f t="shared" si="5"/>
        <v>0</v>
      </c>
      <c r="L104" s="37">
        <f t="shared" si="6"/>
        <v>0</v>
      </c>
      <c r="M104" s="39">
        <f t="shared" si="7"/>
        <v>0</v>
      </c>
      <c r="N104" s="37">
        <f t="array" ref="N104">sumproduct(Transactions_OSV!C:C=B104,Transactions_OSV!B:B="Sell",Transactions_OSV!O:O)</f>
        <v>0</v>
      </c>
      <c r="O104" s="37">
        <f t="array" ref="O104">sumproduct(Transactions_OSV!C:C=B104,Transactions_OSV!B:B="Div",Transactions_OSV!O:O)</f>
        <v>0</v>
      </c>
      <c r="P104" s="37">
        <f t="shared" si="8"/>
        <v>0</v>
      </c>
      <c r="Q104" s="37">
        <f t="shared" si="9"/>
        <v>0</v>
      </c>
    </row>
    <row r="105">
      <c r="A105" s="103"/>
      <c r="B105" s="102"/>
      <c r="C105" s="14" t="str">
        <f t="shared" si="1"/>
        <v>No Data</v>
      </c>
      <c r="D105" s="65"/>
      <c r="E105" s="14" t="str">
        <f t="shared" si="2"/>
        <v/>
      </c>
      <c r="F105" s="65"/>
      <c r="G105" s="33">
        <f t="shared" si="3"/>
        <v>0</v>
      </c>
      <c r="H105" s="34" t="str">
        <f t="shared" si="4"/>
        <v>-</v>
      </c>
      <c r="I105" s="36">
        <f>IFERROR(__xludf.DUMMYFUNCTION("iferror(INDEX(arrayformula(filter(Transactions_OSV!I:I,Transactions_OSV!C:C&lt;&gt;"""",row(Transactions_OSV!C:C)=max(if(Transactions_OSV!C:C=B105,row(Transactions_OSV!C:C),0)))) ,1),0)"),0.0)</f>
        <v>0</v>
      </c>
      <c r="J105" s="37">
        <f>IFERROR(__xludf.DUMMYFUNCTION("iferror(INDEX(arrayformula(filter(Transactions_OSV!N:N,Transactions_OSV!C:C&lt;&gt;"""",row(Transactions_OSV!C:C)=max(if(Transactions_OSV!C:C=B105,row(Transactions_OSV!C:C),0)))) ,1),0)"),0.0)</f>
        <v>0</v>
      </c>
      <c r="K105" s="38">
        <f t="shared" si="5"/>
        <v>0</v>
      </c>
      <c r="L105" s="37">
        <f t="shared" si="6"/>
        <v>0</v>
      </c>
      <c r="M105" s="39">
        <f t="shared" si="7"/>
        <v>0</v>
      </c>
      <c r="N105" s="37">
        <f t="array" ref="N105">sumproduct(Transactions_OSV!C:C=B105,Transactions_OSV!B:B="Sell",Transactions_OSV!O:O)</f>
        <v>0</v>
      </c>
      <c r="O105" s="37">
        <f t="array" ref="O105">sumproduct(Transactions_OSV!C:C=B105,Transactions_OSV!B:B="Div",Transactions_OSV!O:O)</f>
        <v>0</v>
      </c>
      <c r="P105" s="37">
        <f t="shared" si="8"/>
        <v>0</v>
      </c>
      <c r="Q105" s="37">
        <f t="shared" si="9"/>
        <v>0</v>
      </c>
    </row>
    <row r="106">
      <c r="A106" s="103"/>
      <c r="B106" s="102"/>
      <c r="C106" s="14" t="str">
        <f t="shared" si="1"/>
        <v>No Data</v>
      </c>
      <c r="D106" s="65"/>
      <c r="E106" s="14" t="str">
        <f t="shared" si="2"/>
        <v/>
      </c>
      <c r="F106" s="65"/>
      <c r="G106" s="33">
        <f t="shared" si="3"/>
        <v>0</v>
      </c>
      <c r="H106" s="34" t="str">
        <f t="shared" si="4"/>
        <v>-</v>
      </c>
      <c r="I106" s="36">
        <f>IFERROR(__xludf.DUMMYFUNCTION("iferror(INDEX(arrayformula(filter(Transactions_OSV!I:I,Transactions_OSV!C:C&lt;&gt;"""",row(Transactions_OSV!C:C)=max(if(Transactions_OSV!C:C=B106,row(Transactions_OSV!C:C),0)))) ,1),0)"),0.0)</f>
        <v>0</v>
      </c>
      <c r="J106" s="37">
        <f>IFERROR(__xludf.DUMMYFUNCTION("iferror(INDEX(arrayformula(filter(Transactions_OSV!N:N,Transactions_OSV!C:C&lt;&gt;"""",row(Transactions_OSV!C:C)=max(if(Transactions_OSV!C:C=B106,row(Transactions_OSV!C:C),0)))) ,1),0)"),0.0)</f>
        <v>0</v>
      </c>
      <c r="K106" s="38">
        <f t="shared" si="5"/>
        <v>0</v>
      </c>
      <c r="L106" s="37">
        <f t="shared" si="6"/>
        <v>0</v>
      </c>
      <c r="M106" s="39">
        <f t="shared" si="7"/>
        <v>0</v>
      </c>
      <c r="N106" s="37">
        <f t="array" ref="N106">sumproduct(Transactions_OSV!C:C=B106,Transactions_OSV!B:B="Sell",Transactions_OSV!O:O)</f>
        <v>0</v>
      </c>
      <c r="O106" s="37">
        <f t="array" ref="O106">sumproduct(Transactions_OSV!C:C=B106,Transactions_OSV!B:B="Div",Transactions_OSV!O:O)</f>
        <v>0</v>
      </c>
      <c r="P106" s="37">
        <f t="shared" si="8"/>
        <v>0</v>
      </c>
      <c r="Q106" s="37">
        <f t="shared" si="9"/>
        <v>0</v>
      </c>
    </row>
    <row r="107">
      <c r="A107" s="103"/>
      <c r="B107" s="102"/>
      <c r="C107" s="14" t="str">
        <f t="shared" si="1"/>
        <v>No Data</v>
      </c>
      <c r="D107" s="65"/>
      <c r="E107" s="14" t="str">
        <f t="shared" si="2"/>
        <v/>
      </c>
      <c r="F107" s="65"/>
      <c r="G107" s="33">
        <f t="shared" si="3"/>
        <v>0</v>
      </c>
      <c r="H107" s="34" t="str">
        <f t="shared" si="4"/>
        <v>-</v>
      </c>
      <c r="I107" s="36">
        <f>IFERROR(__xludf.DUMMYFUNCTION("iferror(INDEX(arrayformula(filter(Transactions_OSV!I:I,Transactions_OSV!C:C&lt;&gt;"""",row(Transactions_OSV!C:C)=max(if(Transactions_OSV!C:C=B107,row(Transactions_OSV!C:C),0)))) ,1),0)"),0.0)</f>
        <v>0</v>
      </c>
      <c r="J107" s="37">
        <f>IFERROR(__xludf.DUMMYFUNCTION("iferror(INDEX(arrayformula(filter(Transactions_OSV!N:N,Transactions_OSV!C:C&lt;&gt;"""",row(Transactions_OSV!C:C)=max(if(Transactions_OSV!C:C=B107,row(Transactions_OSV!C:C),0)))) ,1),0)"),0.0)</f>
        <v>0</v>
      </c>
      <c r="K107" s="38">
        <f t="shared" si="5"/>
        <v>0</v>
      </c>
      <c r="L107" s="37">
        <f t="shared" si="6"/>
        <v>0</v>
      </c>
      <c r="M107" s="39">
        <f t="shared" si="7"/>
        <v>0</v>
      </c>
      <c r="N107" s="37">
        <f t="array" ref="N107">sumproduct(Transactions_OSV!C:C=B107,Transactions_OSV!B:B="Sell",Transactions_OSV!O:O)</f>
        <v>0</v>
      </c>
      <c r="O107" s="37">
        <f t="array" ref="O107">sumproduct(Transactions_OSV!C:C=B107,Transactions_OSV!B:B="Div",Transactions_OSV!O:O)</f>
        <v>0</v>
      </c>
      <c r="P107" s="37">
        <f t="shared" si="8"/>
        <v>0</v>
      </c>
      <c r="Q107" s="37">
        <f t="shared" si="9"/>
        <v>0</v>
      </c>
    </row>
    <row r="108">
      <c r="A108" s="103"/>
      <c r="B108" s="102"/>
      <c r="C108" s="14" t="str">
        <f t="shared" si="1"/>
        <v>No Data</v>
      </c>
      <c r="D108" s="65"/>
      <c r="E108" s="14" t="str">
        <f t="shared" si="2"/>
        <v/>
      </c>
      <c r="F108" s="65"/>
      <c r="G108" s="33">
        <f t="shared" si="3"/>
        <v>0</v>
      </c>
      <c r="H108" s="34" t="str">
        <f t="shared" si="4"/>
        <v>-</v>
      </c>
      <c r="I108" s="36">
        <f>IFERROR(__xludf.DUMMYFUNCTION("iferror(INDEX(arrayformula(filter(Transactions_OSV!I:I,Transactions_OSV!C:C&lt;&gt;"""",row(Transactions_OSV!C:C)=max(if(Transactions_OSV!C:C=B108,row(Transactions_OSV!C:C),0)))) ,1),0)"),0.0)</f>
        <v>0</v>
      </c>
      <c r="J108" s="37">
        <f>IFERROR(__xludf.DUMMYFUNCTION("iferror(INDEX(arrayformula(filter(Transactions_OSV!N:N,Transactions_OSV!C:C&lt;&gt;"""",row(Transactions_OSV!C:C)=max(if(Transactions_OSV!C:C=B108,row(Transactions_OSV!C:C),0)))) ,1),0)"),0.0)</f>
        <v>0</v>
      </c>
      <c r="K108" s="38">
        <f t="shared" si="5"/>
        <v>0</v>
      </c>
      <c r="L108" s="37">
        <f t="shared" si="6"/>
        <v>0</v>
      </c>
      <c r="M108" s="39">
        <f t="shared" si="7"/>
        <v>0</v>
      </c>
      <c r="N108" s="37">
        <f t="array" ref="N108">sumproduct(Transactions_OSV!C:C=B108,Transactions_OSV!B:B="Sell",Transactions_OSV!O:O)</f>
        <v>0</v>
      </c>
      <c r="O108" s="37">
        <f t="array" ref="O108">sumproduct(Transactions_OSV!C:C=B108,Transactions_OSV!B:B="Div",Transactions_OSV!O:O)</f>
        <v>0</v>
      </c>
      <c r="P108" s="37">
        <f t="shared" si="8"/>
        <v>0</v>
      </c>
      <c r="Q108" s="37">
        <f t="shared" si="9"/>
        <v>0</v>
      </c>
    </row>
    <row r="109">
      <c r="A109" s="103"/>
      <c r="B109" s="102"/>
      <c r="C109" s="14" t="str">
        <f t="shared" si="1"/>
        <v>No Data</v>
      </c>
      <c r="D109" s="65"/>
      <c r="E109" s="14" t="str">
        <f t="shared" si="2"/>
        <v/>
      </c>
      <c r="F109" s="65"/>
      <c r="G109" s="33">
        <f t="shared" si="3"/>
        <v>0</v>
      </c>
      <c r="H109" s="34" t="str">
        <f t="shared" si="4"/>
        <v>-</v>
      </c>
      <c r="I109" s="36">
        <f>IFERROR(__xludf.DUMMYFUNCTION("iferror(INDEX(arrayformula(filter(Transactions_OSV!I:I,Transactions_OSV!C:C&lt;&gt;"""",row(Transactions_OSV!C:C)=max(if(Transactions_OSV!C:C=B109,row(Transactions_OSV!C:C),0)))) ,1),0)"),0.0)</f>
        <v>0</v>
      </c>
      <c r="J109" s="37">
        <f>IFERROR(__xludf.DUMMYFUNCTION("iferror(INDEX(arrayformula(filter(Transactions_OSV!N:N,Transactions_OSV!C:C&lt;&gt;"""",row(Transactions_OSV!C:C)=max(if(Transactions_OSV!C:C=B109,row(Transactions_OSV!C:C),0)))) ,1),0)"),0.0)</f>
        <v>0</v>
      </c>
      <c r="K109" s="38">
        <f t="shared" si="5"/>
        <v>0</v>
      </c>
      <c r="L109" s="37">
        <f t="shared" si="6"/>
        <v>0</v>
      </c>
      <c r="M109" s="39">
        <f t="shared" si="7"/>
        <v>0</v>
      </c>
      <c r="N109" s="37">
        <f t="array" ref="N109">sumproduct(Transactions_OSV!C:C=B109,Transactions_OSV!B:B="Sell",Transactions_OSV!O:O)</f>
        <v>0</v>
      </c>
      <c r="O109" s="37">
        <f t="array" ref="O109">sumproduct(Transactions_OSV!C:C=B109,Transactions_OSV!B:B="Div",Transactions_OSV!O:O)</f>
        <v>0</v>
      </c>
      <c r="P109" s="37">
        <f t="shared" si="8"/>
        <v>0</v>
      </c>
      <c r="Q109" s="37">
        <f t="shared" si="9"/>
        <v>0</v>
      </c>
    </row>
    <row r="110">
      <c r="A110" s="103"/>
      <c r="B110" s="102"/>
      <c r="C110" s="14" t="str">
        <f t="shared" si="1"/>
        <v>No Data</v>
      </c>
      <c r="D110" s="65"/>
      <c r="E110" s="14" t="str">
        <f t="shared" si="2"/>
        <v/>
      </c>
      <c r="F110" s="65"/>
      <c r="G110" s="33">
        <f t="shared" si="3"/>
        <v>0</v>
      </c>
      <c r="H110" s="34" t="str">
        <f t="shared" si="4"/>
        <v>-</v>
      </c>
      <c r="I110" s="36">
        <f>IFERROR(__xludf.DUMMYFUNCTION("iferror(INDEX(arrayformula(filter(Transactions_OSV!I:I,Transactions_OSV!C:C&lt;&gt;"""",row(Transactions_OSV!C:C)=max(if(Transactions_OSV!C:C=B110,row(Transactions_OSV!C:C),0)))) ,1),0)"),0.0)</f>
        <v>0</v>
      </c>
      <c r="J110" s="37">
        <f>IFERROR(__xludf.DUMMYFUNCTION("iferror(INDEX(arrayformula(filter(Transactions_OSV!N:N,Transactions_OSV!C:C&lt;&gt;"""",row(Transactions_OSV!C:C)=max(if(Transactions_OSV!C:C=B110,row(Transactions_OSV!C:C),0)))) ,1),0)"),0.0)</f>
        <v>0</v>
      </c>
      <c r="K110" s="38">
        <f t="shared" si="5"/>
        <v>0</v>
      </c>
      <c r="L110" s="37">
        <f t="shared" si="6"/>
        <v>0</v>
      </c>
      <c r="M110" s="39">
        <f t="shared" si="7"/>
        <v>0</v>
      </c>
      <c r="N110" s="37">
        <f t="array" ref="N110">sumproduct(Transactions_OSV!C:C=B110,Transactions_OSV!B:B="Sell",Transactions_OSV!O:O)</f>
        <v>0</v>
      </c>
      <c r="O110" s="37">
        <f t="array" ref="O110">sumproduct(Transactions_OSV!C:C=B110,Transactions_OSV!B:B="Div",Transactions_OSV!O:O)</f>
        <v>0</v>
      </c>
      <c r="P110" s="37">
        <f t="shared" si="8"/>
        <v>0</v>
      </c>
      <c r="Q110" s="37">
        <f t="shared" si="9"/>
        <v>0</v>
      </c>
    </row>
    <row r="111">
      <c r="A111" s="103"/>
      <c r="B111" s="102"/>
      <c r="C111" s="14" t="str">
        <f t="shared" si="1"/>
        <v>No Data</v>
      </c>
      <c r="D111" s="65"/>
      <c r="E111" s="14" t="str">
        <f t="shared" si="2"/>
        <v/>
      </c>
      <c r="F111" s="65"/>
      <c r="G111" s="33">
        <f t="shared" si="3"/>
        <v>0</v>
      </c>
      <c r="H111" s="34" t="str">
        <f t="shared" si="4"/>
        <v>-</v>
      </c>
      <c r="I111" s="36">
        <f>IFERROR(__xludf.DUMMYFUNCTION("iferror(INDEX(arrayformula(filter(Transactions_OSV!I:I,Transactions_OSV!C:C&lt;&gt;"""",row(Transactions_OSV!C:C)=max(if(Transactions_OSV!C:C=B111,row(Transactions_OSV!C:C),0)))) ,1),0)"),0.0)</f>
        <v>0</v>
      </c>
      <c r="J111" s="37">
        <f>IFERROR(__xludf.DUMMYFUNCTION("iferror(INDEX(arrayformula(filter(Transactions_OSV!N:N,Transactions_OSV!C:C&lt;&gt;"""",row(Transactions_OSV!C:C)=max(if(Transactions_OSV!C:C=B111,row(Transactions_OSV!C:C),0)))) ,1),0)"),0.0)</f>
        <v>0</v>
      </c>
      <c r="K111" s="38">
        <f t="shared" si="5"/>
        <v>0</v>
      </c>
      <c r="L111" s="37">
        <f t="shared" si="6"/>
        <v>0</v>
      </c>
      <c r="M111" s="39">
        <f t="shared" si="7"/>
        <v>0</v>
      </c>
      <c r="N111" s="37">
        <f t="array" ref="N111">sumproduct(Transactions_OSV!C:C=B111,Transactions_OSV!B:B="Sell",Transactions_OSV!O:O)</f>
        <v>0</v>
      </c>
      <c r="O111" s="37">
        <f t="array" ref="O111">sumproduct(Transactions_OSV!C:C=B111,Transactions_OSV!B:B="Div",Transactions_OSV!O:O)</f>
        <v>0</v>
      </c>
      <c r="P111" s="37">
        <f t="shared" si="8"/>
        <v>0</v>
      </c>
      <c r="Q111" s="37">
        <f t="shared" si="9"/>
        <v>0</v>
      </c>
    </row>
    <row r="112">
      <c r="A112" s="103"/>
      <c r="B112" s="102"/>
      <c r="C112" s="14" t="str">
        <f t="shared" si="1"/>
        <v>No Data</v>
      </c>
      <c r="D112" s="65"/>
      <c r="E112" s="14" t="str">
        <f t="shared" si="2"/>
        <v/>
      </c>
      <c r="F112" s="65"/>
      <c r="G112" s="33">
        <f t="shared" si="3"/>
        <v>0</v>
      </c>
      <c r="H112" s="34" t="str">
        <f t="shared" si="4"/>
        <v>-</v>
      </c>
      <c r="I112" s="36">
        <f>IFERROR(__xludf.DUMMYFUNCTION("iferror(INDEX(arrayformula(filter(Transactions_OSV!I:I,Transactions_OSV!C:C&lt;&gt;"""",row(Transactions_OSV!C:C)=max(if(Transactions_OSV!C:C=B112,row(Transactions_OSV!C:C),0)))) ,1),0)"),0.0)</f>
        <v>0</v>
      </c>
      <c r="J112" s="37">
        <f>IFERROR(__xludf.DUMMYFUNCTION("iferror(INDEX(arrayformula(filter(Transactions_OSV!N:N,Transactions_OSV!C:C&lt;&gt;"""",row(Transactions_OSV!C:C)=max(if(Transactions_OSV!C:C=B112,row(Transactions_OSV!C:C),0)))) ,1),0)"),0.0)</f>
        <v>0</v>
      </c>
      <c r="K112" s="38">
        <f t="shared" si="5"/>
        <v>0</v>
      </c>
      <c r="L112" s="37">
        <f t="shared" si="6"/>
        <v>0</v>
      </c>
      <c r="M112" s="39">
        <f t="shared" si="7"/>
        <v>0</v>
      </c>
      <c r="N112" s="37">
        <f t="array" ref="N112">sumproduct(Transactions_OSV!C:C=B112,Transactions_OSV!B:B="Sell",Transactions_OSV!O:O)</f>
        <v>0</v>
      </c>
      <c r="O112" s="37">
        <f t="array" ref="O112">sumproduct(Transactions_OSV!C:C=B112,Transactions_OSV!B:B="Div",Transactions_OSV!O:O)</f>
        <v>0</v>
      </c>
      <c r="P112" s="37">
        <f t="shared" si="8"/>
        <v>0</v>
      </c>
      <c r="Q112" s="37">
        <f t="shared" si="9"/>
        <v>0</v>
      </c>
    </row>
    <row r="113">
      <c r="A113" s="103"/>
      <c r="B113" s="102"/>
      <c r="C113" s="14" t="str">
        <f t="shared" si="1"/>
        <v>No Data</v>
      </c>
      <c r="D113" s="65"/>
      <c r="E113" s="14" t="str">
        <f t="shared" si="2"/>
        <v/>
      </c>
      <c r="F113" s="65"/>
      <c r="G113" s="33">
        <f t="shared" si="3"/>
        <v>0</v>
      </c>
      <c r="H113" s="34" t="str">
        <f t="shared" si="4"/>
        <v>-</v>
      </c>
      <c r="I113" s="36">
        <f>IFERROR(__xludf.DUMMYFUNCTION("iferror(INDEX(arrayformula(filter(Transactions_OSV!I:I,Transactions_OSV!C:C&lt;&gt;"""",row(Transactions_OSV!C:C)=max(if(Transactions_OSV!C:C=B113,row(Transactions_OSV!C:C),0)))) ,1),0)"),0.0)</f>
        <v>0</v>
      </c>
      <c r="J113" s="37">
        <f>IFERROR(__xludf.DUMMYFUNCTION("iferror(INDEX(arrayformula(filter(Transactions_OSV!N:N,Transactions_OSV!C:C&lt;&gt;"""",row(Transactions_OSV!C:C)=max(if(Transactions_OSV!C:C=B113,row(Transactions_OSV!C:C),0)))) ,1),0)"),0.0)</f>
        <v>0</v>
      </c>
      <c r="K113" s="38">
        <f t="shared" si="5"/>
        <v>0</v>
      </c>
      <c r="L113" s="37">
        <f t="shared" si="6"/>
        <v>0</v>
      </c>
      <c r="M113" s="39">
        <f t="shared" si="7"/>
        <v>0</v>
      </c>
      <c r="N113" s="37">
        <f t="array" ref="N113">sumproduct(Transactions_OSV!C:C=B113,Transactions_OSV!B:B="Sell",Transactions_OSV!O:O)</f>
        <v>0</v>
      </c>
      <c r="O113" s="37">
        <f t="array" ref="O113">sumproduct(Transactions_OSV!C:C=B113,Transactions_OSV!B:B="Div",Transactions_OSV!O:O)</f>
        <v>0</v>
      </c>
      <c r="P113" s="37">
        <f t="shared" si="8"/>
        <v>0</v>
      </c>
      <c r="Q113" s="37">
        <f t="shared" si="9"/>
        <v>0</v>
      </c>
    </row>
    <row r="114">
      <c r="A114" s="103"/>
      <c r="B114" s="102"/>
      <c r="C114" s="14" t="str">
        <f t="shared" si="1"/>
        <v>No Data</v>
      </c>
      <c r="D114" s="65"/>
      <c r="E114" s="14" t="str">
        <f t="shared" si="2"/>
        <v/>
      </c>
      <c r="F114" s="65"/>
      <c r="G114" s="33">
        <f t="shared" si="3"/>
        <v>0</v>
      </c>
      <c r="H114" s="34" t="str">
        <f t="shared" si="4"/>
        <v>-</v>
      </c>
      <c r="I114" s="36">
        <f>IFERROR(__xludf.DUMMYFUNCTION("iferror(INDEX(arrayformula(filter(Transactions_OSV!I:I,Transactions_OSV!C:C&lt;&gt;"""",row(Transactions_OSV!C:C)=max(if(Transactions_OSV!C:C=B114,row(Transactions_OSV!C:C),0)))) ,1),0)"),0.0)</f>
        <v>0</v>
      </c>
      <c r="J114" s="37">
        <f>IFERROR(__xludf.DUMMYFUNCTION("iferror(INDEX(arrayformula(filter(Transactions_OSV!N:N,Transactions_OSV!C:C&lt;&gt;"""",row(Transactions_OSV!C:C)=max(if(Transactions_OSV!C:C=B114,row(Transactions_OSV!C:C),0)))) ,1),0)"),0.0)</f>
        <v>0</v>
      </c>
      <c r="K114" s="38">
        <f t="shared" si="5"/>
        <v>0</v>
      </c>
      <c r="L114" s="37">
        <f t="shared" si="6"/>
        <v>0</v>
      </c>
      <c r="M114" s="39">
        <f t="shared" si="7"/>
        <v>0</v>
      </c>
      <c r="N114" s="37">
        <f t="array" ref="N114">sumproduct(Transactions_OSV!C:C=B114,Transactions_OSV!B:B="Sell",Transactions_OSV!O:O)</f>
        <v>0</v>
      </c>
      <c r="O114" s="37">
        <f t="array" ref="O114">sumproduct(Transactions_OSV!C:C=B114,Transactions_OSV!B:B="Div",Transactions_OSV!O:O)</f>
        <v>0</v>
      </c>
      <c r="P114" s="37">
        <f t="shared" si="8"/>
        <v>0</v>
      </c>
      <c r="Q114" s="37">
        <f t="shared" si="9"/>
        <v>0</v>
      </c>
    </row>
    <row r="115">
      <c r="A115" s="103"/>
      <c r="B115" s="102"/>
      <c r="C115" s="14" t="str">
        <f t="shared" si="1"/>
        <v>No Data</v>
      </c>
      <c r="D115" s="65"/>
      <c r="E115" s="14" t="str">
        <f t="shared" si="2"/>
        <v/>
      </c>
      <c r="F115" s="65"/>
      <c r="G115" s="33">
        <f t="shared" si="3"/>
        <v>0</v>
      </c>
      <c r="H115" s="34" t="str">
        <f t="shared" si="4"/>
        <v>-</v>
      </c>
      <c r="I115" s="36">
        <f>IFERROR(__xludf.DUMMYFUNCTION("iferror(INDEX(arrayformula(filter(Transactions_OSV!I:I,Transactions_OSV!C:C&lt;&gt;"""",row(Transactions_OSV!C:C)=max(if(Transactions_OSV!C:C=B115,row(Transactions_OSV!C:C),0)))) ,1),0)"),0.0)</f>
        <v>0</v>
      </c>
      <c r="J115" s="37">
        <f>IFERROR(__xludf.DUMMYFUNCTION("iferror(INDEX(arrayformula(filter(Transactions_OSV!N:N,Transactions_OSV!C:C&lt;&gt;"""",row(Transactions_OSV!C:C)=max(if(Transactions_OSV!C:C=B115,row(Transactions_OSV!C:C),0)))) ,1),0)"),0.0)</f>
        <v>0</v>
      </c>
      <c r="K115" s="38">
        <f t="shared" si="5"/>
        <v>0</v>
      </c>
      <c r="L115" s="37">
        <f t="shared" si="6"/>
        <v>0</v>
      </c>
      <c r="M115" s="39">
        <f t="shared" si="7"/>
        <v>0</v>
      </c>
      <c r="N115" s="37">
        <f t="array" ref="N115">sumproduct(Transactions_OSV!C:C=B115,Transactions_OSV!B:B="Sell",Transactions_OSV!O:O)</f>
        <v>0</v>
      </c>
      <c r="O115" s="37">
        <f t="array" ref="O115">sumproduct(Transactions_OSV!C:C=B115,Transactions_OSV!B:B="Div",Transactions_OSV!O:O)</f>
        <v>0</v>
      </c>
      <c r="P115" s="37">
        <f t="shared" si="8"/>
        <v>0</v>
      </c>
      <c r="Q115" s="37">
        <f t="shared" si="9"/>
        <v>0</v>
      </c>
    </row>
    <row r="116">
      <c r="A116" s="103"/>
      <c r="B116" s="102"/>
      <c r="C116" s="14" t="str">
        <f t="shared" si="1"/>
        <v>No Data</v>
      </c>
      <c r="D116" s="65"/>
      <c r="E116" s="14" t="str">
        <f t="shared" si="2"/>
        <v/>
      </c>
      <c r="F116" s="65"/>
      <c r="G116" s="33">
        <f t="shared" si="3"/>
        <v>0</v>
      </c>
      <c r="H116" s="34" t="str">
        <f t="shared" si="4"/>
        <v>-</v>
      </c>
      <c r="I116" s="36">
        <f>IFERROR(__xludf.DUMMYFUNCTION("iferror(INDEX(arrayformula(filter(Transactions_OSV!I:I,Transactions_OSV!C:C&lt;&gt;"""",row(Transactions_OSV!C:C)=max(if(Transactions_OSV!C:C=B116,row(Transactions_OSV!C:C),0)))) ,1),0)"),0.0)</f>
        <v>0</v>
      </c>
      <c r="J116" s="37">
        <f>IFERROR(__xludf.DUMMYFUNCTION("iferror(INDEX(arrayformula(filter(Transactions_OSV!N:N,Transactions_OSV!C:C&lt;&gt;"""",row(Transactions_OSV!C:C)=max(if(Transactions_OSV!C:C=B116,row(Transactions_OSV!C:C),0)))) ,1),0)"),0.0)</f>
        <v>0</v>
      </c>
      <c r="K116" s="38">
        <f t="shared" si="5"/>
        <v>0</v>
      </c>
      <c r="L116" s="37">
        <f t="shared" si="6"/>
        <v>0</v>
      </c>
      <c r="M116" s="39">
        <f t="shared" si="7"/>
        <v>0</v>
      </c>
      <c r="N116" s="37">
        <f t="array" ref="N116">sumproduct(Transactions_OSV!C:C=B116,Transactions_OSV!B:B="Sell",Transactions_OSV!O:O)</f>
        <v>0</v>
      </c>
      <c r="O116" s="37">
        <f t="array" ref="O116">sumproduct(Transactions_OSV!C:C=B116,Transactions_OSV!B:B="Div",Transactions_OSV!O:O)</f>
        <v>0</v>
      </c>
      <c r="P116" s="37">
        <f t="shared" si="8"/>
        <v>0</v>
      </c>
      <c r="Q116" s="37">
        <f t="shared" si="9"/>
        <v>0</v>
      </c>
    </row>
    <row r="117">
      <c r="A117" s="103"/>
      <c r="B117" s="102"/>
      <c r="C117" s="14" t="str">
        <f t="shared" si="1"/>
        <v>No Data</v>
      </c>
      <c r="D117" s="65"/>
      <c r="E117" s="14" t="str">
        <f t="shared" si="2"/>
        <v/>
      </c>
      <c r="F117" s="65"/>
      <c r="G117" s="33">
        <f t="shared" si="3"/>
        <v>0</v>
      </c>
      <c r="H117" s="34" t="str">
        <f t="shared" si="4"/>
        <v>-</v>
      </c>
      <c r="I117" s="36">
        <f>IFERROR(__xludf.DUMMYFUNCTION("iferror(INDEX(arrayformula(filter(Transactions_OSV!I:I,Transactions_OSV!C:C&lt;&gt;"""",row(Transactions_OSV!C:C)=max(if(Transactions_OSV!C:C=B117,row(Transactions_OSV!C:C),0)))) ,1),0)"),0.0)</f>
        <v>0</v>
      </c>
      <c r="J117" s="37">
        <f>IFERROR(__xludf.DUMMYFUNCTION("iferror(INDEX(arrayformula(filter(Transactions_OSV!N:N,Transactions_OSV!C:C&lt;&gt;"""",row(Transactions_OSV!C:C)=max(if(Transactions_OSV!C:C=B117,row(Transactions_OSV!C:C),0)))) ,1),0)"),0.0)</f>
        <v>0</v>
      </c>
      <c r="K117" s="38">
        <f t="shared" si="5"/>
        <v>0</v>
      </c>
      <c r="L117" s="37">
        <f t="shared" si="6"/>
        <v>0</v>
      </c>
      <c r="M117" s="39">
        <f t="shared" si="7"/>
        <v>0</v>
      </c>
      <c r="N117" s="37">
        <f t="array" ref="N117">sumproduct(Transactions_OSV!C:C=B117,Transactions_OSV!B:B="Sell",Transactions_OSV!O:O)</f>
        <v>0</v>
      </c>
      <c r="O117" s="37">
        <f t="array" ref="O117">sumproduct(Transactions_OSV!C:C=B117,Transactions_OSV!B:B="Div",Transactions_OSV!O:O)</f>
        <v>0</v>
      </c>
      <c r="P117" s="37">
        <f t="shared" si="8"/>
        <v>0</v>
      </c>
      <c r="Q117" s="37">
        <f t="shared" si="9"/>
        <v>0</v>
      </c>
    </row>
    <row r="118">
      <c r="A118" s="103"/>
      <c r="B118" s="102"/>
      <c r="C118" s="14" t="str">
        <f t="shared" si="1"/>
        <v>No Data</v>
      </c>
      <c r="D118" s="65"/>
      <c r="E118" s="14" t="str">
        <f t="shared" si="2"/>
        <v/>
      </c>
      <c r="F118" s="65"/>
      <c r="G118" s="33">
        <f t="shared" si="3"/>
        <v>0</v>
      </c>
      <c r="H118" s="34" t="str">
        <f t="shared" si="4"/>
        <v>-</v>
      </c>
      <c r="I118" s="36">
        <f>IFERROR(__xludf.DUMMYFUNCTION("iferror(INDEX(arrayformula(filter(Transactions_OSV!I:I,Transactions_OSV!C:C&lt;&gt;"""",row(Transactions_OSV!C:C)=max(if(Transactions_OSV!C:C=B118,row(Transactions_OSV!C:C),0)))) ,1),0)"),0.0)</f>
        <v>0</v>
      </c>
      <c r="J118" s="37">
        <f>IFERROR(__xludf.DUMMYFUNCTION("iferror(INDEX(arrayformula(filter(Transactions_OSV!N:N,Transactions_OSV!C:C&lt;&gt;"""",row(Transactions_OSV!C:C)=max(if(Transactions_OSV!C:C=B118,row(Transactions_OSV!C:C),0)))) ,1),0)"),0.0)</f>
        <v>0</v>
      </c>
      <c r="K118" s="38">
        <f t="shared" si="5"/>
        <v>0</v>
      </c>
      <c r="L118" s="37">
        <f t="shared" si="6"/>
        <v>0</v>
      </c>
      <c r="M118" s="39">
        <f t="shared" si="7"/>
        <v>0</v>
      </c>
      <c r="N118" s="37">
        <f t="array" ref="N118">sumproduct(Transactions_OSV!C:C=B118,Transactions_OSV!B:B="Sell",Transactions_OSV!O:O)</f>
        <v>0</v>
      </c>
      <c r="O118" s="37">
        <f t="array" ref="O118">sumproduct(Transactions_OSV!C:C=B118,Transactions_OSV!B:B="Div",Transactions_OSV!O:O)</f>
        <v>0</v>
      </c>
      <c r="P118" s="37">
        <f t="shared" si="8"/>
        <v>0</v>
      </c>
      <c r="Q118" s="37">
        <f t="shared" si="9"/>
        <v>0</v>
      </c>
    </row>
    <row r="119">
      <c r="A119" s="103"/>
      <c r="B119" s="102"/>
      <c r="C119" s="14" t="str">
        <f t="shared" si="1"/>
        <v>No Data</v>
      </c>
      <c r="D119" s="65"/>
      <c r="E119" s="14" t="str">
        <f t="shared" si="2"/>
        <v/>
      </c>
      <c r="F119" s="65"/>
      <c r="G119" s="33">
        <f t="shared" si="3"/>
        <v>0</v>
      </c>
      <c r="H119" s="34" t="str">
        <f t="shared" si="4"/>
        <v>-</v>
      </c>
      <c r="I119" s="36">
        <f>IFERROR(__xludf.DUMMYFUNCTION("iferror(INDEX(arrayformula(filter(Transactions_OSV!I:I,Transactions_OSV!C:C&lt;&gt;"""",row(Transactions_OSV!C:C)=max(if(Transactions_OSV!C:C=B119,row(Transactions_OSV!C:C),0)))) ,1),0)"),0.0)</f>
        <v>0</v>
      </c>
      <c r="J119" s="37">
        <f>IFERROR(__xludf.DUMMYFUNCTION("iferror(INDEX(arrayformula(filter(Transactions_OSV!N:N,Transactions_OSV!C:C&lt;&gt;"""",row(Transactions_OSV!C:C)=max(if(Transactions_OSV!C:C=B119,row(Transactions_OSV!C:C),0)))) ,1),0)"),0.0)</f>
        <v>0</v>
      </c>
      <c r="K119" s="38">
        <f t="shared" si="5"/>
        <v>0</v>
      </c>
      <c r="L119" s="37">
        <f t="shared" si="6"/>
        <v>0</v>
      </c>
      <c r="M119" s="39">
        <f t="shared" si="7"/>
        <v>0</v>
      </c>
      <c r="N119" s="37">
        <f t="array" ref="N119">sumproduct(Transactions_OSV!C:C=B119,Transactions_OSV!B:B="Sell",Transactions_OSV!O:O)</f>
        <v>0</v>
      </c>
      <c r="O119" s="37">
        <f t="array" ref="O119">sumproduct(Transactions_OSV!C:C=B119,Transactions_OSV!B:B="Div",Transactions_OSV!O:O)</f>
        <v>0</v>
      </c>
      <c r="P119" s="37">
        <f t="shared" si="8"/>
        <v>0</v>
      </c>
      <c r="Q119" s="37">
        <f t="shared" si="9"/>
        <v>0</v>
      </c>
    </row>
  </sheetData>
  <conditionalFormatting sqref="I2:J119">
    <cfRule type="cellIs" dxfId="1" priority="1" operator="lessThan">
      <formula>0.1</formula>
    </cfRule>
  </conditionalFormatting>
  <conditionalFormatting sqref="Q2:Q119">
    <cfRule type="cellIs" dxfId="1" priority="2" operator="lessThan">
      <formula>0.1</formula>
    </cfRule>
  </conditionalFormatting>
  <conditionalFormatting sqref="L2:L119">
    <cfRule type="cellIs" dxfId="2" priority="3" operator="lessThan">
      <formula>0</formula>
    </cfRule>
  </conditionalFormatting>
  <conditionalFormatting sqref="A2:A78">
    <cfRule type="containsText" dxfId="9" priority="4" operator="containsText" text="Dividend">
      <formula>NOT(ISERROR(SEARCH(("Dividend"),(A2))))</formula>
    </cfRule>
  </conditionalFormatting>
  <conditionalFormatting sqref="M2:N119">
    <cfRule type="cellIs" dxfId="3" priority="5" operator="greaterThan">
      <formula>0</formula>
    </cfRule>
  </conditionalFormatting>
  <conditionalFormatting sqref="P2:P119">
    <cfRule type="cellIs" dxfId="3" priority="6" operator="greaterThan">
      <formula>0</formula>
    </cfRule>
  </conditionalFormatting>
  <conditionalFormatting sqref="M2:N119">
    <cfRule type="cellIs" dxfId="2" priority="7" operator="lessThan">
      <formula>0</formula>
    </cfRule>
  </conditionalFormatting>
  <conditionalFormatting sqref="P2:P119">
    <cfRule type="cellIs" dxfId="2" priority="8" operator="lessThan">
      <formula>0</formula>
    </cfRule>
  </conditionalFormatting>
  <conditionalFormatting sqref="A2:A78">
    <cfRule type="containsText" dxfId="10" priority="9" operator="containsText" text="Growth">
      <formula>NOT(ISERROR(SEARCH(("Growth"),(A2))))</formula>
    </cfRule>
  </conditionalFormatting>
  <conditionalFormatting sqref="L2:L119">
    <cfRule type="cellIs" dxfId="3" priority="10" operator="greaterThan">
      <formula>0</formula>
    </cfRule>
  </conditionalFormatting>
  <conditionalFormatting sqref="A2:A78">
    <cfRule type="containsText" dxfId="4" priority="11" operator="containsText" text="Value">
      <formula>NOT(ISERROR(SEARCH(("Value"),(A2))))</formula>
    </cfRule>
  </conditionalFormatting>
  <conditionalFormatting sqref="A2:A78">
    <cfRule type="containsText" dxfId="11" priority="12" operator="containsText" text="Special Situation">
      <formula>NOT(ISERROR(SEARCH(("Special Situation"),(A2))))</formula>
    </cfRule>
  </conditionalFormatting>
  <dataValidations>
    <dataValidation type="list" allowBlank="1" sqref="A2:A63">
      <formula1>Ref!$A$2:$A$7</formula1>
    </dataValidation>
    <dataValidation type="list" allowBlank="1" showInputMessage="1" prompt="Click and enter a value from range Ref!A2:A7" sqref="A64:A78">
      <formula1>Ref!$A$2:$A$7</formula1>
    </dataValidation>
  </dataValidation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2.75"/>
  <cols>
    <col customWidth="1" min="1" max="1" width="9.43"/>
    <col customWidth="1" min="2" max="2" width="7.0"/>
    <col customWidth="1" min="3" max="3" width="8.57"/>
    <col customWidth="1" min="4" max="5" width="9.14"/>
    <col customWidth="1" min="6" max="6" width="7.14"/>
    <col customWidth="1" min="7" max="7" width="5.29"/>
    <col customWidth="1" min="8" max="8" width="7.71"/>
    <col customWidth="1" min="9" max="9" width="9.29"/>
    <col customWidth="1" min="10" max="10" width="10.0"/>
    <col customWidth="1" min="11" max="11" width="10.14"/>
    <col customWidth="1" min="12" max="12" width="9.43"/>
    <col customWidth="1" min="13" max="13" width="8.86"/>
    <col customWidth="1" min="14" max="14" width="10.71"/>
    <col customWidth="1" min="15" max="16" width="9.71"/>
  </cols>
  <sheetData>
    <row r="1" ht="36.0" customHeight="1">
      <c r="A1" s="40" t="s">
        <v>42</v>
      </c>
      <c r="B1" s="40" t="s">
        <v>43</v>
      </c>
      <c r="C1" s="40" t="s">
        <v>44</v>
      </c>
      <c r="D1" s="40" t="s">
        <v>45</v>
      </c>
      <c r="E1" s="40" t="s">
        <v>46</v>
      </c>
      <c r="F1" s="40" t="s">
        <v>47</v>
      </c>
      <c r="G1" s="40" t="s">
        <v>48</v>
      </c>
      <c r="H1" s="40" t="s">
        <v>49</v>
      </c>
      <c r="I1" s="40" t="s">
        <v>50</v>
      </c>
      <c r="J1" s="40" t="s">
        <v>51</v>
      </c>
      <c r="K1" s="40" t="s">
        <v>52</v>
      </c>
      <c r="L1" s="40" t="s">
        <v>53</v>
      </c>
      <c r="M1" s="41" t="s">
        <v>54</v>
      </c>
      <c r="N1" s="40" t="s">
        <v>55</v>
      </c>
      <c r="O1" s="40" t="s">
        <v>56</v>
      </c>
      <c r="P1" s="40" t="s">
        <v>57</v>
      </c>
    </row>
    <row r="2" ht="12.0" customHeight="1">
      <c r="A2" s="42">
        <v>42372.0</v>
      </c>
      <c r="B2" s="43" t="s">
        <v>58</v>
      </c>
      <c r="C2" s="44" t="s">
        <v>59</v>
      </c>
      <c r="D2" s="45">
        <f t="shared" ref="D2:D6" si="1">(10000-7.95)/E2</f>
        <v>386.2408195</v>
      </c>
      <c r="E2" s="46">
        <v>25.87</v>
      </c>
      <c r="F2" s="46">
        <v>7.95</v>
      </c>
      <c r="G2" s="47">
        <v>1.0</v>
      </c>
      <c r="H2" s="48">
        <f t="shared" ref="H2:H416" si="2">IFERROR(__xludf.DUMMYFUNCTION("if($C2="""","""",iferror(if(row()&lt;&gt;2,INDEX(arrayformula(filter($I1:$I$2,$C1:$C$2&lt;&gt;"""",row($C1:$C$2)=max(if($C1:$C$2=C2,row($C1:$C$2),0)))) ,1),0),0))"),0.0)</f>
        <v>0</v>
      </c>
      <c r="I2" s="49">
        <f t="shared" ref="I2:I416" si="3">if(C2="","",if(B2="Buy",H2+D2,if(B2="Sell",H2-D2,if(or(B2="Div",B2="Fee"),H2,if(B2="Split",H2*G2,0)))))</f>
        <v>386.2408195</v>
      </c>
      <c r="J2" s="50">
        <f t="shared" ref="J2:J416" si="4">if(C2="","",if(B2="Buy",E2*D2+F2,if(B2="Sell",E2*D2-F2,E2*D2-F2)))</f>
        <v>10000</v>
      </c>
      <c r="K2" s="51">
        <f t="shared" ref="K2:K416" si="5">IFERROR(__xludf.DUMMYFUNCTION("if(C2="""","""",iferror(if(row()&lt;&gt;2,INDEX(arrayformula(filter($N1:$N$2,$C1:$C$2&lt;&gt;"""",row($C1:$C$2)=max(if($C1:$C$2=C2,row($C1:$C$2),0)))) ,1),0),0))"),0.0)</f>
        <v>0</v>
      </c>
      <c r="L2" s="52" t="str">
        <f t="shared" ref="L2:L416" si="6">if(C2="","",if(B2="Sell",if(H2=0,0,D2/H2*K2),"-"))</f>
        <v>-</v>
      </c>
      <c r="M2" s="54" t="str">
        <f t="shared" ref="M2:M416" si="7">if(C2="","",if(B2="Sell",if(H2=0,0,K2/H2),"-"))</f>
        <v>-</v>
      </c>
      <c r="N2" s="51">
        <f t="shared" ref="N2:N416" si="8">if(C2="","",if(B2="Buy",K2+J2,if(or(B2="Div",B2="Fee"),K2,if(B2="Sell",if(K2&lt;=0,"Error.No Previous units.",K2-L2),if(B2="Split",K2,"Error")))))</f>
        <v>10000</v>
      </c>
      <c r="O2" s="50">
        <f t="shared" ref="O2:O416" si="9">if(C2="","",if(B2="Sell",J2-L2,if(or(B2="Div",B2="Fee"),J2,0)))</f>
        <v>0</v>
      </c>
      <c r="P2" s="55" t="str">
        <f t="shared" ref="P2:P416" si="10">if(C2="","",if(B2="Sell",(J2-L2)/L2,""))</f>
        <v/>
      </c>
    </row>
    <row r="3" ht="12.0" customHeight="1">
      <c r="A3" s="42">
        <v>42373.0</v>
      </c>
      <c r="B3" s="43" t="s">
        <v>58</v>
      </c>
      <c r="C3" s="44" t="s">
        <v>61</v>
      </c>
      <c r="D3" s="45">
        <f t="shared" si="1"/>
        <v>1722.767241</v>
      </c>
      <c r="E3" s="46">
        <v>5.8</v>
      </c>
      <c r="F3" s="46">
        <v>7.95</v>
      </c>
      <c r="G3" s="47">
        <v>1.0</v>
      </c>
      <c r="H3" s="48">
        <f t="shared" si="2"/>
        <v>0</v>
      </c>
      <c r="I3" s="49">
        <f t="shared" si="3"/>
        <v>1722.767241</v>
      </c>
      <c r="J3" s="50">
        <f t="shared" si="4"/>
        <v>10000</v>
      </c>
      <c r="K3" s="51">
        <f t="shared" si="5"/>
        <v>0</v>
      </c>
      <c r="L3" s="52" t="str">
        <f t="shared" si="6"/>
        <v>-</v>
      </c>
      <c r="M3" s="54" t="str">
        <f t="shared" si="7"/>
        <v>-</v>
      </c>
      <c r="N3" s="51">
        <f t="shared" si="8"/>
        <v>10000</v>
      </c>
      <c r="O3" s="50">
        <f t="shared" si="9"/>
        <v>0</v>
      </c>
      <c r="P3" s="55" t="str">
        <f t="shared" si="10"/>
        <v/>
      </c>
    </row>
    <row r="4" ht="12.0" customHeight="1">
      <c r="A4" s="42">
        <v>42374.0</v>
      </c>
      <c r="B4" s="43" t="s">
        <v>58</v>
      </c>
      <c r="C4" s="44" t="s">
        <v>62</v>
      </c>
      <c r="D4" s="45">
        <f t="shared" si="1"/>
        <v>322.5322789</v>
      </c>
      <c r="E4" s="46">
        <v>30.98</v>
      </c>
      <c r="F4" s="46">
        <v>7.95</v>
      </c>
      <c r="G4" s="47">
        <v>1.0</v>
      </c>
      <c r="H4" s="48">
        <f t="shared" si="2"/>
        <v>0</v>
      </c>
      <c r="I4" s="49">
        <f t="shared" si="3"/>
        <v>322.5322789</v>
      </c>
      <c r="J4" s="50">
        <f t="shared" si="4"/>
        <v>10000</v>
      </c>
      <c r="K4" s="51">
        <f t="shared" si="5"/>
        <v>0</v>
      </c>
      <c r="L4" s="52" t="str">
        <f t="shared" si="6"/>
        <v>-</v>
      </c>
      <c r="M4" s="54" t="str">
        <f t="shared" si="7"/>
        <v>-</v>
      </c>
      <c r="N4" s="51">
        <f t="shared" si="8"/>
        <v>10000</v>
      </c>
      <c r="O4" s="50">
        <f t="shared" si="9"/>
        <v>0</v>
      </c>
      <c r="P4" s="55" t="str">
        <f t="shared" si="10"/>
        <v/>
      </c>
    </row>
    <row r="5" ht="12.0" customHeight="1">
      <c r="A5" s="42">
        <v>42494.0</v>
      </c>
      <c r="B5" s="43" t="s">
        <v>58</v>
      </c>
      <c r="C5" s="44" t="s">
        <v>63</v>
      </c>
      <c r="D5" s="45">
        <f t="shared" si="1"/>
        <v>6891.068966</v>
      </c>
      <c r="E5" s="46">
        <v>1.45</v>
      </c>
      <c r="F5" s="46">
        <v>7.95</v>
      </c>
      <c r="G5" s="47">
        <v>1.0</v>
      </c>
      <c r="H5" s="48">
        <f t="shared" si="2"/>
        <v>0</v>
      </c>
      <c r="I5" s="49">
        <f t="shared" si="3"/>
        <v>6891.068966</v>
      </c>
      <c r="J5" s="50">
        <f t="shared" si="4"/>
        <v>10000</v>
      </c>
      <c r="K5" s="51">
        <f t="shared" si="5"/>
        <v>0</v>
      </c>
      <c r="L5" s="52" t="str">
        <f t="shared" si="6"/>
        <v>-</v>
      </c>
      <c r="M5" s="54" t="str">
        <f t="shared" si="7"/>
        <v>-</v>
      </c>
      <c r="N5" s="51">
        <f t="shared" si="8"/>
        <v>10000</v>
      </c>
      <c r="O5" s="50">
        <f t="shared" si="9"/>
        <v>0</v>
      </c>
      <c r="P5" s="55" t="str">
        <f t="shared" si="10"/>
        <v/>
      </c>
    </row>
    <row r="6" ht="12.0" customHeight="1">
      <c r="A6" s="42">
        <v>42495.0</v>
      </c>
      <c r="B6" s="43" t="s">
        <v>58</v>
      </c>
      <c r="C6" s="44" t="s">
        <v>64</v>
      </c>
      <c r="D6" s="45">
        <f t="shared" si="1"/>
        <v>667.0260347</v>
      </c>
      <c r="E6" s="46">
        <v>14.98</v>
      </c>
      <c r="F6" s="46">
        <v>7.95</v>
      </c>
      <c r="G6" s="47">
        <v>1.0</v>
      </c>
      <c r="H6" s="48">
        <f t="shared" si="2"/>
        <v>0</v>
      </c>
      <c r="I6" s="49">
        <f t="shared" si="3"/>
        <v>667.0260347</v>
      </c>
      <c r="J6" s="50">
        <f t="shared" si="4"/>
        <v>10000</v>
      </c>
      <c r="K6" s="51">
        <f t="shared" si="5"/>
        <v>0</v>
      </c>
      <c r="L6" s="52" t="str">
        <f t="shared" si="6"/>
        <v>-</v>
      </c>
      <c r="M6" s="54" t="str">
        <f t="shared" si="7"/>
        <v>-</v>
      </c>
      <c r="N6" s="51">
        <f t="shared" si="8"/>
        <v>10000</v>
      </c>
      <c r="O6" s="50">
        <f t="shared" si="9"/>
        <v>0</v>
      </c>
      <c r="P6" s="55" t="str">
        <f t="shared" si="10"/>
        <v/>
      </c>
    </row>
    <row r="7" ht="12.0" customHeight="1">
      <c r="A7" s="42">
        <v>42496.0</v>
      </c>
      <c r="B7" s="43" t="s">
        <v>58</v>
      </c>
      <c r="C7" s="44" t="s">
        <v>65</v>
      </c>
      <c r="D7" s="56">
        <v>155.0</v>
      </c>
      <c r="E7" s="46">
        <v>34.0</v>
      </c>
      <c r="F7" s="46">
        <v>0.0</v>
      </c>
      <c r="G7" s="47">
        <v>1.0</v>
      </c>
      <c r="H7" s="48">
        <f t="shared" si="2"/>
        <v>0</v>
      </c>
      <c r="I7" s="49">
        <f t="shared" si="3"/>
        <v>155</v>
      </c>
      <c r="J7" s="50">
        <f t="shared" si="4"/>
        <v>5270</v>
      </c>
      <c r="K7" s="51">
        <f t="shared" si="5"/>
        <v>0</v>
      </c>
      <c r="L7" s="52" t="str">
        <f t="shared" si="6"/>
        <v>-</v>
      </c>
      <c r="M7" s="54" t="str">
        <f t="shared" si="7"/>
        <v>-</v>
      </c>
      <c r="N7" s="51">
        <f t="shared" si="8"/>
        <v>5270</v>
      </c>
      <c r="O7" s="50">
        <f t="shared" si="9"/>
        <v>0</v>
      </c>
      <c r="P7" s="55" t="str">
        <f t="shared" si="10"/>
        <v/>
      </c>
    </row>
    <row r="8" ht="12.0" customHeight="1">
      <c r="A8" s="42">
        <v>42497.0</v>
      </c>
      <c r="B8" s="43" t="s">
        <v>58</v>
      </c>
      <c r="C8" s="44" t="s">
        <v>66</v>
      </c>
      <c r="D8" s="45">
        <f t="shared" ref="D8:D12" si="11">(10000-7.95)/E8</f>
        <v>373.2555099</v>
      </c>
      <c r="E8" s="46">
        <v>26.77</v>
      </c>
      <c r="F8" s="46">
        <v>7.95</v>
      </c>
      <c r="G8" s="47">
        <v>1.0</v>
      </c>
      <c r="H8" s="48">
        <f t="shared" si="2"/>
        <v>0</v>
      </c>
      <c r="I8" s="49">
        <f t="shared" si="3"/>
        <v>373.2555099</v>
      </c>
      <c r="J8" s="50">
        <f t="shared" si="4"/>
        <v>10000</v>
      </c>
      <c r="K8" s="51">
        <f t="shared" si="5"/>
        <v>0</v>
      </c>
      <c r="L8" s="52" t="str">
        <f t="shared" si="6"/>
        <v>-</v>
      </c>
      <c r="M8" s="54" t="str">
        <f t="shared" si="7"/>
        <v>-</v>
      </c>
      <c r="N8" s="51">
        <f t="shared" si="8"/>
        <v>10000</v>
      </c>
      <c r="O8" s="50">
        <f t="shared" si="9"/>
        <v>0</v>
      </c>
      <c r="P8" s="55" t="str">
        <f t="shared" si="10"/>
        <v/>
      </c>
    </row>
    <row r="9" ht="12.0" customHeight="1">
      <c r="A9" s="42">
        <v>42562.0</v>
      </c>
      <c r="B9" s="43" t="s">
        <v>58</v>
      </c>
      <c r="C9" s="44" t="s">
        <v>67</v>
      </c>
      <c r="D9" s="45">
        <f t="shared" si="11"/>
        <v>326.004894</v>
      </c>
      <c r="E9" s="46">
        <v>30.65</v>
      </c>
      <c r="F9" s="46">
        <v>7.95</v>
      </c>
      <c r="G9" s="47">
        <v>1.0</v>
      </c>
      <c r="H9" s="48">
        <f t="shared" si="2"/>
        <v>0</v>
      </c>
      <c r="I9" s="49">
        <f t="shared" si="3"/>
        <v>326.004894</v>
      </c>
      <c r="J9" s="50">
        <f t="shared" si="4"/>
        <v>10000</v>
      </c>
      <c r="K9" s="51">
        <f t="shared" si="5"/>
        <v>0</v>
      </c>
      <c r="L9" s="52" t="str">
        <f t="shared" si="6"/>
        <v>-</v>
      </c>
      <c r="M9" s="54" t="str">
        <f t="shared" si="7"/>
        <v>-</v>
      </c>
      <c r="N9" s="51">
        <f t="shared" si="8"/>
        <v>10000</v>
      </c>
      <c r="O9" s="50">
        <f t="shared" si="9"/>
        <v>0</v>
      </c>
      <c r="P9" s="55" t="str">
        <f t="shared" si="10"/>
        <v/>
      </c>
    </row>
    <row r="10" ht="12.0" customHeight="1">
      <c r="A10" s="42">
        <v>42562.0</v>
      </c>
      <c r="B10" s="43" t="s">
        <v>58</v>
      </c>
      <c r="C10" s="44" t="s">
        <v>68</v>
      </c>
      <c r="D10" s="45">
        <f t="shared" si="11"/>
        <v>104.7824035</v>
      </c>
      <c r="E10" s="46">
        <v>95.36</v>
      </c>
      <c r="F10" s="46">
        <v>7.95</v>
      </c>
      <c r="G10" s="47">
        <v>1.0</v>
      </c>
      <c r="H10" s="48">
        <f t="shared" si="2"/>
        <v>0</v>
      </c>
      <c r="I10" s="49">
        <f t="shared" si="3"/>
        <v>104.7824035</v>
      </c>
      <c r="J10" s="50">
        <f t="shared" si="4"/>
        <v>10000</v>
      </c>
      <c r="K10" s="51">
        <f t="shared" si="5"/>
        <v>0</v>
      </c>
      <c r="L10" s="52" t="str">
        <f t="shared" si="6"/>
        <v>-</v>
      </c>
      <c r="M10" s="54" t="str">
        <f t="shared" si="7"/>
        <v>-</v>
      </c>
      <c r="N10" s="51">
        <f t="shared" si="8"/>
        <v>10000</v>
      </c>
      <c r="O10" s="50">
        <f t="shared" si="9"/>
        <v>0</v>
      </c>
      <c r="P10" s="55" t="str">
        <f t="shared" si="10"/>
        <v/>
      </c>
    </row>
    <row r="11" ht="12.0" customHeight="1">
      <c r="A11" s="42">
        <v>42562.0</v>
      </c>
      <c r="B11" s="43" t="s">
        <v>58</v>
      </c>
      <c r="C11" s="44" t="s">
        <v>69</v>
      </c>
      <c r="D11" s="45">
        <f t="shared" si="11"/>
        <v>218.9798378</v>
      </c>
      <c r="E11" s="46">
        <v>45.63</v>
      </c>
      <c r="F11" s="46">
        <v>7.95</v>
      </c>
      <c r="G11" s="47">
        <v>1.0</v>
      </c>
      <c r="H11" s="48">
        <f t="shared" si="2"/>
        <v>0</v>
      </c>
      <c r="I11" s="49">
        <f t="shared" si="3"/>
        <v>218.9798378</v>
      </c>
      <c r="J11" s="50">
        <f t="shared" si="4"/>
        <v>10000</v>
      </c>
      <c r="K11" s="51">
        <f t="shared" si="5"/>
        <v>0</v>
      </c>
      <c r="L11" s="52" t="str">
        <f t="shared" si="6"/>
        <v>-</v>
      </c>
      <c r="M11" s="54" t="str">
        <f t="shared" si="7"/>
        <v>-</v>
      </c>
      <c r="N11" s="51">
        <f t="shared" si="8"/>
        <v>10000</v>
      </c>
      <c r="O11" s="50">
        <f t="shared" si="9"/>
        <v>0</v>
      </c>
      <c r="P11" s="55" t="str">
        <f t="shared" si="10"/>
        <v/>
      </c>
    </row>
    <row r="12" ht="12.0" customHeight="1">
      <c r="A12" s="42">
        <v>42562.0</v>
      </c>
      <c r="B12" s="43" t="s">
        <v>58</v>
      </c>
      <c r="C12" s="44" t="s">
        <v>70</v>
      </c>
      <c r="D12" s="45">
        <f t="shared" si="11"/>
        <v>135.0277027</v>
      </c>
      <c r="E12" s="46">
        <v>74.0</v>
      </c>
      <c r="F12" s="46">
        <v>7.95</v>
      </c>
      <c r="G12" s="47">
        <v>1.0</v>
      </c>
      <c r="H12" s="48">
        <f t="shared" si="2"/>
        <v>0</v>
      </c>
      <c r="I12" s="49">
        <f t="shared" si="3"/>
        <v>135.0277027</v>
      </c>
      <c r="J12" s="50">
        <f t="shared" si="4"/>
        <v>10000</v>
      </c>
      <c r="K12" s="51">
        <f t="shared" si="5"/>
        <v>0</v>
      </c>
      <c r="L12" s="52" t="str">
        <f t="shared" si="6"/>
        <v>-</v>
      </c>
      <c r="M12" s="54" t="str">
        <f t="shared" si="7"/>
        <v>-</v>
      </c>
      <c r="N12" s="51">
        <f t="shared" si="8"/>
        <v>10000</v>
      </c>
      <c r="O12" s="50">
        <f t="shared" si="9"/>
        <v>0</v>
      </c>
      <c r="P12" s="55" t="str">
        <f t="shared" si="10"/>
        <v/>
      </c>
    </row>
    <row r="13" ht="12.0" customHeight="1">
      <c r="A13" s="42">
        <v>42627.0</v>
      </c>
      <c r="B13" s="43" t="s">
        <v>71</v>
      </c>
      <c r="C13" s="44" t="s">
        <v>69</v>
      </c>
      <c r="D13" s="56">
        <v>667.0</v>
      </c>
      <c r="E13" s="46">
        <v>13.75</v>
      </c>
      <c r="F13" s="46">
        <v>7.95</v>
      </c>
      <c r="G13" s="47">
        <v>1.0</v>
      </c>
      <c r="H13" s="48">
        <f t="shared" si="2"/>
        <v>218.9798378</v>
      </c>
      <c r="I13" s="49">
        <f t="shared" si="3"/>
        <v>-448.0201622</v>
      </c>
      <c r="J13" s="50">
        <f t="shared" si="4"/>
        <v>9163.3</v>
      </c>
      <c r="K13" s="51">
        <f t="shared" si="5"/>
        <v>10000</v>
      </c>
      <c r="L13" s="52">
        <f t="shared" si="6"/>
        <v>30459.42524</v>
      </c>
      <c r="M13" s="54">
        <f t="shared" si="7"/>
        <v>45.66630471</v>
      </c>
      <c r="N13" s="51">
        <f t="shared" si="8"/>
        <v>-20459.42524</v>
      </c>
      <c r="O13" s="50">
        <f t="shared" si="9"/>
        <v>-21296.12524</v>
      </c>
      <c r="P13" s="55">
        <f t="shared" si="10"/>
        <v>-0.6991637259</v>
      </c>
    </row>
    <row r="14" ht="12.0" customHeight="1">
      <c r="A14" s="42">
        <v>42627.0</v>
      </c>
      <c r="B14" s="43" t="s">
        <v>71</v>
      </c>
      <c r="C14" s="44" t="s">
        <v>67</v>
      </c>
      <c r="D14" s="56">
        <v>326.0</v>
      </c>
      <c r="E14" s="46">
        <v>99.0</v>
      </c>
      <c r="F14" s="46">
        <v>7.95</v>
      </c>
      <c r="G14" s="47">
        <v>1.0</v>
      </c>
      <c r="H14" s="48">
        <f t="shared" si="2"/>
        <v>326.004894</v>
      </c>
      <c r="I14" s="49">
        <f t="shared" si="3"/>
        <v>0.004893964111</v>
      </c>
      <c r="J14" s="50">
        <f t="shared" si="4"/>
        <v>32266.05</v>
      </c>
      <c r="K14" s="51">
        <f t="shared" si="5"/>
        <v>10000</v>
      </c>
      <c r="L14" s="52">
        <f t="shared" si="6"/>
        <v>9999.849881</v>
      </c>
      <c r="M14" s="54">
        <f t="shared" si="7"/>
        <v>30.67438614</v>
      </c>
      <c r="N14" s="51">
        <f t="shared" si="8"/>
        <v>0.1501193449</v>
      </c>
      <c r="O14" s="50">
        <f t="shared" si="9"/>
        <v>22266.20012</v>
      </c>
      <c r="P14" s="55">
        <f t="shared" si="10"/>
        <v>2.226653438</v>
      </c>
    </row>
    <row r="15" ht="12.0" customHeight="1">
      <c r="A15" s="42">
        <v>42627.0</v>
      </c>
      <c r="B15" s="43" t="s">
        <v>58</v>
      </c>
      <c r="C15" s="44" t="s">
        <v>59</v>
      </c>
      <c r="D15" s="56">
        <v>100.0</v>
      </c>
      <c r="E15" s="46">
        <v>100.0</v>
      </c>
      <c r="F15" s="46">
        <v>7.95</v>
      </c>
      <c r="G15" s="47">
        <v>1.0</v>
      </c>
      <c r="H15" s="48">
        <f t="shared" si="2"/>
        <v>386.2408195</v>
      </c>
      <c r="I15" s="49">
        <f t="shared" si="3"/>
        <v>486.2408195</v>
      </c>
      <c r="J15" s="50">
        <f t="shared" si="4"/>
        <v>10007.95</v>
      </c>
      <c r="K15" s="51">
        <f t="shared" si="5"/>
        <v>10000</v>
      </c>
      <c r="L15" s="52" t="str">
        <f t="shared" si="6"/>
        <v>-</v>
      </c>
      <c r="M15" s="54" t="str">
        <f t="shared" si="7"/>
        <v>-</v>
      </c>
      <c r="N15" s="51">
        <f t="shared" si="8"/>
        <v>20007.95</v>
      </c>
      <c r="O15" s="50">
        <f t="shared" si="9"/>
        <v>0</v>
      </c>
      <c r="P15" s="55" t="str">
        <f t="shared" si="10"/>
        <v/>
      </c>
    </row>
    <row r="16" ht="12.0" customHeight="1">
      <c r="A16" s="42">
        <v>42627.0</v>
      </c>
      <c r="B16" s="43" t="s">
        <v>71</v>
      </c>
      <c r="C16" s="44" t="s">
        <v>68</v>
      </c>
      <c r="D16" s="56">
        <v>100.0</v>
      </c>
      <c r="E16" s="46">
        <v>120.0</v>
      </c>
      <c r="F16" s="46">
        <v>7.95</v>
      </c>
      <c r="G16" s="47">
        <v>1.0</v>
      </c>
      <c r="H16" s="48">
        <f t="shared" si="2"/>
        <v>104.7824035</v>
      </c>
      <c r="I16" s="49">
        <f t="shared" si="3"/>
        <v>4.782403523</v>
      </c>
      <c r="J16" s="50">
        <f t="shared" si="4"/>
        <v>11992.05</v>
      </c>
      <c r="K16" s="51">
        <f t="shared" si="5"/>
        <v>10000</v>
      </c>
      <c r="L16" s="52">
        <f t="shared" si="6"/>
        <v>9543.587152</v>
      </c>
      <c r="M16" s="54">
        <f t="shared" si="7"/>
        <v>95.43587152</v>
      </c>
      <c r="N16" s="51">
        <f t="shared" si="8"/>
        <v>456.4128482</v>
      </c>
      <c r="O16" s="50">
        <f t="shared" si="9"/>
        <v>2448.462848</v>
      </c>
      <c r="P16" s="55">
        <f t="shared" si="10"/>
        <v>0.2565558222</v>
      </c>
    </row>
    <row r="17" ht="12.0" customHeight="1">
      <c r="A17" s="42">
        <v>42664.0</v>
      </c>
      <c r="B17" s="43" t="s">
        <v>71</v>
      </c>
      <c r="C17" s="44" t="s">
        <v>64</v>
      </c>
      <c r="D17" s="56">
        <v>667.0</v>
      </c>
      <c r="E17" s="46">
        <v>95.0</v>
      </c>
      <c r="F17" s="46">
        <v>7.95</v>
      </c>
      <c r="G17" s="47">
        <v>1.0</v>
      </c>
      <c r="H17" s="48">
        <f t="shared" si="2"/>
        <v>667.0260347</v>
      </c>
      <c r="I17" s="49">
        <f t="shared" si="3"/>
        <v>0.02603471295</v>
      </c>
      <c r="J17" s="50">
        <f t="shared" si="4"/>
        <v>63357.05</v>
      </c>
      <c r="K17" s="51">
        <f t="shared" si="5"/>
        <v>10000</v>
      </c>
      <c r="L17" s="52">
        <f t="shared" si="6"/>
        <v>9999.60969</v>
      </c>
      <c r="M17" s="54">
        <f t="shared" si="7"/>
        <v>14.99191858</v>
      </c>
      <c r="N17" s="51">
        <f t="shared" si="8"/>
        <v>0.3903102967</v>
      </c>
      <c r="O17" s="50">
        <f t="shared" si="9"/>
        <v>53357.44031</v>
      </c>
      <c r="P17" s="55">
        <f t="shared" si="10"/>
        <v>5.335952299</v>
      </c>
    </row>
    <row r="18" ht="12.0" customHeight="1">
      <c r="A18" s="42">
        <v>42697.0</v>
      </c>
      <c r="B18" s="43" t="s">
        <v>72</v>
      </c>
      <c r="C18" s="44" t="s">
        <v>73</v>
      </c>
      <c r="D18" s="56">
        <v>0.0</v>
      </c>
      <c r="E18" s="46">
        <v>0.0</v>
      </c>
      <c r="F18" s="46">
        <v>40.0</v>
      </c>
      <c r="G18" s="47">
        <v>1.0</v>
      </c>
      <c r="H18" s="48">
        <f t="shared" si="2"/>
        <v>0</v>
      </c>
      <c r="I18" s="49">
        <f t="shared" si="3"/>
        <v>0</v>
      </c>
      <c r="J18" s="50">
        <f t="shared" si="4"/>
        <v>-40</v>
      </c>
      <c r="K18" s="51">
        <f t="shared" si="5"/>
        <v>0</v>
      </c>
      <c r="L18" s="52" t="str">
        <f t="shared" si="6"/>
        <v>-</v>
      </c>
      <c r="M18" s="54" t="str">
        <f t="shared" si="7"/>
        <v>-</v>
      </c>
      <c r="N18" s="51">
        <f t="shared" si="8"/>
        <v>0</v>
      </c>
      <c r="O18" s="50">
        <f t="shared" si="9"/>
        <v>-40</v>
      </c>
      <c r="P18" s="55" t="str">
        <f t="shared" si="10"/>
        <v/>
      </c>
    </row>
    <row r="19" ht="12.0" customHeight="1">
      <c r="A19" s="42">
        <v>42771.0</v>
      </c>
      <c r="B19" s="43" t="s">
        <v>58</v>
      </c>
      <c r="C19" s="44" t="s">
        <v>74</v>
      </c>
      <c r="D19" s="56">
        <v>1541.0</v>
      </c>
      <c r="E19" s="46">
        <v>13.22</v>
      </c>
      <c r="F19" s="46">
        <v>3.95</v>
      </c>
      <c r="G19" s="47">
        <v>1.0</v>
      </c>
      <c r="H19" s="48">
        <f t="shared" si="2"/>
        <v>0</v>
      </c>
      <c r="I19" s="49">
        <f t="shared" si="3"/>
        <v>1541</v>
      </c>
      <c r="J19" s="50">
        <f t="shared" si="4"/>
        <v>20375.97</v>
      </c>
      <c r="K19" s="51">
        <f t="shared" si="5"/>
        <v>0</v>
      </c>
      <c r="L19" s="52" t="str">
        <f t="shared" si="6"/>
        <v>-</v>
      </c>
      <c r="M19" s="54" t="str">
        <f t="shared" si="7"/>
        <v>-</v>
      </c>
      <c r="N19" s="51">
        <f t="shared" si="8"/>
        <v>20375.97</v>
      </c>
      <c r="O19" s="50">
        <f t="shared" si="9"/>
        <v>0</v>
      </c>
      <c r="P19" s="55" t="str">
        <f t="shared" si="10"/>
        <v/>
      </c>
    </row>
    <row r="20" ht="12.0" customHeight="1">
      <c r="A20" s="42">
        <v>42782.0</v>
      </c>
      <c r="B20" s="43" t="s">
        <v>75</v>
      </c>
      <c r="C20" s="44" t="s">
        <v>65</v>
      </c>
      <c r="D20" s="56">
        <v>50.0</v>
      </c>
      <c r="E20" s="46">
        <v>3.0</v>
      </c>
      <c r="F20" s="46">
        <v>0.0</v>
      </c>
      <c r="G20" s="47">
        <v>1.0</v>
      </c>
      <c r="H20" s="48">
        <f t="shared" si="2"/>
        <v>155</v>
      </c>
      <c r="I20" s="49">
        <f t="shared" si="3"/>
        <v>155</v>
      </c>
      <c r="J20" s="50">
        <f t="shared" si="4"/>
        <v>150</v>
      </c>
      <c r="K20" s="51">
        <f t="shared" si="5"/>
        <v>5270</v>
      </c>
      <c r="L20" s="52" t="str">
        <f t="shared" si="6"/>
        <v>-</v>
      </c>
      <c r="M20" s="54" t="str">
        <f t="shared" si="7"/>
        <v>-</v>
      </c>
      <c r="N20" s="51">
        <f t="shared" si="8"/>
        <v>5270</v>
      </c>
      <c r="O20" s="50">
        <f t="shared" si="9"/>
        <v>150</v>
      </c>
      <c r="P20" s="55" t="str">
        <f t="shared" si="10"/>
        <v/>
      </c>
    </row>
    <row r="21" ht="12.0" customHeight="1">
      <c r="A21" s="57">
        <v>42816.0</v>
      </c>
      <c r="B21" s="43" t="s">
        <v>76</v>
      </c>
      <c r="C21" s="44" t="s">
        <v>65</v>
      </c>
      <c r="D21" s="56">
        <v>0.0</v>
      </c>
      <c r="E21" s="46">
        <v>0.0</v>
      </c>
      <c r="F21" s="46">
        <v>0.0</v>
      </c>
      <c r="G21" s="47">
        <v>4.0</v>
      </c>
      <c r="H21" s="48">
        <f t="shared" si="2"/>
        <v>155</v>
      </c>
      <c r="I21" s="49">
        <f t="shared" si="3"/>
        <v>620</v>
      </c>
      <c r="J21" s="50">
        <f t="shared" si="4"/>
        <v>0</v>
      </c>
      <c r="K21" s="51">
        <f t="shared" si="5"/>
        <v>5270</v>
      </c>
      <c r="L21" s="52" t="str">
        <f t="shared" si="6"/>
        <v>-</v>
      </c>
      <c r="M21" s="54" t="str">
        <f t="shared" si="7"/>
        <v>-</v>
      </c>
      <c r="N21" s="51">
        <f t="shared" si="8"/>
        <v>5270</v>
      </c>
      <c r="O21" s="50">
        <f t="shared" si="9"/>
        <v>0</v>
      </c>
      <c r="P21" s="55" t="str">
        <f t="shared" si="10"/>
        <v/>
      </c>
    </row>
    <row r="22" ht="12.0" customHeight="1">
      <c r="A22" s="57">
        <v>42826.0</v>
      </c>
      <c r="B22" s="43" t="s">
        <v>75</v>
      </c>
      <c r="C22" s="44" t="s">
        <v>73</v>
      </c>
      <c r="D22" s="56">
        <v>1.0</v>
      </c>
      <c r="E22" s="46">
        <v>1822.0</v>
      </c>
      <c r="F22" s="46">
        <v>0.0</v>
      </c>
      <c r="G22" s="47">
        <v>1.0</v>
      </c>
      <c r="H22" s="48">
        <f t="shared" si="2"/>
        <v>0</v>
      </c>
      <c r="I22" s="49">
        <f t="shared" si="3"/>
        <v>0</v>
      </c>
      <c r="J22" s="50">
        <f t="shared" si="4"/>
        <v>1822</v>
      </c>
      <c r="K22" s="51">
        <f t="shared" si="5"/>
        <v>0</v>
      </c>
      <c r="L22" s="52" t="str">
        <f t="shared" si="6"/>
        <v>-</v>
      </c>
      <c r="M22" s="54" t="str">
        <f t="shared" si="7"/>
        <v>-</v>
      </c>
      <c r="N22" s="51">
        <f t="shared" si="8"/>
        <v>0</v>
      </c>
      <c r="O22" s="50">
        <f t="shared" si="9"/>
        <v>1822</v>
      </c>
      <c r="P22" s="55" t="str">
        <f t="shared" si="10"/>
        <v/>
      </c>
    </row>
    <row r="23" ht="12.0" customHeight="1">
      <c r="A23" s="57">
        <v>43458.0</v>
      </c>
      <c r="B23" s="43" t="s">
        <v>58</v>
      </c>
      <c r="C23" s="44" t="s">
        <v>77</v>
      </c>
      <c r="D23" s="56">
        <v>20.0</v>
      </c>
      <c r="E23" s="46">
        <v>29.02</v>
      </c>
      <c r="F23" s="46">
        <v>4.95</v>
      </c>
      <c r="G23" s="47">
        <v>1.0</v>
      </c>
      <c r="H23" s="48">
        <f t="shared" si="2"/>
        <v>0</v>
      </c>
      <c r="I23" s="49">
        <f t="shared" si="3"/>
        <v>20</v>
      </c>
      <c r="J23" s="50">
        <f t="shared" si="4"/>
        <v>585.35</v>
      </c>
      <c r="K23" s="51">
        <f t="shared" si="5"/>
        <v>0</v>
      </c>
      <c r="L23" s="52" t="str">
        <f t="shared" si="6"/>
        <v>-</v>
      </c>
      <c r="M23" s="54" t="str">
        <f t="shared" si="7"/>
        <v>-</v>
      </c>
      <c r="N23" s="51">
        <f t="shared" si="8"/>
        <v>585.35</v>
      </c>
      <c r="O23" s="50">
        <f t="shared" si="9"/>
        <v>0</v>
      </c>
      <c r="P23" s="55" t="str">
        <f t="shared" si="10"/>
        <v/>
      </c>
    </row>
    <row r="24" ht="12.0" customHeight="1">
      <c r="A24" s="58"/>
      <c r="B24" s="59"/>
      <c r="C24" s="60"/>
      <c r="D24" s="45"/>
      <c r="E24" s="61"/>
      <c r="F24" s="61"/>
      <c r="G24" s="62"/>
      <c r="H24" s="48" t="str">
        <f t="shared" si="2"/>
        <v/>
      </c>
      <c r="I24" s="49" t="str">
        <f t="shared" si="3"/>
        <v/>
      </c>
      <c r="J24" s="50" t="str">
        <f t="shared" si="4"/>
        <v/>
      </c>
      <c r="K24" s="51" t="str">
        <f t="shared" si="5"/>
        <v/>
      </c>
      <c r="L24" s="52" t="str">
        <f t="shared" si="6"/>
        <v/>
      </c>
      <c r="M24" s="54" t="str">
        <f t="shared" si="7"/>
        <v/>
      </c>
      <c r="N24" s="51" t="str">
        <f t="shared" si="8"/>
        <v/>
      </c>
      <c r="O24" s="50" t="str">
        <f t="shared" si="9"/>
        <v/>
      </c>
      <c r="P24" s="55" t="str">
        <f t="shared" si="10"/>
        <v/>
      </c>
    </row>
    <row r="25" ht="12.0" customHeight="1">
      <c r="A25" s="58"/>
      <c r="B25" s="59"/>
      <c r="C25" s="60"/>
      <c r="D25" s="45"/>
      <c r="E25" s="61"/>
      <c r="F25" s="61"/>
      <c r="G25" s="62"/>
      <c r="H25" s="48" t="str">
        <f t="shared" si="2"/>
        <v/>
      </c>
      <c r="I25" s="49" t="str">
        <f t="shared" si="3"/>
        <v/>
      </c>
      <c r="J25" s="50" t="str">
        <f t="shared" si="4"/>
        <v/>
      </c>
      <c r="K25" s="51" t="str">
        <f t="shared" si="5"/>
        <v/>
      </c>
      <c r="L25" s="52" t="str">
        <f t="shared" si="6"/>
        <v/>
      </c>
      <c r="M25" s="54" t="str">
        <f t="shared" si="7"/>
        <v/>
      </c>
      <c r="N25" s="51" t="str">
        <f t="shared" si="8"/>
        <v/>
      </c>
      <c r="O25" s="50" t="str">
        <f t="shared" si="9"/>
        <v/>
      </c>
      <c r="P25" s="55" t="str">
        <f t="shared" si="10"/>
        <v/>
      </c>
    </row>
    <row r="26" ht="12.0" customHeight="1">
      <c r="A26" s="58"/>
      <c r="B26" s="59"/>
      <c r="C26" s="60"/>
      <c r="D26" s="45"/>
      <c r="E26" s="61"/>
      <c r="F26" s="61"/>
      <c r="G26" s="62"/>
      <c r="H26" s="48" t="str">
        <f t="shared" si="2"/>
        <v/>
      </c>
      <c r="I26" s="49" t="str">
        <f t="shared" si="3"/>
        <v/>
      </c>
      <c r="J26" s="50" t="str">
        <f t="shared" si="4"/>
        <v/>
      </c>
      <c r="K26" s="51" t="str">
        <f t="shared" si="5"/>
        <v/>
      </c>
      <c r="L26" s="52" t="str">
        <f t="shared" si="6"/>
        <v/>
      </c>
      <c r="M26" s="54" t="str">
        <f t="shared" si="7"/>
        <v/>
      </c>
      <c r="N26" s="51" t="str">
        <f t="shared" si="8"/>
        <v/>
      </c>
      <c r="O26" s="50" t="str">
        <f t="shared" si="9"/>
        <v/>
      </c>
      <c r="P26" s="55" t="str">
        <f t="shared" si="10"/>
        <v/>
      </c>
    </row>
    <row r="27" ht="12.0" customHeight="1">
      <c r="A27" s="58"/>
      <c r="B27" s="59"/>
      <c r="C27" s="60"/>
      <c r="D27" s="45"/>
      <c r="E27" s="61"/>
      <c r="F27" s="61"/>
      <c r="G27" s="62"/>
      <c r="H27" s="48" t="str">
        <f t="shared" si="2"/>
        <v/>
      </c>
      <c r="I27" s="49" t="str">
        <f t="shared" si="3"/>
        <v/>
      </c>
      <c r="J27" s="50" t="str">
        <f t="shared" si="4"/>
        <v/>
      </c>
      <c r="K27" s="51" t="str">
        <f t="shared" si="5"/>
        <v/>
      </c>
      <c r="L27" s="52" t="str">
        <f t="shared" si="6"/>
        <v/>
      </c>
      <c r="M27" s="54" t="str">
        <f t="shared" si="7"/>
        <v/>
      </c>
      <c r="N27" s="51" t="str">
        <f t="shared" si="8"/>
        <v/>
      </c>
      <c r="O27" s="50" t="str">
        <f t="shared" si="9"/>
        <v/>
      </c>
      <c r="P27" s="55" t="str">
        <f t="shared" si="10"/>
        <v/>
      </c>
    </row>
    <row r="28" ht="12.0" customHeight="1">
      <c r="A28" s="58"/>
      <c r="B28" s="59"/>
      <c r="C28" s="60"/>
      <c r="D28" s="45"/>
      <c r="E28" s="61"/>
      <c r="F28" s="61"/>
      <c r="G28" s="62"/>
      <c r="H28" s="48" t="str">
        <f t="shared" si="2"/>
        <v/>
      </c>
      <c r="I28" s="49" t="str">
        <f t="shared" si="3"/>
        <v/>
      </c>
      <c r="J28" s="50" t="str">
        <f t="shared" si="4"/>
        <v/>
      </c>
      <c r="K28" s="51" t="str">
        <f t="shared" si="5"/>
        <v/>
      </c>
      <c r="L28" s="52" t="str">
        <f t="shared" si="6"/>
        <v/>
      </c>
      <c r="M28" s="54" t="str">
        <f t="shared" si="7"/>
        <v/>
      </c>
      <c r="N28" s="51" t="str">
        <f t="shared" si="8"/>
        <v/>
      </c>
      <c r="O28" s="50" t="str">
        <f t="shared" si="9"/>
        <v/>
      </c>
      <c r="P28" s="55" t="str">
        <f t="shared" si="10"/>
        <v/>
      </c>
    </row>
    <row r="29" ht="12.0" customHeight="1">
      <c r="A29" s="58"/>
      <c r="B29" s="59"/>
      <c r="C29" s="60"/>
      <c r="D29" s="45"/>
      <c r="E29" s="61"/>
      <c r="F29" s="61"/>
      <c r="G29" s="62"/>
      <c r="H29" s="48" t="str">
        <f t="shared" si="2"/>
        <v/>
      </c>
      <c r="I29" s="49" t="str">
        <f t="shared" si="3"/>
        <v/>
      </c>
      <c r="J29" s="50" t="str">
        <f t="shared" si="4"/>
        <v/>
      </c>
      <c r="K29" s="51" t="str">
        <f t="shared" si="5"/>
        <v/>
      </c>
      <c r="L29" s="52" t="str">
        <f t="shared" si="6"/>
        <v/>
      </c>
      <c r="M29" s="54" t="str">
        <f t="shared" si="7"/>
        <v/>
      </c>
      <c r="N29" s="51" t="str">
        <f t="shared" si="8"/>
        <v/>
      </c>
      <c r="O29" s="50" t="str">
        <f t="shared" si="9"/>
        <v/>
      </c>
      <c r="P29" s="55" t="str">
        <f t="shared" si="10"/>
        <v/>
      </c>
    </row>
    <row r="30" ht="12.0" customHeight="1">
      <c r="A30" s="58"/>
      <c r="B30" s="59"/>
      <c r="C30" s="60"/>
      <c r="D30" s="45"/>
      <c r="E30" s="61"/>
      <c r="F30" s="61"/>
      <c r="G30" s="62"/>
      <c r="H30" s="48" t="str">
        <f t="shared" si="2"/>
        <v/>
      </c>
      <c r="I30" s="49" t="str">
        <f t="shared" si="3"/>
        <v/>
      </c>
      <c r="J30" s="50" t="str">
        <f t="shared" si="4"/>
        <v/>
      </c>
      <c r="K30" s="51" t="str">
        <f t="shared" si="5"/>
        <v/>
      </c>
      <c r="L30" s="52" t="str">
        <f t="shared" si="6"/>
        <v/>
      </c>
      <c r="M30" s="54" t="str">
        <f t="shared" si="7"/>
        <v/>
      </c>
      <c r="N30" s="51" t="str">
        <f t="shared" si="8"/>
        <v/>
      </c>
      <c r="O30" s="50" t="str">
        <f t="shared" si="9"/>
        <v/>
      </c>
      <c r="P30" s="55" t="str">
        <f t="shared" si="10"/>
        <v/>
      </c>
    </row>
    <row r="31" ht="12.0" customHeight="1">
      <c r="A31" s="58"/>
      <c r="B31" s="59"/>
      <c r="C31" s="60"/>
      <c r="D31" s="45"/>
      <c r="E31" s="61"/>
      <c r="F31" s="61"/>
      <c r="G31" s="62"/>
      <c r="H31" s="48" t="str">
        <f t="shared" si="2"/>
        <v/>
      </c>
      <c r="I31" s="49" t="str">
        <f t="shared" si="3"/>
        <v/>
      </c>
      <c r="J31" s="50" t="str">
        <f t="shared" si="4"/>
        <v/>
      </c>
      <c r="K31" s="51" t="str">
        <f t="shared" si="5"/>
        <v/>
      </c>
      <c r="L31" s="52" t="str">
        <f t="shared" si="6"/>
        <v/>
      </c>
      <c r="M31" s="54" t="str">
        <f t="shared" si="7"/>
        <v/>
      </c>
      <c r="N31" s="51" t="str">
        <f t="shared" si="8"/>
        <v/>
      </c>
      <c r="O31" s="50" t="str">
        <f t="shared" si="9"/>
        <v/>
      </c>
      <c r="P31" s="55" t="str">
        <f t="shared" si="10"/>
        <v/>
      </c>
    </row>
    <row r="32" ht="12.0" customHeight="1">
      <c r="A32" s="58"/>
      <c r="B32" s="59"/>
      <c r="C32" s="60"/>
      <c r="D32" s="45"/>
      <c r="E32" s="61"/>
      <c r="F32" s="61"/>
      <c r="G32" s="62"/>
      <c r="H32" s="48" t="str">
        <f t="shared" si="2"/>
        <v/>
      </c>
      <c r="I32" s="49" t="str">
        <f t="shared" si="3"/>
        <v/>
      </c>
      <c r="J32" s="50" t="str">
        <f t="shared" si="4"/>
        <v/>
      </c>
      <c r="K32" s="51" t="str">
        <f t="shared" si="5"/>
        <v/>
      </c>
      <c r="L32" s="52" t="str">
        <f t="shared" si="6"/>
        <v/>
      </c>
      <c r="M32" s="54" t="str">
        <f t="shared" si="7"/>
        <v/>
      </c>
      <c r="N32" s="51" t="str">
        <f t="shared" si="8"/>
        <v/>
      </c>
      <c r="O32" s="50" t="str">
        <f t="shared" si="9"/>
        <v/>
      </c>
      <c r="P32" s="55" t="str">
        <f t="shared" si="10"/>
        <v/>
      </c>
    </row>
    <row r="33" ht="12.0" customHeight="1">
      <c r="A33" s="58"/>
      <c r="B33" s="59"/>
      <c r="C33" s="60"/>
      <c r="D33" s="45"/>
      <c r="E33" s="61"/>
      <c r="F33" s="61"/>
      <c r="G33" s="62"/>
      <c r="H33" s="48" t="str">
        <f t="shared" si="2"/>
        <v/>
      </c>
      <c r="I33" s="49" t="str">
        <f t="shared" si="3"/>
        <v/>
      </c>
      <c r="J33" s="50" t="str">
        <f t="shared" si="4"/>
        <v/>
      </c>
      <c r="K33" s="51" t="str">
        <f t="shared" si="5"/>
        <v/>
      </c>
      <c r="L33" s="52" t="str">
        <f t="shared" si="6"/>
        <v/>
      </c>
      <c r="M33" s="54" t="str">
        <f t="shared" si="7"/>
        <v/>
      </c>
      <c r="N33" s="51" t="str">
        <f t="shared" si="8"/>
        <v/>
      </c>
      <c r="O33" s="50" t="str">
        <f t="shared" si="9"/>
        <v/>
      </c>
      <c r="P33" s="55" t="str">
        <f t="shared" si="10"/>
        <v/>
      </c>
    </row>
    <row r="34" ht="12.0" customHeight="1">
      <c r="A34" s="58"/>
      <c r="B34" s="59"/>
      <c r="C34" s="60"/>
      <c r="D34" s="45"/>
      <c r="E34" s="61"/>
      <c r="F34" s="61"/>
      <c r="G34" s="62"/>
      <c r="H34" s="48" t="str">
        <f t="shared" si="2"/>
        <v/>
      </c>
      <c r="I34" s="49" t="str">
        <f t="shared" si="3"/>
        <v/>
      </c>
      <c r="J34" s="50" t="str">
        <f t="shared" si="4"/>
        <v/>
      </c>
      <c r="K34" s="51" t="str">
        <f t="shared" si="5"/>
        <v/>
      </c>
      <c r="L34" s="52" t="str">
        <f t="shared" si="6"/>
        <v/>
      </c>
      <c r="M34" s="54" t="str">
        <f t="shared" si="7"/>
        <v/>
      </c>
      <c r="N34" s="51" t="str">
        <f t="shared" si="8"/>
        <v/>
      </c>
      <c r="O34" s="50" t="str">
        <f t="shared" si="9"/>
        <v/>
      </c>
      <c r="P34" s="55" t="str">
        <f t="shared" si="10"/>
        <v/>
      </c>
    </row>
    <row r="35" ht="12.0" customHeight="1">
      <c r="A35" s="58"/>
      <c r="B35" s="59"/>
      <c r="C35" s="60"/>
      <c r="D35" s="45"/>
      <c r="E35" s="61"/>
      <c r="F35" s="61"/>
      <c r="G35" s="62"/>
      <c r="H35" s="48" t="str">
        <f t="shared" si="2"/>
        <v/>
      </c>
      <c r="I35" s="49" t="str">
        <f t="shared" si="3"/>
        <v/>
      </c>
      <c r="J35" s="50" t="str">
        <f t="shared" si="4"/>
        <v/>
      </c>
      <c r="K35" s="51" t="str">
        <f t="shared" si="5"/>
        <v/>
      </c>
      <c r="L35" s="52" t="str">
        <f t="shared" si="6"/>
        <v/>
      </c>
      <c r="M35" s="54" t="str">
        <f t="shared" si="7"/>
        <v/>
      </c>
      <c r="N35" s="51" t="str">
        <f t="shared" si="8"/>
        <v/>
      </c>
      <c r="O35" s="50" t="str">
        <f t="shared" si="9"/>
        <v/>
      </c>
      <c r="P35" s="55" t="str">
        <f t="shared" si="10"/>
        <v/>
      </c>
    </row>
    <row r="36" ht="12.0" customHeight="1">
      <c r="A36" s="58"/>
      <c r="B36" s="59"/>
      <c r="C36" s="60"/>
      <c r="D36" s="45"/>
      <c r="E36" s="61"/>
      <c r="F36" s="61"/>
      <c r="G36" s="62"/>
      <c r="H36" s="48" t="str">
        <f t="shared" si="2"/>
        <v/>
      </c>
      <c r="I36" s="49" t="str">
        <f t="shared" si="3"/>
        <v/>
      </c>
      <c r="J36" s="50" t="str">
        <f t="shared" si="4"/>
        <v/>
      </c>
      <c r="K36" s="51" t="str">
        <f t="shared" si="5"/>
        <v/>
      </c>
      <c r="L36" s="52" t="str">
        <f t="shared" si="6"/>
        <v/>
      </c>
      <c r="M36" s="54" t="str">
        <f t="shared" si="7"/>
        <v/>
      </c>
      <c r="N36" s="51" t="str">
        <f t="shared" si="8"/>
        <v/>
      </c>
      <c r="O36" s="50" t="str">
        <f t="shared" si="9"/>
        <v/>
      </c>
      <c r="P36" s="55" t="str">
        <f t="shared" si="10"/>
        <v/>
      </c>
    </row>
    <row r="37" ht="12.0" customHeight="1">
      <c r="A37" s="58"/>
      <c r="B37" s="59"/>
      <c r="C37" s="60"/>
      <c r="D37" s="45"/>
      <c r="E37" s="61"/>
      <c r="F37" s="61"/>
      <c r="G37" s="62"/>
      <c r="H37" s="48" t="str">
        <f t="shared" si="2"/>
        <v/>
      </c>
      <c r="I37" s="49" t="str">
        <f t="shared" si="3"/>
        <v/>
      </c>
      <c r="J37" s="50" t="str">
        <f t="shared" si="4"/>
        <v/>
      </c>
      <c r="K37" s="51" t="str">
        <f t="shared" si="5"/>
        <v/>
      </c>
      <c r="L37" s="52" t="str">
        <f t="shared" si="6"/>
        <v/>
      </c>
      <c r="M37" s="54" t="str">
        <f t="shared" si="7"/>
        <v/>
      </c>
      <c r="N37" s="51" t="str">
        <f t="shared" si="8"/>
        <v/>
      </c>
      <c r="O37" s="50" t="str">
        <f t="shared" si="9"/>
        <v/>
      </c>
      <c r="P37" s="55" t="str">
        <f t="shared" si="10"/>
        <v/>
      </c>
    </row>
    <row r="38" ht="12.0" customHeight="1">
      <c r="A38" s="58"/>
      <c r="B38" s="59"/>
      <c r="C38" s="60"/>
      <c r="D38" s="45"/>
      <c r="E38" s="61"/>
      <c r="F38" s="61"/>
      <c r="G38" s="62"/>
      <c r="H38" s="48" t="str">
        <f t="shared" si="2"/>
        <v/>
      </c>
      <c r="I38" s="49" t="str">
        <f t="shared" si="3"/>
        <v/>
      </c>
      <c r="J38" s="50" t="str">
        <f t="shared" si="4"/>
        <v/>
      </c>
      <c r="K38" s="51" t="str">
        <f t="shared" si="5"/>
        <v/>
      </c>
      <c r="L38" s="52" t="str">
        <f t="shared" si="6"/>
        <v/>
      </c>
      <c r="M38" s="54" t="str">
        <f t="shared" si="7"/>
        <v/>
      </c>
      <c r="N38" s="51" t="str">
        <f t="shared" si="8"/>
        <v/>
      </c>
      <c r="O38" s="50" t="str">
        <f t="shared" si="9"/>
        <v/>
      </c>
      <c r="P38" s="55" t="str">
        <f t="shared" si="10"/>
        <v/>
      </c>
    </row>
    <row r="39" ht="12.0" customHeight="1">
      <c r="A39" s="58"/>
      <c r="B39" s="59"/>
      <c r="C39" s="60"/>
      <c r="D39" s="45"/>
      <c r="E39" s="61"/>
      <c r="F39" s="61"/>
      <c r="G39" s="62"/>
      <c r="H39" s="48" t="str">
        <f t="shared" si="2"/>
        <v/>
      </c>
      <c r="I39" s="49" t="str">
        <f t="shared" si="3"/>
        <v/>
      </c>
      <c r="J39" s="50" t="str">
        <f t="shared" si="4"/>
        <v/>
      </c>
      <c r="K39" s="51" t="str">
        <f t="shared" si="5"/>
        <v/>
      </c>
      <c r="L39" s="52" t="str">
        <f t="shared" si="6"/>
        <v/>
      </c>
      <c r="M39" s="54" t="str">
        <f t="shared" si="7"/>
        <v/>
      </c>
      <c r="N39" s="51" t="str">
        <f t="shared" si="8"/>
        <v/>
      </c>
      <c r="O39" s="50" t="str">
        <f t="shared" si="9"/>
        <v/>
      </c>
      <c r="P39" s="55" t="str">
        <f t="shared" si="10"/>
        <v/>
      </c>
    </row>
    <row r="40" ht="12.0" customHeight="1">
      <c r="A40" s="58"/>
      <c r="B40" s="59"/>
      <c r="C40" s="60"/>
      <c r="D40" s="45"/>
      <c r="E40" s="61"/>
      <c r="F40" s="61"/>
      <c r="G40" s="62"/>
      <c r="H40" s="48" t="str">
        <f t="shared" si="2"/>
        <v/>
      </c>
      <c r="I40" s="49" t="str">
        <f t="shared" si="3"/>
        <v/>
      </c>
      <c r="J40" s="50" t="str">
        <f t="shared" si="4"/>
        <v/>
      </c>
      <c r="K40" s="51" t="str">
        <f t="shared" si="5"/>
        <v/>
      </c>
      <c r="L40" s="52" t="str">
        <f t="shared" si="6"/>
        <v/>
      </c>
      <c r="M40" s="54" t="str">
        <f t="shared" si="7"/>
        <v/>
      </c>
      <c r="N40" s="51" t="str">
        <f t="shared" si="8"/>
        <v/>
      </c>
      <c r="O40" s="50" t="str">
        <f t="shared" si="9"/>
        <v/>
      </c>
      <c r="P40" s="55" t="str">
        <f t="shared" si="10"/>
        <v/>
      </c>
    </row>
    <row r="41" ht="12.0" customHeight="1">
      <c r="A41" s="58"/>
      <c r="B41" s="59"/>
      <c r="C41" s="60"/>
      <c r="D41" s="45"/>
      <c r="E41" s="61"/>
      <c r="F41" s="61"/>
      <c r="G41" s="62"/>
      <c r="H41" s="48" t="str">
        <f t="shared" si="2"/>
        <v/>
      </c>
      <c r="I41" s="49" t="str">
        <f t="shared" si="3"/>
        <v/>
      </c>
      <c r="J41" s="50" t="str">
        <f t="shared" si="4"/>
        <v/>
      </c>
      <c r="K41" s="51" t="str">
        <f t="shared" si="5"/>
        <v/>
      </c>
      <c r="L41" s="52" t="str">
        <f t="shared" si="6"/>
        <v/>
      </c>
      <c r="M41" s="54" t="str">
        <f t="shared" si="7"/>
        <v/>
      </c>
      <c r="N41" s="51" t="str">
        <f t="shared" si="8"/>
        <v/>
      </c>
      <c r="O41" s="50" t="str">
        <f t="shared" si="9"/>
        <v/>
      </c>
      <c r="P41" s="55" t="str">
        <f t="shared" si="10"/>
        <v/>
      </c>
    </row>
    <row r="42" ht="12.0" customHeight="1">
      <c r="A42" s="58"/>
      <c r="B42" s="59"/>
      <c r="C42" s="60"/>
      <c r="D42" s="45"/>
      <c r="E42" s="61"/>
      <c r="F42" s="61"/>
      <c r="G42" s="62"/>
      <c r="H42" s="48" t="str">
        <f t="shared" si="2"/>
        <v/>
      </c>
      <c r="I42" s="49" t="str">
        <f t="shared" si="3"/>
        <v/>
      </c>
      <c r="J42" s="50" t="str">
        <f t="shared" si="4"/>
        <v/>
      </c>
      <c r="K42" s="51" t="str">
        <f t="shared" si="5"/>
        <v/>
      </c>
      <c r="L42" s="52" t="str">
        <f t="shared" si="6"/>
        <v/>
      </c>
      <c r="M42" s="54" t="str">
        <f t="shared" si="7"/>
        <v/>
      </c>
      <c r="N42" s="51" t="str">
        <f t="shared" si="8"/>
        <v/>
      </c>
      <c r="O42" s="50" t="str">
        <f t="shared" si="9"/>
        <v/>
      </c>
      <c r="P42" s="55" t="str">
        <f t="shared" si="10"/>
        <v/>
      </c>
    </row>
    <row r="43" ht="12.0" customHeight="1">
      <c r="A43" s="58"/>
      <c r="B43" s="59"/>
      <c r="C43" s="60"/>
      <c r="D43" s="45"/>
      <c r="E43" s="61"/>
      <c r="F43" s="61"/>
      <c r="G43" s="62"/>
      <c r="H43" s="48" t="str">
        <f t="shared" si="2"/>
        <v/>
      </c>
      <c r="I43" s="49" t="str">
        <f t="shared" si="3"/>
        <v/>
      </c>
      <c r="J43" s="50" t="str">
        <f t="shared" si="4"/>
        <v/>
      </c>
      <c r="K43" s="51" t="str">
        <f t="shared" si="5"/>
        <v/>
      </c>
      <c r="L43" s="52" t="str">
        <f t="shared" si="6"/>
        <v/>
      </c>
      <c r="M43" s="54" t="str">
        <f t="shared" si="7"/>
        <v/>
      </c>
      <c r="N43" s="51" t="str">
        <f t="shared" si="8"/>
        <v/>
      </c>
      <c r="O43" s="50" t="str">
        <f t="shared" si="9"/>
        <v/>
      </c>
      <c r="P43" s="55" t="str">
        <f t="shared" si="10"/>
        <v/>
      </c>
    </row>
    <row r="44" ht="12.0" customHeight="1">
      <c r="A44" s="58"/>
      <c r="B44" s="59"/>
      <c r="C44" s="60"/>
      <c r="D44" s="45"/>
      <c r="E44" s="61"/>
      <c r="F44" s="61"/>
      <c r="G44" s="62"/>
      <c r="H44" s="48" t="str">
        <f t="shared" si="2"/>
        <v/>
      </c>
      <c r="I44" s="49" t="str">
        <f t="shared" si="3"/>
        <v/>
      </c>
      <c r="J44" s="50" t="str">
        <f t="shared" si="4"/>
        <v/>
      </c>
      <c r="K44" s="51" t="str">
        <f t="shared" si="5"/>
        <v/>
      </c>
      <c r="L44" s="52" t="str">
        <f t="shared" si="6"/>
        <v/>
      </c>
      <c r="M44" s="54" t="str">
        <f t="shared" si="7"/>
        <v/>
      </c>
      <c r="N44" s="51" t="str">
        <f t="shared" si="8"/>
        <v/>
      </c>
      <c r="O44" s="50" t="str">
        <f t="shared" si="9"/>
        <v/>
      </c>
      <c r="P44" s="55" t="str">
        <f t="shared" si="10"/>
        <v/>
      </c>
    </row>
    <row r="45" ht="12.0" customHeight="1">
      <c r="A45" s="58"/>
      <c r="B45" s="59"/>
      <c r="C45" s="60"/>
      <c r="D45" s="45"/>
      <c r="E45" s="61"/>
      <c r="F45" s="61"/>
      <c r="G45" s="62"/>
      <c r="H45" s="48" t="str">
        <f t="shared" si="2"/>
        <v/>
      </c>
      <c r="I45" s="49" t="str">
        <f t="shared" si="3"/>
        <v/>
      </c>
      <c r="J45" s="50" t="str">
        <f t="shared" si="4"/>
        <v/>
      </c>
      <c r="K45" s="51" t="str">
        <f t="shared" si="5"/>
        <v/>
      </c>
      <c r="L45" s="52" t="str">
        <f t="shared" si="6"/>
        <v/>
      </c>
      <c r="M45" s="54" t="str">
        <f t="shared" si="7"/>
        <v/>
      </c>
      <c r="N45" s="51" t="str">
        <f t="shared" si="8"/>
        <v/>
      </c>
      <c r="O45" s="50" t="str">
        <f t="shared" si="9"/>
        <v/>
      </c>
      <c r="P45" s="55" t="str">
        <f t="shared" si="10"/>
        <v/>
      </c>
    </row>
    <row r="46" ht="12.0" customHeight="1">
      <c r="A46" s="58"/>
      <c r="B46" s="59"/>
      <c r="C46" s="60"/>
      <c r="D46" s="45"/>
      <c r="E46" s="61"/>
      <c r="F46" s="61"/>
      <c r="G46" s="62"/>
      <c r="H46" s="48" t="str">
        <f t="shared" si="2"/>
        <v/>
      </c>
      <c r="I46" s="49" t="str">
        <f t="shared" si="3"/>
        <v/>
      </c>
      <c r="J46" s="50" t="str">
        <f t="shared" si="4"/>
        <v/>
      </c>
      <c r="K46" s="51" t="str">
        <f t="shared" si="5"/>
        <v/>
      </c>
      <c r="L46" s="52" t="str">
        <f t="shared" si="6"/>
        <v/>
      </c>
      <c r="M46" s="54" t="str">
        <f t="shared" si="7"/>
        <v/>
      </c>
      <c r="N46" s="51" t="str">
        <f t="shared" si="8"/>
        <v/>
      </c>
      <c r="O46" s="50" t="str">
        <f t="shared" si="9"/>
        <v/>
      </c>
      <c r="P46" s="55" t="str">
        <f t="shared" si="10"/>
        <v/>
      </c>
    </row>
    <row r="47" ht="12.0" customHeight="1">
      <c r="A47" s="58"/>
      <c r="B47" s="59"/>
      <c r="C47" s="60"/>
      <c r="D47" s="45"/>
      <c r="E47" s="61"/>
      <c r="F47" s="61"/>
      <c r="G47" s="62"/>
      <c r="H47" s="48" t="str">
        <f t="shared" si="2"/>
        <v/>
      </c>
      <c r="I47" s="49" t="str">
        <f t="shared" si="3"/>
        <v/>
      </c>
      <c r="J47" s="50" t="str">
        <f t="shared" si="4"/>
        <v/>
      </c>
      <c r="K47" s="51" t="str">
        <f t="shared" si="5"/>
        <v/>
      </c>
      <c r="L47" s="52" t="str">
        <f t="shared" si="6"/>
        <v/>
      </c>
      <c r="M47" s="54" t="str">
        <f t="shared" si="7"/>
        <v/>
      </c>
      <c r="N47" s="51" t="str">
        <f t="shared" si="8"/>
        <v/>
      </c>
      <c r="O47" s="50" t="str">
        <f t="shared" si="9"/>
        <v/>
      </c>
      <c r="P47" s="55" t="str">
        <f t="shared" si="10"/>
        <v/>
      </c>
    </row>
    <row r="48" ht="12.0" customHeight="1">
      <c r="A48" s="58"/>
      <c r="B48" s="59"/>
      <c r="C48" s="60"/>
      <c r="D48" s="45"/>
      <c r="E48" s="61"/>
      <c r="F48" s="61"/>
      <c r="G48" s="62"/>
      <c r="H48" s="48" t="str">
        <f t="shared" si="2"/>
        <v/>
      </c>
      <c r="I48" s="49" t="str">
        <f t="shared" si="3"/>
        <v/>
      </c>
      <c r="J48" s="50" t="str">
        <f t="shared" si="4"/>
        <v/>
      </c>
      <c r="K48" s="51" t="str">
        <f t="shared" si="5"/>
        <v/>
      </c>
      <c r="L48" s="52" t="str">
        <f t="shared" si="6"/>
        <v/>
      </c>
      <c r="M48" s="54" t="str">
        <f t="shared" si="7"/>
        <v/>
      </c>
      <c r="N48" s="51" t="str">
        <f t="shared" si="8"/>
        <v/>
      </c>
      <c r="O48" s="50" t="str">
        <f t="shared" si="9"/>
        <v/>
      </c>
      <c r="P48" s="55" t="str">
        <f t="shared" si="10"/>
        <v/>
      </c>
    </row>
    <row r="49" ht="12.0" customHeight="1">
      <c r="A49" s="58"/>
      <c r="B49" s="59"/>
      <c r="C49" s="60"/>
      <c r="D49" s="45"/>
      <c r="E49" s="61"/>
      <c r="F49" s="61"/>
      <c r="G49" s="62"/>
      <c r="H49" s="48" t="str">
        <f t="shared" si="2"/>
        <v/>
      </c>
      <c r="I49" s="49" t="str">
        <f t="shared" si="3"/>
        <v/>
      </c>
      <c r="J49" s="50" t="str">
        <f t="shared" si="4"/>
        <v/>
      </c>
      <c r="K49" s="51" t="str">
        <f t="shared" si="5"/>
        <v/>
      </c>
      <c r="L49" s="52" t="str">
        <f t="shared" si="6"/>
        <v/>
      </c>
      <c r="M49" s="54" t="str">
        <f t="shared" si="7"/>
        <v/>
      </c>
      <c r="N49" s="51" t="str">
        <f t="shared" si="8"/>
        <v/>
      </c>
      <c r="O49" s="50" t="str">
        <f t="shared" si="9"/>
        <v/>
      </c>
      <c r="P49" s="55" t="str">
        <f t="shared" si="10"/>
        <v/>
      </c>
    </row>
    <row r="50" ht="12.0" customHeight="1">
      <c r="A50" s="58"/>
      <c r="B50" s="59"/>
      <c r="C50" s="60"/>
      <c r="D50" s="45"/>
      <c r="E50" s="61"/>
      <c r="F50" s="61"/>
      <c r="G50" s="62"/>
      <c r="H50" s="48" t="str">
        <f t="shared" si="2"/>
        <v/>
      </c>
      <c r="I50" s="49" t="str">
        <f t="shared" si="3"/>
        <v/>
      </c>
      <c r="J50" s="50" t="str">
        <f t="shared" si="4"/>
        <v/>
      </c>
      <c r="K50" s="51" t="str">
        <f t="shared" si="5"/>
        <v/>
      </c>
      <c r="L50" s="52" t="str">
        <f t="shared" si="6"/>
        <v/>
      </c>
      <c r="M50" s="54" t="str">
        <f t="shared" si="7"/>
        <v/>
      </c>
      <c r="N50" s="51" t="str">
        <f t="shared" si="8"/>
        <v/>
      </c>
      <c r="O50" s="50" t="str">
        <f t="shared" si="9"/>
        <v/>
      </c>
      <c r="P50" s="55" t="str">
        <f t="shared" si="10"/>
        <v/>
      </c>
    </row>
    <row r="51" ht="12.0" customHeight="1">
      <c r="A51" s="58"/>
      <c r="B51" s="59"/>
      <c r="C51" s="60"/>
      <c r="D51" s="45"/>
      <c r="E51" s="61"/>
      <c r="F51" s="61"/>
      <c r="G51" s="62"/>
      <c r="H51" s="48" t="str">
        <f t="shared" si="2"/>
        <v/>
      </c>
      <c r="I51" s="49" t="str">
        <f t="shared" si="3"/>
        <v/>
      </c>
      <c r="J51" s="50" t="str">
        <f t="shared" si="4"/>
        <v/>
      </c>
      <c r="K51" s="51" t="str">
        <f t="shared" si="5"/>
        <v/>
      </c>
      <c r="L51" s="52" t="str">
        <f t="shared" si="6"/>
        <v/>
      </c>
      <c r="M51" s="54" t="str">
        <f t="shared" si="7"/>
        <v/>
      </c>
      <c r="N51" s="51" t="str">
        <f t="shared" si="8"/>
        <v/>
      </c>
      <c r="O51" s="50" t="str">
        <f t="shared" si="9"/>
        <v/>
      </c>
      <c r="P51" s="55" t="str">
        <f t="shared" si="10"/>
        <v/>
      </c>
    </row>
    <row r="52" ht="12.0" customHeight="1">
      <c r="A52" s="58"/>
      <c r="B52" s="59"/>
      <c r="C52" s="60"/>
      <c r="D52" s="45"/>
      <c r="E52" s="61"/>
      <c r="F52" s="61"/>
      <c r="G52" s="62"/>
      <c r="H52" s="48" t="str">
        <f t="shared" si="2"/>
        <v/>
      </c>
      <c r="I52" s="49" t="str">
        <f t="shared" si="3"/>
        <v/>
      </c>
      <c r="J52" s="50" t="str">
        <f t="shared" si="4"/>
        <v/>
      </c>
      <c r="K52" s="51" t="str">
        <f t="shared" si="5"/>
        <v/>
      </c>
      <c r="L52" s="52" t="str">
        <f t="shared" si="6"/>
        <v/>
      </c>
      <c r="M52" s="54" t="str">
        <f t="shared" si="7"/>
        <v/>
      </c>
      <c r="N52" s="51" t="str">
        <f t="shared" si="8"/>
        <v/>
      </c>
      <c r="O52" s="50" t="str">
        <f t="shared" si="9"/>
        <v/>
      </c>
      <c r="P52" s="55" t="str">
        <f t="shared" si="10"/>
        <v/>
      </c>
    </row>
    <row r="53" ht="12.0" customHeight="1">
      <c r="A53" s="58"/>
      <c r="B53" s="59"/>
      <c r="C53" s="60"/>
      <c r="D53" s="45"/>
      <c r="E53" s="61"/>
      <c r="F53" s="61"/>
      <c r="G53" s="62"/>
      <c r="H53" s="48" t="str">
        <f t="shared" si="2"/>
        <v/>
      </c>
      <c r="I53" s="49" t="str">
        <f t="shared" si="3"/>
        <v/>
      </c>
      <c r="J53" s="50" t="str">
        <f t="shared" si="4"/>
        <v/>
      </c>
      <c r="K53" s="51" t="str">
        <f t="shared" si="5"/>
        <v/>
      </c>
      <c r="L53" s="52" t="str">
        <f t="shared" si="6"/>
        <v/>
      </c>
      <c r="M53" s="54" t="str">
        <f t="shared" si="7"/>
        <v/>
      </c>
      <c r="N53" s="51" t="str">
        <f t="shared" si="8"/>
        <v/>
      </c>
      <c r="O53" s="50" t="str">
        <f t="shared" si="9"/>
        <v/>
      </c>
      <c r="P53" s="55" t="str">
        <f t="shared" si="10"/>
        <v/>
      </c>
    </row>
    <row r="54" ht="12.0" customHeight="1">
      <c r="A54" s="58"/>
      <c r="B54" s="59"/>
      <c r="C54" s="60"/>
      <c r="D54" s="45"/>
      <c r="E54" s="61"/>
      <c r="F54" s="61"/>
      <c r="G54" s="62"/>
      <c r="H54" s="48" t="str">
        <f t="shared" si="2"/>
        <v/>
      </c>
      <c r="I54" s="49" t="str">
        <f t="shared" si="3"/>
        <v/>
      </c>
      <c r="J54" s="50" t="str">
        <f t="shared" si="4"/>
        <v/>
      </c>
      <c r="K54" s="51" t="str">
        <f t="shared" si="5"/>
        <v/>
      </c>
      <c r="L54" s="52" t="str">
        <f t="shared" si="6"/>
        <v/>
      </c>
      <c r="M54" s="54" t="str">
        <f t="shared" si="7"/>
        <v/>
      </c>
      <c r="N54" s="51" t="str">
        <f t="shared" si="8"/>
        <v/>
      </c>
      <c r="O54" s="50" t="str">
        <f t="shared" si="9"/>
        <v/>
      </c>
      <c r="P54" s="55" t="str">
        <f t="shared" si="10"/>
        <v/>
      </c>
    </row>
    <row r="55" ht="12.0" customHeight="1">
      <c r="A55" s="58"/>
      <c r="B55" s="59"/>
      <c r="C55" s="60"/>
      <c r="D55" s="45"/>
      <c r="E55" s="61"/>
      <c r="F55" s="61"/>
      <c r="G55" s="62"/>
      <c r="H55" s="48" t="str">
        <f t="shared" si="2"/>
        <v/>
      </c>
      <c r="I55" s="49" t="str">
        <f t="shared" si="3"/>
        <v/>
      </c>
      <c r="J55" s="50" t="str">
        <f t="shared" si="4"/>
        <v/>
      </c>
      <c r="K55" s="51" t="str">
        <f t="shared" si="5"/>
        <v/>
      </c>
      <c r="L55" s="52" t="str">
        <f t="shared" si="6"/>
        <v/>
      </c>
      <c r="M55" s="54" t="str">
        <f t="shared" si="7"/>
        <v/>
      </c>
      <c r="N55" s="51" t="str">
        <f t="shared" si="8"/>
        <v/>
      </c>
      <c r="O55" s="50" t="str">
        <f t="shared" si="9"/>
        <v/>
      </c>
      <c r="P55" s="55" t="str">
        <f t="shared" si="10"/>
        <v/>
      </c>
    </row>
    <row r="56" ht="12.0" customHeight="1">
      <c r="A56" s="58"/>
      <c r="B56" s="59"/>
      <c r="C56" s="60"/>
      <c r="D56" s="45"/>
      <c r="E56" s="61"/>
      <c r="F56" s="61"/>
      <c r="G56" s="62"/>
      <c r="H56" s="48" t="str">
        <f t="shared" si="2"/>
        <v/>
      </c>
      <c r="I56" s="49" t="str">
        <f t="shared" si="3"/>
        <v/>
      </c>
      <c r="J56" s="50" t="str">
        <f t="shared" si="4"/>
        <v/>
      </c>
      <c r="K56" s="51" t="str">
        <f t="shared" si="5"/>
        <v/>
      </c>
      <c r="L56" s="52" t="str">
        <f t="shared" si="6"/>
        <v/>
      </c>
      <c r="M56" s="54" t="str">
        <f t="shared" si="7"/>
        <v/>
      </c>
      <c r="N56" s="51" t="str">
        <f t="shared" si="8"/>
        <v/>
      </c>
      <c r="O56" s="50" t="str">
        <f t="shared" si="9"/>
        <v/>
      </c>
      <c r="P56" s="55" t="str">
        <f t="shared" si="10"/>
        <v/>
      </c>
    </row>
    <row r="57" ht="12.0" customHeight="1">
      <c r="A57" s="58"/>
      <c r="B57" s="59"/>
      <c r="C57" s="60"/>
      <c r="D57" s="45"/>
      <c r="E57" s="61"/>
      <c r="F57" s="61"/>
      <c r="G57" s="62"/>
      <c r="H57" s="48" t="str">
        <f t="shared" si="2"/>
        <v/>
      </c>
      <c r="I57" s="49" t="str">
        <f t="shared" si="3"/>
        <v/>
      </c>
      <c r="J57" s="50" t="str">
        <f t="shared" si="4"/>
        <v/>
      </c>
      <c r="K57" s="51" t="str">
        <f t="shared" si="5"/>
        <v/>
      </c>
      <c r="L57" s="52" t="str">
        <f t="shared" si="6"/>
        <v/>
      </c>
      <c r="M57" s="54" t="str">
        <f t="shared" si="7"/>
        <v/>
      </c>
      <c r="N57" s="51" t="str">
        <f t="shared" si="8"/>
        <v/>
      </c>
      <c r="O57" s="50" t="str">
        <f t="shared" si="9"/>
        <v/>
      </c>
      <c r="P57" s="55" t="str">
        <f t="shared" si="10"/>
        <v/>
      </c>
    </row>
    <row r="58" ht="12.0" customHeight="1">
      <c r="A58" s="58"/>
      <c r="B58" s="59"/>
      <c r="C58" s="60"/>
      <c r="D58" s="45"/>
      <c r="E58" s="61"/>
      <c r="F58" s="61"/>
      <c r="G58" s="62"/>
      <c r="H58" s="48" t="str">
        <f t="shared" si="2"/>
        <v/>
      </c>
      <c r="I58" s="49" t="str">
        <f t="shared" si="3"/>
        <v/>
      </c>
      <c r="J58" s="50" t="str">
        <f t="shared" si="4"/>
        <v/>
      </c>
      <c r="K58" s="51" t="str">
        <f t="shared" si="5"/>
        <v/>
      </c>
      <c r="L58" s="52" t="str">
        <f t="shared" si="6"/>
        <v/>
      </c>
      <c r="M58" s="54" t="str">
        <f t="shared" si="7"/>
        <v/>
      </c>
      <c r="N58" s="51" t="str">
        <f t="shared" si="8"/>
        <v/>
      </c>
      <c r="O58" s="50" t="str">
        <f t="shared" si="9"/>
        <v/>
      </c>
      <c r="P58" s="55" t="str">
        <f t="shared" si="10"/>
        <v/>
      </c>
    </row>
    <row r="59" ht="12.0" customHeight="1">
      <c r="A59" s="58"/>
      <c r="B59" s="59"/>
      <c r="C59" s="60"/>
      <c r="D59" s="45"/>
      <c r="E59" s="61"/>
      <c r="F59" s="61"/>
      <c r="G59" s="62"/>
      <c r="H59" s="48" t="str">
        <f t="shared" si="2"/>
        <v/>
      </c>
      <c r="I59" s="49" t="str">
        <f t="shared" si="3"/>
        <v/>
      </c>
      <c r="J59" s="50" t="str">
        <f t="shared" si="4"/>
        <v/>
      </c>
      <c r="K59" s="51" t="str">
        <f t="shared" si="5"/>
        <v/>
      </c>
      <c r="L59" s="52" t="str">
        <f t="shared" si="6"/>
        <v/>
      </c>
      <c r="M59" s="54" t="str">
        <f t="shared" si="7"/>
        <v/>
      </c>
      <c r="N59" s="51" t="str">
        <f t="shared" si="8"/>
        <v/>
      </c>
      <c r="O59" s="50" t="str">
        <f t="shared" si="9"/>
        <v/>
      </c>
      <c r="P59" s="55" t="str">
        <f t="shared" si="10"/>
        <v/>
      </c>
    </row>
    <row r="60" ht="12.0" customHeight="1">
      <c r="A60" s="58"/>
      <c r="B60" s="59"/>
      <c r="C60" s="60"/>
      <c r="D60" s="45"/>
      <c r="E60" s="61"/>
      <c r="F60" s="61"/>
      <c r="G60" s="62"/>
      <c r="H60" s="48" t="str">
        <f t="shared" si="2"/>
        <v/>
      </c>
      <c r="I60" s="49" t="str">
        <f t="shared" si="3"/>
        <v/>
      </c>
      <c r="J60" s="50" t="str">
        <f t="shared" si="4"/>
        <v/>
      </c>
      <c r="K60" s="51" t="str">
        <f t="shared" si="5"/>
        <v/>
      </c>
      <c r="L60" s="52" t="str">
        <f t="shared" si="6"/>
        <v/>
      </c>
      <c r="M60" s="54" t="str">
        <f t="shared" si="7"/>
        <v/>
      </c>
      <c r="N60" s="51" t="str">
        <f t="shared" si="8"/>
        <v/>
      </c>
      <c r="O60" s="50" t="str">
        <f t="shared" si="9"/>
        <v/>
      </c>
      <c r="P60" s="55" t="str">
        <f t="shared" si="10"/>
        <v/>
      </c>
    </row>
    <row r="61" ht="12.0" customHeight="1">
      <c r="A61" s="58"/>
      <c r="B61" s="59"/>
      <c r="C61" s="60"/>
      <c r="D61" s="45"/>
      <c r="E61" s="61"/>
      <c r="F61" s="61"/>
      <c r="G61" s="62"/>
      <c r="H61" s="48" t="str">
        <f t="shared" si="2"/>
        <v/>
      </c>
      <c r="I61" s="49" t="str">
        <f t="shared" si="3"/>
        <v/>
      </c>
      <c r="J61" s="50" t="str">
        <f t="shared" si="4"/>
        <v/>
      </c>
      <c r="K61" s="51" t="str">
        <f t="shared" si="5"/>
        <v/>
      </c>
      <c r="L61" s="52" t="str">
        <f t="shared" si="6"/>
        <v/>
      </c>
      <c r="M61" s="54" t="str">
        <f t="shared" si="7"/>
        <v/>
      </c>
      <c r="N61" s="51" t="str">
        <f t="shared" si="8"/>
        <v/>
      </c>
      <c r="O61" s="50" t="str">
        <f t="shared" si="9"/>
        <v/>
      </c>
      <c r="P61" s="55" t="str">
        <f t="shared" si="10"/>
        <v/>
      </c>
    </row>
    <row r="62" ht="12.0" customHeight="1">
      <c r="A62" s="58"/>
      <c r="B62" s="59"/>
      <c r="C62" s="60"/>
      <c r="D62" s="45"/>
      <c r="E62" s="61"/>
      <c r="F62" s="61"/>
      <c r="G62" s="62"/>
      <c r="H62" s="48" t="str">
        <f t="shared" si="2"/>
        <v/>
      </c>
      <c r="I62" s="49" t="str">
        <f t="shared" si="3"/>
        <v/>
      </c>
      <c r="J62" s="50" t="str">
        <f t="shared" si="4"/>
        <v/>
      </c>
      <c r="K62" s="51" t="str">
        <f t="shared" si="5"/>
        <v/>
      </c>
      <c r="L62" s="52" t="str">
        <f t="shared" si="6"/>
        <v/>
      </c>
      <c r="M62" s="54" t="str">
        <f t="shared" si="7"/>
        <v/>
      </c>
      <c r="N62" s="51" t="str">
        <f t="shared" si="8"/>
        <v/>
      </c>
      <c r="O62" s="50" t="str">
        <f t="shared" si="9"/>
        <v/>
      </c>
      <c r="P62" s="55" t="str">
        <f t="shared" si="10"/>
        <v/>
      </c>
    </row>
    <row r="63" ht="12.0" customHeight="1">
      <c r="A63" s="58"/>
      <c r="B63" s="59"/>
      <c r="C63" s="60"/>
      <c r="D63" s="45"/>
      <c r="E63" s="61"/>
      <c r="F63" s="61"/>
      <c r="G63" s="62"/>
      <c r="H63" s="48" t="str">
        <f t="shared" si="2"/>
        <v/>
      </c>
      <c r="I63" s="49" t="str">
        <f t="shared" si="3"/>
        <v/>
      </c>
      <c r="J63" s="50" t="str">
        <f t="shared" si="4"/>
        <v/>
      </c>
      <c r="K63" s="51" t="str">
        <f t="shared" si="5"/>
        <v/>
      </c>
      <c r="L63" s="52" t="str">
        <f t="shared" si="6"/>
        <v/>
      </c>
      <c r="M63" s="54" t="str">
        <f t="shared" si="7"/>
        <v/>
      </c>
      <c r="N63" s="51" t="str">
        <f t="shared" si="8"/>
        <v/>
      </c>
      <c r="O63" s="50" t="str">
        <f t="shared" si="9"/>
        <v/>
      </c>
      <c r="P63" s="55" t="str">
        <f t="shared" si="10"/>
        <v/>
      </c>
    </row>
    <row r="64" ht="12.0" customHeight="1">
      <c r="A64" s="58"/>
      <c r="B64" s="59"/>
      <c r="C64" s="60"/>
      <c r="D64" s="45"/>
      <c r="E64" s="61"/>
      <c r="F64" s="61"/>
      <c r="G64" s="62"/>
      <c r="H64" s="48" t="str">
        <f t="shared" si="2"/>
        <v/>
      </c>
      <c r="I64" s="49" t="str">
        <f t="shared" si="3"/>
        <v/>
      </c>
      <c r="J64" s="50" t="str">
        <f t="shared" si="4"/>
        <v/>
      </c>
      <c r="K64" s="51" t="str">
        <f t="shared" si="5"/>
        <v/>
      </c>
      <c r="L64" s="52" t="str">
        <f t="shared" si="6"/>
        <v/>
      </c>
      <c r="M64" s="54" t="str">
        <f t="shared" si="7"/>
        <v/>
      </c>
      <c r="N64" s="51" t="str">
        <f t="shared" si="8"/>
        <v/>
      </c>
      <c r="O64" s="50" t="str">
        <f t="shared" si="9"/>
        <v/>
      </c>
      <c r="P64" s="55" t="str">
        <f t="shared" si="10"/>
        <v/>
      </c>
    </row>
    <row r="65" ht="12.0" customHeight="1">
      <c r="A65" s="58"/>
      <c r="B65" s="59"/>
      <c r="C65" s="60"/>
      <c r="D65" s="45"/>
      <c r="E65" s="61"/>
      <c r="F65" s="61"/>
      <c r="G65" s="62"/>
      <c r="H65" s="48" t="str">
        <f t="shared" si="2"/>
        <v/>
      </c>
      <c r="I65" s="49" t="str">
        <f t="shared" si="3"/>
        <v/>
      </c>
      <c r="J65" s="50" t="str">
        <f t="shared" si="4"/>
        <v/>
      </c>
      <c r="K65" s="51" t="str">
        <f t="shared" si="5"/>
        <v/>
      </c>
      <c r="L65" s="52" t="str">
        <f t="shared" si="6"/>
        <v/>
      </c>
      <c r="M65" s="54" t="str">
        <f t="shared" si="7"/>
        <v/>
      </c>
      <c r="N65" s="51" t="str">
        <f t="shared" si="8"/>
        <v/>
      </c>
      <c r="O65" s="50" t="str">
        <f t="shared" si="9"/>
        <v/>
      </c>
      <c r="P65" s="55" t="str">
        <f t="shared" si="10"/>
        <v/>
      </c>
    </row>
    <row r="66" ht="12.0" customHeight="1">
      <c r="A66" s="58"/>
      <c r="B66" s="59"/>
      <c r="C66" s="60"/>
      <c r="D66" s="45"/>
      <c r="E66" s="61"/>
      <c r="F66" s="61"/>
      <c r="G66" s="62"/>
      <c r="H66" s="48" t="str">
        <f t="shared" si="2"/>
        <v/>
      </c>
      <c r="I66" s="49" t="str">
        <f t="shared" si="3"/>
        <v/>
      </c>
      <c r="J66" s="50" t="str">
        <f t="shared" si="4"/>
        <v/>
      </c>
      <c r="K66" s="51" t="str">
        <f t="shared" si="5"/>
        <v/>
      </c>
      <c r="L66" s="52" t="str">
        <f t="shared" si="6"/>
        <v/>
      </c>
      <c r="M66" s="54" t="str">
        <f t="shared" si="7"/>
        <v/>
      </c>
      <c r="N66" s="51" t="str">
        <f t="shared" si="8"/>
        <v/>
      </c>
      <c r="O66" s="50" t="str">
        <f t="shared" si="9"/>
        <v/>
      </c>
      <c r="P66" s="55" t="str">
        <f t="shared" si="10"/>
        <v/>
      </c>
    </row>
    <row r="67" ht="12.0" customHeight="1">
      <c r="A67" s="58"/>
      <c r="B67" s="59"/>
      <c r="C67" s="60"/>
      <c r="D67" s="45"/>
      <c r="E67" s="61"/>
      <c r="F67" s="61"/>
      <c r="G67" s="62"/>
      <c r="H67" s="48" t="str">
        <f t="shared" si="2"/>
        <v/>
      </c>
      <c r="I67" s="49" t="str">
        <f t="shared" si="3"/>
        <v/>
      </c>
      <c r="J67" s="50" t="str">
        <f t="shared" si="4"/>
        <v/>
      </c>
      <c r="K67" s="51" t="str">
        <f t="shared" si="5"/>
        <v/>
      </c>
      <c r="L67" s="52" t="str">
        <f t="shared" si="6"/>
        <v/>
      </c>
      <c r="M67" s="54" t="str">
        <f t="shared" si="7"/>
        <v/>
      </c>
      <c r="N67" s="51" t="str">
        <f t="shared" si="8"/>
        <v/>
      </c>
      <c r="O67" s="50" t="str">
        <f t="shared" si="9"/>
        <v/>
      </c>
      <c r="P67" s="55" t="str">
        <f t="shared" si="10"/>
        <v/>
      </c>
    </row>
    <row r="68" ht="12.0" customHeight="1">
      <c r="A68" s="58"/>
      <c r="B68" s="59"/>
      <c r="C68" s="60"/>
      <c r="D68" s="45"/>
      <c r="E68" s="61"/>
      <c r="F68" s="61"/>
      <c r="G68" s="62"/>
      <c r="H68" s="48" t="str">
        <f t="shared" si="2"/>
        <v/>
      </c>
      <c r="I68" s="49" t="str">
        <f t="shared" si="3"/>
        <v/>
      </c>
      <c r="J68" s="50" t="str">
        <f t="shared" si="4"/>
        <v/>
      </c>
      <c r="K68" s="51" t="str">
        <f t="shared" si="5"/>
        <v/>
      </c>
      <c r="L68" s="52" t="str">
        <f t="shared" si="6"/>
        <v/>
      </c>
      <c r="M68" s="54" t="str">
        <f t="shared" si="7"/>
        <v/>
      </c>
      <c r="N68" s="51" t="str">
        <f t="shared" si="8"/>
        <v/>
      </c>
      <c r="O68" s="50" t="str">
        <f t="shared" si="9"/>
        <v/>
      </c>
      <c r="P68" s="55" t="str">
        <f t="shared" si="10"/>
        <v/>
      </c>
    </row>
    <row r="69" ht="12.0" customHeight="1">
      <c r="A69" s="58"/>
      <c r="B69" s="59"/>
      <c r="C69" s="60"/>
      <c r="D69" s="45"/>
      <c r="E69" s="61"/>
      <c r="F69" s="61"/>
      <c r="G69" s="62"/>
      <c r="H69" s="48" t="str">
        <f t="shared" si="2"/>
        <v/>
      </c>
      <c r="I69" s="49" t="str">
        <f t="shared" si="3"/>
        <v/>
      </c>
      <c r="J69" s="50" t="str">
        <f t="shared" si="4"/>
        <v/>
      </c>
      <c r="K69" s="51" t="str">
        <f t="shared" si="5"/>
        <v/>
      </c>
      <c r="L69" s="52" t="str">
        <f t="shared" si="6"/>
        <v/>
      </c>
      <c r="M69" s="54" t="str">
        <f t="shared" si="7"/>
        <v/>
      </c>
      <c r="N69" s="51" t="str">
        <f t="shared" si="8"/>
        <v/>
      </c>
      <c r="O69" s="50" t="str">
        <f t="shared" si="9"/>
        <v/>
      </c>
      <c r="P69" s="55" t="str">
        <f t="shared" si="10"/>
        <v/>
      </c>
    </row>
    <row r="70" ht="12.0" customHeight="1">
      <c r="A70" s="58"/>
      <c r="B70" s="59"/>
      <c r="C70" s="60"/>
      <c r="D70" s="45"/>
      <c r="E70" s="61"/>
      <c r="F70" s="61"/>
      <c r="G70" s="62"/>
      <c r="H70" s="48" t="str">
        <f t="shared" si="2"/>
        <v/>
      </c>
      <c r="I70" s="49" t="str">
        <f t="shared" si="3"/>
        <v/>
      </c>
      <c r="J70" s="50" t="str">
        <f t="shared" si="4"/>
        <v/>
      </c>
      <c r="K70" s="51" t="str">
        <f t="shared" si="5"/>
        <v/>
      </c>
      <c r="L70" s="52" t="str">
        <f t="shared" si="6"/>
        <v/>
      </c>
      <c r="M70" s="54" t="str">
        <f t="shared" si="7"/>
        <v/>
      </c>
      <c r="N70" s="51" t="str">
        <f t="shared" si="8"/>
        <v/>
      </c>
      <c r="O70" s="50" t="str">
        <f t="shared" si="9"/>
        <v/>
      </c>
      <c r="P70" s="55" t="str">
        <f t="shared" si="10"/>
        <v/>
      </c>
    </row>
    <row r="71" ht="12.0" customHeight="1">
      <c r="A71" s="58"/>
      <c r="B71" s="59"/>
      <c r="C71" s="60"/>
      <c r="D71" s="45"/>
      <c r="E71" s="61"/>
      <c r="F71" s="61"/>
      <c r="G71" s="62"/>
      <c r="H71" s="48" t="str">
        <f t="shared" si="2"/>
        <v/>
      </c>
      <c r="I71" s="49" t="str">
        <f t="shared" si="3"/>
        <v/>
      </c>
      <c r="J71" s="50" t="str">
        <f t="shared" si="4"/>
        <v/>
      </c>
      <c r="K71" s="51" t="str">
        <f t="shared" si="5"/>
        <v/>
      </c>
      <c r="L71" s="52" t="str">
        <f t="shared" si="6"/>
        <v/>
      </c>
      <c r="M71" s="54" t="str">
        <f t="shared" si="7"/>
        <v/>
      </c>
      <c r="N71" s="51" t="str">
        <f t="shared" si="8"/>
        <v/>
      </c>
      <c r="O71" s="50" t="str">
        <f t="shared" si="9"/>
        <v/>
      </c>
      <c r="P71" s="55" t="str">
        <f t="shared" si="10"/>
        <v/>
      </c>
    </row>
    <row r="72" ht="12.0" customHeight="1">
      <c r="A72" s="58"/>
      <c r="B72" s="59"/>
      <c r="C72" s="60"/>
      <c r="D72" s="45"/>
      <c r="E72" s="61"/>
      <c r="F72" s="61"/>
      <c r="G72" s="62"/>
      <c r="H72" s="48" t="str">
        <f t="shared" si="2"/>
        <v/>
      </c>
      <c r="I72" s="49" t="str">
        <f t="shared" si="3"/>
        <v/>
      </c>
      <c r="J72" s="50" t="str">
        <f t="shared" si="4"/>
        <v/>
      </c>
      <c r="K72" s="51" t="str">
        <f t="shared" si="5"/>
        <v/>
      </c>
      <c r="L72" s="52" t="str">
        <f t="shared" si="6"/>
        <v/>
      </c>
      <c r="M72" s="54" t="str">
        <f t="shared" si="7"/>
        <v/>
      </c>
      <c r="N72" s="51" t="str">
        <f t="shared" si="8"/>
        <v/>
      </c>
      <c r="O72" s="50" t="str">
        <f t="shared" si="9"/>
        <v/>
      </c>
      <c r="P72" s="55" t="str">
        <f t="shared" si="10"/>
        <v/>
      </c>
    </row>
    <row r="73" ht="12.0" customHeight="1">
      <c r="A73" s="58"/>
      <c r="B73" s="59"/>
      <c r="C73" s="60"/>
      <c r="D73" s="45"/>
      <c r="E73" s="61"/>
      <c r="F73" s="61"/>
      <c r="G73" s="62"/>
      <c r="H73" s="48" t="str">
        <f t="shared" si="2"/>
        <v/>
      </c>
      <c r="I73" s="49" t="str">
        <f t="shared" si="3"/>
        <v/>
      </c>
      <c r="J73" s="50" t="str">
        <f t="shared" si="4"/>
        <v/>
      </c>
      <c r="K73" s="51" t="str">
        <f t="shared" si="5"/>
        <v/>
      </c>
      <c r="L73" s="52" t="str">
        <f t="shared" si="6"/>
        <v/>
      </c>
      <c r="M73" s="54" t="str">
        <f t="shared" si="7"/>
        <v/>
      </c>
      <c r="N73" s="51" t="str">
        <f t="shared" si="8"/>
        <v/>
      </c>
      <c r="O73" s="50" t="str">
        <f t="shared" si="9"/>
        <v/>
      </c>
      <c r="P73" s="55" t="str">
        <f t="shared" si="10"/>
        <v/>
      </c>
    </row>
    <row r="74" ht="12.0" customHeight="1">
      <c r="A74" s="58"/>
      <c r="B74" s="59"/>
      <c r="C74" s="60"/>
      <c r="D74" s="45"/>
      <c r="E74" s="61"/>
      <c r="F74" s="61"/>
      <c r="G74" s="62"/>
      <c r="H74" s="48" t="str">
        <f t="shared" si="2"/>
        <v/>
      </c>
      <c r="I74" s="49" t="str">
        <f t="shared" si="3"/>
        <v/>
      </c>
      <c r="J74" s="50" t="str">
        <f t="shared" si="4"/>
        <v/>
      </c>
      <c r="K74" s="51" t="str">
        <f t="shared" si="5"/>
        <v/>
      </c>
      <c r="L74" s="52" t="str">
        <f t="shared" si="6"/>
        <v/>
      </c>
      <c r="M74" s="54" t="str">
        <f t="shared" si="7"/>
        <v/>
      </c>
      <c r="N74" s="51" t="str">
        <f t="shared" si="8"/>
        <v/>
      </c>
      <c r="O74" s="50" t="str">
        <f t="shared" si="9"/>
        <v/>
      </c>
      <c r="P74" s="55" t="str">
        <f t="shared" si="10"/>
        <v/>
      </c>
    </row>
    <row r="75" ht="12.0" customHeight="1">
      <c r="A75" s="58"/>
      <c r="B75" s="59"/>
      <c r="C75" s="60"/>
      <c r="D75" s="45"/>
      <c r="E75" s="61"/>
      <c r="F75" s="61"/>
      <c r="G75" s="62"/>
      <c r="H75" s="48" t="str">
        <f t="shared" si="2"/>
        <v/>
      </c>
      <c r="I75" s="49" t="str">
        <f t="shared" si="3"/>
        <v/>
      </c>
      <c r="J75" s="50" t="str">
        <f t="shared" si="4"/>
        <v/>
      </c>
      <c r="K75" s="51" t="str">
        <f t="shared" si="5"/>
        <v/>
      </c>
      <c r="L75" s="52" t="str">
        <f t="shared" si="6"/>
        <v/>
      </c>
      <c r="M75" s="54" t="str">
        <f t="shared" si="7"/>
        <v/>
      </c>
      <c r="N75" s="51" t="str">
        <f t="shared" si="8"/>
        <v/>
      </c>
      <c r="O75" s="50" t="str">
        <f t="shared" si="9"/>
        <v/>
      </c>
      <c r="P75" s="55" t="str">
        <f t="shared" si="10"/>
        <v/>
      </c>
    </row>
    <row r="76" ht="12.0" customHeight="1">
      <c r="A76" s="58"/>
      <c r="B76" s="59"/>
      <c r="C76" s="60"/>
      <c r="D76" s="45"/>
      <c r="E76" s="61"/>
      <c r="F76" s="61"/>
      <c r="G76" s="62"/>
      <c r="H76" s="48" t="str">
        <f t="shared" si="2"/>
        <v/>
      </c>
      <c r="I76" s="49" t="str">
        <f t="shared" si="3"/>
        <v/>
      </c>
      <c r="J76" s="50" t="str">
        <f t="shared" si="4"/>
        <v/>
      </c>
      <c r="K76" s="51" t="str">
        <f t="shared" si="5"/>
        <v/>
      </c>
      <c r="L76" s="52" t="str">
        <f t="shared" si="6"/>
        <v/>
      </c>
      <c r="M76" s="54" t="str">
        <f t="shared" si="7"/>
        <v/>
      </c>
      <c r="N76" s="51" t="str">
        <f t="shared" si="8"/>
        <v/>
      </c>
      <c r="O76" s="50" t="str">
        <f t="shared" si="9"/>
        <v/>
      </c>
      <c r="P76" s="55" t="str">
        <f t="shared" si="10"/>
        <v/>
      </c>
    </row>
    <row r="77" ht="12.0" customHeight="1">
      <c r="A77" s="58"/>
      <c r="B77" s="59"/>
      <c r="C77" s="60"/>
      <c r="D77" s="45"/>
      <c r="E77" s="61"/>
      <c r="F77" s="61"/>
      <c r="G77" s="62"/>
      <c r="H77" s="48" t="str">
        <f t="shared" si="2"/>
        <v/>
      </c>
      <c r="I77" s="49" t="str">
        <f t="shared" si="3"/>
        <v/>
      </c>
      <c r="J77" s="50" t="str">
        <f t="shared" si="4"/>
        <v/>
      </c>
      <c r="K77" s="51" t="str">
        <f t="shared" si="5"/>
        <v/>
      </c>
      <c r="L77" s="52" t="str">
        <f t="shared" si="6"/>
        <v/>
      </c>
      <c r="M77" s="54" t="str">
        <f t="shared" si="7"/>
        <v/>
      </c>
      <c r="N77" s="51" t="str">
        <f t="shared" si="8"/>
        <v/>
      </c>
      <c r="O77" s="50" t="str">
        <f t="shared" si="9"/>
        <v/>
      </c>
      <c r="P77" s="55" t="str">
        <f t="shared" si="10"/>
        <v/>
      </c>
    </row>
    <row r="78" ht="12.0" customHeight="1">
      <c r="A78" s="58"/>
      <c r="B78" s="59"/>
      <c r="C78" s="60"/>
      <c r="D78" s="45"/>
      <c r="E78" s="61"/>
      <c r="F78" s="61"/>
      <c r="G78" s="62"/>
      <c r="H78" s="48" t="str">
        <f t="shared" si="2"/>
        <v/>
      </c>
      <c r="I78" s="49" t="str">
        <f t="shared" si="3"/>
        <v/>
      </c>
      <c r="J78" s="50" t="str">
        <f t="shared" si="4"/>
        <v/>
      </c>
      <c r="K78" s="51" t="str">
        <f t="shared" si="5"/>
        <v/>
      </c>
      <c r="L78" s="52" t="str">
        <f t="shared" si="6"/>
        <v/>
      </c>
      <c r="M78" s="54" t="str">
        <f t="shared" si="7"/>
        <v/>
      </c>
      <c r="N78" s="51" t="str">
        <f t="shared" si="8"/>
        <v/>
      </c>
      <c r="O78" s="50" t="str">
        <f t="shared" si="9"/>
        <v/>
      </c>
      <c r="P78" s="55" t="str">
        <f t="shared" si="10"/>
        <v/>
      </c>
    </row>
    <row r="79" ht="12.0" customHeight="1">
      <c r="A79" s="58"/>
      <c r="B79" s="59"/>
      <c r="C79" s="60"/>
      <c r="D79" s="45"/>
      <c r="E79" s="61"/>
      <c r="F79" s="61"/>
      <c r="G79" s="62"/>
      <c r="H79" s="48" t="str">
        <f t="shared" si="2"/>
        <v/>
      </c>
      <c r="I79" s="49" t="str">
        <f t="shared" si="3"/>
        <v/>
      </c>
      <c r="J79" s="50" t="str">
        <f t="shared" si="4"/>
        <v/>
      </c>
      <c r="K79" s="51" t="str">
        <f t="shared" si="5"/>
        <v/>
      </c>
      <c r="L79" s="52" t="str">
        <f t="shared" si="6"/>
        <v/>
      </c>
      <c r="M79" s="54" t="str">
        <f t="shared" si="7"/>
        <v/>
      </c>
      <c r="N79" s="51" t="str">
        <f t="shared" si="8"/>
        <v/>
      </c>
      <c r="O79" s="50" t="str">
        <f t="shared" si="9"/>
        <v/>
      </c>
      <c r="P79" s="55" t="str">
        <f t="shared" si="10"/>
        <v/>
      </c>
    </row>
    <row r="80" ht="12.0" customHeight="1">
      <c r="A80" s="58"/>
      <c r="B80" s="59"/>
      <c r="C80" s="60"/>
      <c r="D80" s="45"/>
      <c r="E80" s="61"/>
      <c r="F80" s="61"/>
      <c r="G80" s="62"/>
      <c r="H80" s="48" t="str">
        <f t="shared" si="2"/>
        <v/>
      </c>
      <c r="I80" s="49" t="str">
        <f t="shared" si="3"/>
        <v/>
      </c>
      <c r="J80" s="50" t="str">
        <f t="shared" si="4"/>
        <v/>
      </c>
      <c r="K80" s="51" t="str">
        <f t="shared" si="5"/>
        <v/>
      </c>
      <c r="L80" s="52" t="str">
        <f t="shared" si="6"/>
        <v/>
      </c>
      <c r="M80" s="54" t="str">
        <f t="shared" si="7"/>
        <v/>
      </c>
      <c r="N80" s="51" t="str">
        <f t="shared" si="8"/>
        <v/>
      </c>
      <c r="O80" s="50" t="str">
        <f t="shared" si="9"/>
        <v/>
      </c>
      <c r="P80" s="55" t="str">
        <f t="shared" si="10"/>
        <v/>
      </c>
    </row>
    <row r="81" ht="12.0" customHeight="1">
      <c r="A81" s="58"/>
      <c r="B81" s="59"/>
      <c r="C81" s="60"/>
      <c r="D81" s="45"/>
      <c r="E81" s="61"/>
      <c r="F81" s="61"/>
      <c r="G81" s="62"/>
      <c r="H81" s="48" t="str">
        <f t="shared" si="2"/>
        <v/>
      </c>
      <c r="I81" s="49" t="str">
        <f t="shared" si="3"/>
        <v/>
      </c>
      <c r="J81" s="50" t="str">
        <f t="shared" si="4"/>
        <v/>
      </c>
      <c r="K81" s="51" t="str">
        <f t="shared" si="5"/>
        <v/>
      </c>
      <c r="L81" s="52" t="str">
        <f t="shared" si="6"/>
        <v/>
      </c>
      <c r="M81" s="54" t="str">
        <f t="shared" si="7"/>
        <v/>
      </c>
      <c r="N81" s="51" t="str">
        <f t="shared" si="8"/>
        <v/>
      </c>
      <c r="O81" s="50" t="str">
        <f t="shared" si="9"/>
        <v/>
      </c>
      <c r="P81" s="55" t="str">
        <f t="shared" si="10"/>
        <v/>
      </c>
    </row>
    <row r="82" ht="12.0" customHeight="1">
      <c r="A82" s="58"/>
      <c r="B82" s="59"/>
      <c r="C82" s="60"/>
      <c r="D82" s="45"/>
      <c r="E82" s="61"/>
      <c r="F82" s="61"/>
      <c r="G82" s="62"/>
      <c r="H82" s="48" t="str">
        <f t="shared" si="2"/>
        <v/>
      </c>
      <c r="I82" s="49" t="str">
        <f t="shared" si="3"/>
        <v/>
      </c>
      <c r="J82" s="50" t="str">
        <f t="shared" si="4"/>
        <v/>
      </c>
      <c r="K82" s="51" t="str">
        <f t="shared" si="5"/>
        <v/>
      </c>
      <c r="L82" s="52" t="str">
        <f t="shared" si="6"/>
        <v/>
      </c>
      <c r="M82" s="54" t="str">
        <f t="shared" si="7"/>
        <v/>
      </c>
      <c r="N82" s="51" t="str">
        <f t="shared" si="8"/>
        <v/>
      </c>
      <c r="O82" s="50" t="str">
        <f t="shared" si="9"/>
        <v/>
      </c>
      <c r="P82" s="55" t="str">
        <f t="shared" si="10"/>
        <v/>
      </c>
    </row>
    <row r="83" ht="12.0" customHeight="1">
      <c r="A83" s="58"/>
      <c r="B83" s="59"/>
      <c r="C83" s="60"/>
      <c r="D83" s="45"/>
      <c r="E83" s="61"/>
      <c r="F83" s="61"/>
      <c r="G83" s="62"/>
      <c r="H83" s="48" t="str">
        <f t="shared" si="2"/>
        <v/>
      </c>
      <c r="I83" s="49" t="str">
        <f t="shared" si="3"/>
        <v/>
      </c>
      <c r="J83" s="50" t="str">
        <f t="shared" si="4"/>
        <v/>
      </c>
      <c r="K83" s="51" t="str">
        <f t="shared" si="5"/>
        <v/>
      </c>
      <c r="L83" s="52" t="str">
        <f t="shared" si="6"/>
        <v/>
      </c>
      <c r="M83" s="54" t="str">
        <f t="shared" si="7"/>
        <v/>
      </c>
      <c r="N83" s="51" t="str">
        <f t="shared" si="8"/>
        <v/>
      </c>
      <c r="O83" s="50" t="str">
        <f t="shared" si="9"/>
        <v/>
      </c>
      <c r="P83" s="55" t="str">
        <f t="shared" si="10"/>
        <v/>
      </c>
    </row>
    <row r="84" ht="12.0" customHeight="1">
      <c r="A84" s="58"/>
      <c r="B84" s="59"/>
      <c r="C84" s="60"/>
      <c r="D84" s="45"/>
      <c r="E84" s="61"/>
      <c r="F84" s="61"/>
      <c r="G84" s="62"/>
      <c r="H84" s="48" t="str">
        <f t="shared" si="2"/>
        <v/>
      </c>
      <c r="I84" s="49" t="str">
        <f t="shared" si="3"/>
        <v/>
      </c>
      <c r="J84" s="50" t="str">
        <f t="shared" si="4"/>
        <v/>
      </c>
      <c r="K84" s="51" t="str">
        <f t="shared" si="5"/>
        <v/>
      </c>
      <c r="L84" s="52" t="str">
        <f t="shared" si="6"/>
        <v/>
      </c>
      <c r="M84" s="54" t="str">
        <f t="shared" si="7"/>
        <v/>
      </c>
      <c r="N84" s="51" t="str">
        <f t="shared" si="8"/>
        <v/>
      </c>
      <c r="O84" s="50" t="str">
        <f t="shared" si="9"/>
        <v/>
      </c>
      <c r="P84" s="55" t="str">
        <f t="shared" si="10"/>
        <v/>
      </c>
    </row>
    <row r="85" ht="12.0" customHeight="1">
      <c r="A85" s="58"/>
      <c r="B85" s="59"/>
      <c r="C85" s="60"/>
      <c r="D85" s="45"/>
      <c r="E85" s="61"/>
      <c r="F85" s="61"/>
      <c r="G85" s="62"/>
      <c r="H85" s="48" t="str">
        <f t="shared" si="2"/>
        <v/>
      </c>
      <c r="I85" s="49" t="str">
        <f t="shared" si="3"/>
        <v/>
      </c>
      <c r="J85" s="50" t="str">
        <f t="shared" si="4"/>
        <v/>
      </c>
      <c r="K85" s="51" t="str">
        <f t="shared" si="5"/>
        <v/>
      </c>
      <c r="L85" s="52" t="str">
        <f t="shared" si="6"/>
        <v/>
      </c>
      <c r="M85" s="54" t="str">
        <f t="shared" si="7"/>
        <v/>
      </c>
      <c r="N85" s="51" t="str">
        <f t="shared" si="8"/>
        <v/>
      </c>
      <c r="O85" s="50" t="str">
        <f t="shared" si="9"/>
        <v/>
      </c>
      <c r="P85" s="55" t="str">
        <f t="shared" si="10"/>
        <v/>
      </c>
    </row>
    <row r="86" ht="12.0" customHeight="1">
      <c r="A86" s="58"/>
      <c r="B86" s="59"/>
      <c r="C86" s="60"/>
      <c r="D86" s="45"/>
      <c r="E86" s="61"/>
      <c r="F86" s="61"/>
      <c r="G86" s="62"/>
      <c r="H86" s="48" t="str">
        <f t="shared" si="2"/>
        <v/>
      </c>
      <c r="I86" s="49" t="str">
        <f t="shared" si="3"/>
        <v/>
      </c>
      <c r="J86" s="50" t="str">
        <f t="shared" si="4"/>
        <v/>
      </c>
      <c r="K86" s="51" t="str">
        <f t="shared" si="5"/>
        <v/>
      </c>
      <c r="L86" s="52" t="str">
        <f t="shared" si="6"/>
        <v/>
      </c>
      <c r="M86" s="54" t="str">
        <f t="shared" si="7"/>
        <v/>
      </c>
      <c r="N86" s="51" t="str">
        <f t="shared" si="8"/>
        <v/>
      </c>
      <c r="O86" s="50" t="str">
        <f t="shared" si="9"/>
        <v/>
      </c>
      <c r="P86" s="55" t="str">
        <f t="shared" si="10"/>
        <v/>
      </c>
    </row>
    <row r="87" ht="12.0" customHeight="1">
      <c r="A87" s="58"/>
      <c r="B87" s="59"/>
      <c r="C87" s="60"/>
      <c r="D87" s="45"/>
      <c r="E87" s="61"/>
      <c r="F87" s="61"/>
      <c r="G87" s="62"/>
      <c r="H87" s="48" t="str">
        <f t="shared" si="2"/>
        <v/>
      </c>
      <c r="I87" s="49" t="str">
        <f t="shared" si="3"/>
        <v/>
      </c>
      <c r="J87" s="50" t="str">
        <f t="shared" si="4"/>
        <v/>
      </c>
      <c r="K87" s="51" t="str">
        <f t="shared" si="5"/>
        <v/>
      </c>
      <c r="L87" s="52" t="str">
        <f t="shared" si="6"/>
        <v/>
      </c>
      <c r="M87" s="54" t="str">
        <f t="shared" si="7"/>
        <v/>
      </c>
      <c r="N87" s="51" t="str">
        <f t="shared" si="8"/>
        <v/>
      </c>
      <c r="O87" s="50" t="str">
        <f t="shared" si="9"/>
        <v/>
      </c>
      <c r="P87" s="55" t="str">
        <f t="shared" si="10"/>
        <v/>
      </c>
    </row>
    <row r="88" ht="12.0" customHeight="1">
      <c r="A88" s="58"/>
      <c r="B88" s="59"/>
      <c r="C88" s="60"/>
      <c r="D88" s="45"/>
      <c r="E88" s="61"/>
      <c r="F88" s="61"/>
      <c r="G88" s="62"/>
      <c r="H88" s="48" t="str">
        <f t="shared" si="2"/>
        <v/>
      </c>
      <c r="I88" s="49" t="str">
        <f t="shared" si="3"/>
        <v/>
      </c>
      <c r="J88" s="50" t="str">
        <f t="shared" si="4"/>
        <v/>
      </c>
      <c r="K88" s="51" t="str">
        <f t="shared" si="5"/>
        <v/>
      </c>
      <c r="L88" s="52" t="str">
        <f t="shared" si="6"/>
        <v/>
      </c>
      <c r="M88" s="54" t="str">
        <f t="shared" si="7"/>
        <v/>
      </c>
      <c r="N88" s="51" t="str">
        <f t="shared" si="8"/>
        <v/>
      </c>
      <c r="O88" s="50" t="str">
        <f t="shared" si="9"/>
        <v/>
      </c>
      <c r="P88" s="55" t="str">
        <f t="shared" si="10"/>
        <v/>
      </c>
    </row>
    <row r="89" ht="12.0" customHeight="1">
      <c r="A89" s="58"/>
      <c r="B89" s="59"/>
      <c r="C89" s="60"/>
      <c r="D89" s="45"/>
      <c r="E89" s="61"/>
      <c r="F89" s="61"/>
      <c r="G89" s="62"/>
      <c r="H89" s="48" t="str">
        <f t="shared" si="2"/>
        <v/>
      </c>
      <c r="I89" s="49" t="str">
        <f t="shared" si="3"/>
        <v/>
      </c>
      <c r="J89" s="50" t="str">
        <f t="shared" si="4"/>
        <v/>
      </c>
      <c r="K89" s="51" t="str">
        <f t="shared" si="5"/>
        <v/>
      </c>
      <c r="L89" s="52" t="str">
        <f t="shared" si="6"/>
        <v/>
      </c>
      <c r="M89" s="54" t="str">
        <f t="shared" si="7"/>
        <v/>
      </c>
      <c r="N89" s="51" t="str">
        <f t="shared" si="8"/>
        <v/>
      </c>
      <c r="O89" s="50" t="str">
        <f t="shared" si="9"/>
        <v/>
      </c>
      <c r="P89" s="55" t="str">
        <f t="shared" si="10"/>
        <v/>
      </c>
    </row>
    <row r="90" ht="12.0" customHeight="1">
      <c r="A90" s="58"/>
      <c r="B90" s="59"/>
      <c r="C90" s="60"/>
      <c r="D90" s="45"/>
      <c r="E90" s="61"/>
      <c r="F90" s="61"/>
      <c r="G90" s="62"/>
      <c r="H90" s="48" t="str">
        <f t="shared" si="2"/>
        <v/>
      </c>
      <c r="I90" s="49" t="str">
        <f t="shared" si="3"/>
        <v/>
      </c>
      <c r="J90" s="50" t="str">
        <f t="shared" si="4"/>
        <v/>
      </c>
      <c r="K90" s="51" t="str">
        <f t="shared" si="5"/>
        <v/>
      </c>
      <c r="L90" s="52" t="str">
        <f t="shared" si="6"/>
        <v/>
      </c>
      <c r="M90" s="54" t="str">
        <f t="shared" si="7"/>
        <v/>
      </c>
      <c r="N90" s="51" t="str">
        <f t="shared" si="8"/>
        <v/>
      </c>
      <c r="O90" s="50" t="str">
        <f t="shared" si="9"/>
        <v/>
      </c>
      <c r="P90" s="55" t="str">
        <f t="shared" si="10"/>
        <v/>
      </c>
    </row>
    <row r="91" ht="12.0" customHeight="1">
      <c r="A91" s="58"/>
      <c r="B91" s="59"/>
      <c r="C91" s="60"/>
      <c r="D91" s="45"/>
      <c r="E91" s="61"/>
      <c r="F91" s="61"/>
      <c r="G91" s="62"/>
      <c r="H91" s="48" t="str">
        <f t="shared" si="2"/>
        <v/>
      </c>
      <c r="I91" s="49" t="str">
        <f t="shared" si="3"/>
        <v/>
      </c>
      <c r="J91" s="50" t="str">
        <f t="shared" si="4"/>
        <v/>
      </c>
      <c r="K91" s="51" t="str">
        <f t="shared" si="5"/>
        <v/>
      </c>
      <c r="L91" s="52" t="str">
        <f t="shared" si="6"/>
        <v/>
      </c>
      <c r="M91" s="54" t="str">
        <f t="shared" si="7"/>
        <v/>
      </c>
      <c r="N91" s="51" t="str">
        <f t="shared" si="8"/>
        <v/>
      </c>
      <c r="O91" s="50" t="str">
        <f t="shared" si="9"/>
        <v/>
      </c>
      <c r="P91" s="55" t="str">
        <f t="shared" si="10"/>
        <v/>
      </c>
    </row>
    <row r="92" ht="12.0" customHeight="1">
      <c r="A92" s="58"/>
      <c r="B92" s="59"/>
      <c r="C92" s="60"/>
      <c r="D92" s="45"/>
      <c r="E92" s="61"/>
      <c r="F92" s="61"/>
      <c r="G92" s="62"/>
      <c r="H92" s="48" t="str">
        <f t="shared" si="2"/>
        <v/>
      </c>
      <c r="I92" s="49" t="str">
        <f t="shared" si="3"/>
        <v/>
      </c>
      <c r="J92" s="50" t="str">
        <f t="shared" si="4"/>
        <v/>
      </c>
      <c r="K92" s="51" t="str">
        <f t="shared" si="5"/>
        <v/>
      </c>
      <c r="L92" s="52" t="str">
        <f t="shared" si="6"/>
        <v/>
      </c>
      <c r="M92" s="54" t="str">
        <f t="shared" si="7"/>
        <v/>
      </c>
      <c r="N92" s="51" t="str">
        <f t="shared" si="8"/>
        <v/>
      </c>
      <c r="O92" s="50" t="str">
        <f t="shared" si="9"/>
        <v/>
      </c>
      <c r="P92" s="55" t="str">
        <f t="shared" si="10"/>
        <v/>
      </c>
    </row>
    <row r="93" ht="12.0" customHeight="1">
      <c r="A93" s="58"/>
      <c r="B93" s="59"/>
      <c r="C93" s="60"/>
      <c r="D93" s="45"/>
      <c r="E93" s="61"/>
      <c r="F93" s="61"/>
      <c r="G93" s="62"/>
      <c r="H93" s="48" t="str">
        <f t="shared" si="2"/>
        <v/>
      </c>
      <c r="I93" s="49" t="str">
        <f t="shared" si="3"/>
        <v/>
      </c>
      <c r="J93" s="50" t="str">
        <f t="shared" si="4"/>
        <v/>
      </c>
      <c r="K93" s="51" t="str">
        <f t="shared" si="5"/>
        <v/>
      </c>
      <c r="L93" s="52" t="str">
        <f t="shared" si="6"/>
        <v/>
      </c>
      <c r="M93" s="54" t="str">
        <f t="shared" si="7"/>
        <v/>
      </c>
      <c r="N93" s="51" t="str">
        <f t="shared" si="8"/>
        <v/>
      </c>
      <c r="O93" s="50" t="str">
        <f t="shared" si="9"/>
        <v/>
      </c>
      <c r="P93" s="55" t="str">
        <f t="shared" si="10"/>
        <v/>
      </c>
    </row>
    <row r="94" ht="12.0" customHeight="1">
      <c r="A94" s="58"/>
      <c r="B94" s="59"/>
      <c r="C94" s="60"/>
      <c r="D94" s="45"/>
      <c r="E94" s="61"/>
      <c r="F94" s="61"/>
      <c r="G94" s="62"/>
      <c r="H94" s="48" t="str">
        <f t="shared" si="2"/>
        <v/>
      </c>
      <c r="I94" s="49" t="str">
        <f t="shared" si="3"/>
        <v/>
      </c>
      <c r="J94" s="50" t="str">
        <f t="shared" si="4"/>
        <v/>
      </c>
      <c r="K94" s="51" t="str">
        <f t="shared" si="5"/>
        <v/>
      </c>
      <c r="L94" s="52" t="str">
        <f t="shared" si="6"/>
        <v/>
      </c>
      <c r="M94" s="54" t="str">
        <f t="shared" si="7"/>
        <v/>
      </c>
      <c r="N94" s="51" t="str">
        <f t="shared" si="8"/>
        <v/>
      </c>
      <c r="O94" s="50" t="str">
        <f t="shared" si="9"/>
        <v/>
      </c>
      <c r="P94" s="55" t="str">
        <f t="shared" si="10"/>
        <v/>
      </c>
    </row>
    <row r="95" ht="12.0" customHeight="1">
      <c r="A95" s="58"/>
      <c r="B95" s="59"/>
      <c r="C95" s="60"/>
      <c r="D95" s="45"/>
      <c r="E95" s="61"/>
      <c r="F95" s="61"/>
      <c r="G95" s="62"/>
      <c r="H95" s="48" t="str">
        <f t="shared" si="2"/>
        <v/>
      </c>
      <c r="I95" s="49" t="str">
        <f t="shared" si="3"/>
        <v/>
      </c>
      <c r="J95" s="50" t="str">
        <f t="shared" si="4"/>
        <v/>
      </c>
      <c r="K95" s="51" t="str">
        <f t="shared" si="5"/>
        <v/>
      </c>
      <c r="L95" s="52" t="str">
        <f t="shared" si="6"/>
        <v/>
      </c>
      <c r="M95" s="54" t="str">
        <f t="shared" si="7"/>
        <v/>
      </c>
      <c r="N95" s="51" t="str">
        <f t="shared" si="8"/>
        <v/>
      </c>
      <c r="O95" s="50" t="str">
        <f t="shared" si="9"/>
        <v/>
      </c>
      <c r="P95" s="55" t="str">
        <f t="shared" si="10"/>
        <v/>
      </c>
    </row>
    <row r="96" ht="12.0" customHeight="1">
      <c r="A96" s="58"/>
      <c r="B96" s="59"/>
      <c r="C96" s="60"/>
      <c r="D96" s="45"/>
      <c r="E96" s="61"/>
      <c r="F96" s="61"/>
      <c r="G96" s="62"/>
      <c r="H96" s="48" t="str">
        <f t="shared" si="2"/>
        <v/>
      </c>
      <c r="I96" s="49" t="str">
        <f t="shared" si="3"/>
        <v/>
      </c>
      <c r="J96" s="50" t="str">
        <f t="shared" si="4"/>
        <v/>
      </c>
      <c r="K96" s="51" t="str">
        <f t="shared" si="5"/>
        <v/>
      </c>
      <c r="L96" s="52" t="str">
        <f t="shared" si="6"/>
        <v/>
      </c>
      <c r="M96" s="54" t="str">
        <f t="shared" si="7"/>
        <v/>
      </c>
      <c r="N96" s="51" t="str">
        <f t="shared" si="8"/>
        <v/>
      </c>
      <c r="O96" s="50" t="str">
        <f t="shared" si="9"/>
        <v/>
      </c>
      <c r="P96" s="55" t="str">
        <f t="shared" si="10"/>
        <v/>
      </c>
    </row>
    <row r="97" ht="12.0" customHeight="1">
      <c r="A97" s="58"/>
      <c r="B97" s="59"/>
      <c r="C97" s="60"/>
      <c r="D97" s="45"/>
      <c r="E97" s="61"/>
      <c r="F97" s="61"/>
      <c r="G97" s="62"/>
      <c r="H97" s="48" t="str">
        <f t="shared" si="2"/>
        <v/>
      </c>
      <c r="I97" s="49" t="str">
        <f t="shared" si="3"/>
        <v/>
      </c>
      <c r="J97" s="50" t="str">
        <f t="shared" si="4"/>
        <v/>
      </c>
      <c r="K97" s="51" t="str">
        <f t="shared" si="5"/>
        <v/>
      </c>
      <c r="L97" s="52" t="str">
        <f t="shared" si="6"/>
        <v/>
      </c>
      <c r="M97" s="54" t="str">
        <f t="shared" si="7"/>
        <v/>
      </c>
      <c r="N97" s="51" t="str">
        <f t="shared" si="8"/>
        <v/>
      </c>
      <c r="O97" s="50" t="str">
        <f t="shared" si="9"/>
        <v/>
      </c>
      <c r="P97" s="55" t="str">
        <f t="shared" si="10"/>
        <v/>
      </c>
    </row>
    <row r="98" ht="12.0" customHeight="1">
      <c r="A98" s="58"/>
      <c r="B98" s="59"/>
      <c r="C98" s="60"/>
      <c r="D98" s="45"/>
      <c r="E98" s="61"/>
      <c r="F98" s="61"/>
      <c r="G98" s="62"/>
      <c r="H98" s="48" t="str">
        <f t="shared" si="2"/>
        <v/>
      </c>
      <c r="I98" s="49" t="str">
        <f t="shared" si="3"/>
        <v/>
      </c>
      <c r="J98" s="50" t="str">
        <f t="shared" si="4"/>
        <v/>
      </c>
      <c r="K98" s="51" t="str">
        <f t="shared" si="5"/>
        <v/>
      </c>
      <c r="L98" s="52" t="str">
        <f t="shared" si="6"/>
        <v/>
      </c>
      <c r="M98" s="54" t="str">
        <f t="shared" si="7"/>
        <v/>
      </c>
      <c r="N98" s="51" t="str">
        <f t="shared" si="8"/>
        <v/>
      </c>
      <c r="O98" s="50" t="str">
        <f t="shared" si="9"/>
        <v/>
      </c>
      <c r="P98" s="55" t="str">
        <f t="shared" si="10"/>
        <v/>
      </c>
    </row>
    <row r="99" ht="12.0" customHeight="1">
      <c r="A99" s="58"/>
      <c r="B99" s="59"/>
      <c r="C99" s="60"/>
      <c r="D99" s="45"/>
      <c r="E99" s="61"/>
      <c r="F99" s="61"/>
      <c r="G99" s="62"/>
      <c r="H99" s="48" t="str">
        <f t="shared" si="2"/>
        <v/>
      </c>
      <c r="I99" s="49" t="str">
        <f t="shared" si="3"/>
        <v/>
      </c>
      <c r="J99" s="50" t="str">
        <f t="shared" si="4"/>
        <v/>
      </c>
      <c r="K99" s="51" t="str">
        <f t="shared" si="5"/>
        <v/>
      </c>
      <c r="L99" s="52" t="str">
        <f t="shared" si="6"/>
        <v/>
      </c>
      <c r="M99" s="54" t="str">
        <f t="shared" si="7"/>
        <v/>
      </c>
      <c r="N99" s="51" t="str">
        <f t="shared" si="8"/>
        <v/>
      </c>
      <c r="O99" s="50" t="str">
        <f t="shared" si="9"/>
        <v/>
      </c>
      <c r="P99" s="55" t="str">
        <f t="shared" si="10"/>
        <v/>
      </c>
    </row>
    <row r="100" ht="12.0" customHeight="1">
      <c r="A100" s="58"/>
      <c r="B100" s="59"/>
      <c r="C100" s="60"/>
      <c r="D100" s="45"/>
      <c r="E100" s="61"/>
      <c r="F100" s="61"/>
      <c r="G100" s="62"/>
      <c r="H100" s="48" t="str">
        <f t="shared" si="2"/>
        <v/>
      </c>
      <c r="I100" s="49" t="str">
        <f t="shared" si="3"/>
        <v/>
      </c>
      <c r="J100" s="50" t="str">
        <f t="shared" si="4"/>
        <v/>
      </c>
      <c r="K100" s="51" t="str">
        <f t="shared" si="5"/>
        <v/>
      </c>
      <c r="L100" s="52" t="str">
        <f t="shared" si="6"/>
        <v/>
      </c>
      <c r="M100" s="54" t="str">
        <f t="shared" si="7"/>
        <v/>
      </c>
      <c r="N100" s="51" t="str">
        <f t="shared" si="8"/>
        <v/>
      </c>
      <c r="O100" s="50" t="str">
        <f t="shared" si="9"/>
        <v/>
      </c>
      <c r="P100" s="55" t="str">
        <f t="shared" si="10"/>
        <v/>
      </c>
    </row>
    <row r="101" ht="12.0" customHeight="1">
      <c r="A101" s="58"/>
      <c r="B101" s="59"/>
      <c r="C101" s="60"/>
      <c r="D101" s="45"/>
      <c r="E101" s="61"/>
      <c r="F101" s="61"/>
      <c r="G101" s="62"/>
      <c r="H101" s="48" t="str">
        <f t="shared" si="2"/>
        <v/>
      </c>
      <c r="I101" s="49" t="str">
        <f t="shared" si="3"/>
        <v/>
      </c>
      <c r="J101" s="50" t="str">
        <f t="shared" si="4"/>
        <v/>
      </c>
      <c r="K101" s="51" t="str">
        <f t="shared" si="5"/>
        <v/>
      </c>
      <c r="L101" s="52" t="str">
        <f t="shared" si="6"/>
        <v/>
      </c>
      <c r="M101" s="54" t="str">
        <f t="shared" si="7"/>
        <v/>
      </c>
      <c r="N101" s="51" t="str">
        <f t="shared" si="8"/>
        <v/>
      </c>
      <c r="O101" s="50" t="str">
        <f t="shared" si="9"/>
        <v/>
      </c>
      <c r="P101" s="55" t="str">
        <f t="shared" si="10"/>
        <v/>
      </c>
    </row>
    <row r="102" ht="12.0" customHeight="1">
      <c r="A102" s="58"/>
      <c r="B102" s="59"/>
      <c r="C102" s="60"/>
      <c r="D102" s="45"/>
      <c r="E102" s="61"/>
      <c r="F102" s="61"/>
      <c r="G102" s="62"/>
      <c r="H102" s="48" t="str">
        <f t="shared" si="2"/>
        <v/>
      </c>
      <c r="I102" s="49" t="str">
        <f t="shared" si="3"/>
        <v/>
      </c>
      <c r="J102" s="50" t="str">
        <f t="shared" si="4"/>
        <v/>
      </c>
      <c r="K102" s="51" t="str">
        <f t="shared" si="5"/>
        <v/>
      </c>
      <c r="L102" s="52" t="str">
        <f t="shared" si="6"/>
        <v/>
      </c>
      <c r="M102" s="54" t="str">
        <f t="shared" si="7"/>
        <v/>
      </c>
      <c r="N102" s="51" t="str">
        <f t="shared" si="8"/>
        <v/>
      </c>
      <c r="O102" s="50" t="str">
        <f t="shared" si="9"/>
        <v/>
      </c>
      <c r="P102" s="55" t="str">
        <f t="shared" si="10"/>
        <v/>
      </c>
    </row>
    <row r="103" ht="12.0" customHeight="1">
      <c r="A103" s="58"/>
      <c r="B103" s="59"/>
      <c r="C103" s="60"/>
      <c r="D103" s="45"/>
      <c r="E103" s="61"/>
      <c r="F103" s="61"/>
      <c r="G103" s="62"/>
      <c r="H103" s="48" t="str">
        <f t="shared" si="2"/>
        <v/>
      </c>
      <c r="I103" s="49" t="str">
        <f t="shared" si="3"/>
        <v/>
      </c>
      <c r="J103" s="50" t="str">
        <f t="shared" si="4"/>
        <v/>
      </c>
      <c r="K103" s="51" t="str">
        <f t="shared" si="5"/>
        <v/>
      </c>
      <c r="L103" s="52" t="str">
        <f t="shared" si="6"/>
        <v/>
      </c>
      <c r="M103" s="54" t="str">
        <f t="shared" si="7"/>
        <v/>
      </c>
      <c r="N103" s="51" t="str">
        <f t="shared" si="8"/>
        <v/>
      </c>
      <c r="O103" s="50" t="str">
        <f t="shared" si="9"/>
        <v/>
      </c>
      <c r="P103" s="55" t="str">
        <f t="shared" si="10"/>
        <v/>
      </c>
    </row>
    <row r="104" ht="12.0" customHeight="1">
      <c r="A104" s="58"/>
      <c r="B104" s="59"/>
      <c r="C104" s="60"/>
      <c r="D104" s="45"/>
      <c r="E104" s="61"/>
      <c r="F104" s="61"/>
      <c r="G104" s="62"/>
      <c r="H104" s="48" t="str">
        <f t="shared" si="2"/>
        <v/>
      </c>
      <c r="I104" s="49" t="str">
        <f t="shared" si="3"/>
        <v/>
      </c>
      <c r="J104" s="50" t="str">
        <f t="shared" si="4"/>
        <v/>
      </c>
      <c r="K104" s="51" t="str">
        <f t="shared" si="5"/>
        <v/>
      </c>
      <c r="L104" s="52" t="str">
        <f t="shared" si="6"/>
        <v/>
      </c>
      <c r="M104" s="54" t="str">
        <f t="shared" si="7"/>
        <v/>
      </c>
      <c r="N104" s="51" t="str">
        <f t="shared" si="8"/>
        <v/>
      </c>
      <c r="O104" s="50" t="str">
        <f t="shared" si="9"/>
        <v/>
      </c>
      <c r="P104" s="55" t="str">
        <f t="shared" si="10"/>
        <v/>
      </c>
    </row>
    <row r="105" ht="12.0" customHeight="1">
      <c r="A105" s="58"/>
      <c r="B105" s="59"/>
      <c r="C105" s="60"/>
      <c r="D105" s="45"/>
      <c r="E105" s="61"/>
      <c r="F105" s="61"/>
      <c r="G105" s="62"/>
      <c r="H105" s="48" t="str">
        <f t="shared" si="2"/>
        <v/>
      </c>
      <c r="I105" s="49" t="str">
        <f t="shared" si="3"/>
        <v/>
      </c>
      <c r="J105" s="50" t="str">
        <f t="shared" si="4"/>
        <v/>
      </c>
      <c r="K105" s="51" t="str">
        <f t="shared" si="5"/>
        <v/>
      </c>
      <c r="L105" s="52" t="str">
        <f t="shared" si="6"/>
        <v/>
      </c>
      <c r="M105" s="54" t="str">
        <f t="shared" si="7"/>
        <v/>
      </c>
      <c r="N105" s="51" t="str">
        <f t="shared" si="8"/>
        <v/>
      </c>
      <c r="O105" s="50" t="str">
        <f t="shared" si="9"/>
        <v/>
      </c>
      <c r="P105" s="55" t="str">
        <f t="shared" si="10"/>
        <v/>
      </c>
    </row>
    <row r="106" ht="12.0" customHeight="1">
      <c r="A106" s="58"/>
      <c r="B106" s="59"/>
      <c r="C106" s="60"/>
      <c r="D106" s="45"/>
      <c r="E106" s="61"/>
      <c r="F106" s="61"/>
      <c r="G106" s="62"/>
      <c r="H106" s="48" t="str">
        <f t="shared" si="2"/>
        <v/>
      </c>
      <c r="I106" s="49" t="str">
        <f t="shared" si="3"/>
        <v/>
      </c>
      <c r="J106" s="50" t="str">
        <f t="shared" si="4"/>
        <v/>
      </c>
      <c r="K106" s="51" t="str">
        <f t="shared" si="5"/>
        <v/>
      </c>
      <c r="L106" s="52" t="str">
        <f t="shared" si="6"/>
        <v/>
      </c>
      <c r="M106" s="54" t="str">
        <f t="shared" si="7"/>
        <v/>
      </c>
      <c r="N106" s="51" t="str">
        <f t="shared" si="8"/>
        <v/>
      </c>
      <c r="O106" s="50" t="str">
        <f t="shared" si="9"/>
        <v/>
      </c>
      <c r="P106" s="55" t="str">
        <f t="shared" si="10"/>
        <v/>
      </c>
    </row>
    <row r="107" ht="12.0" customHeight="1">
      <c r="A107" s="58"/>
      <c r="B107" s="59"/>
      <c r="C107" s="60"/>
      <c r="D107" s="45"/>
      <c r="E107" s="61"/>
      <c r="F107" s="61"/>
      <c r="G107" s="62"/>
      <c r="H107" s="48" t="str">
        <f t="shared" si="2"/>
        <v/>
      </c>
      <c r="I107" s="49" t="str">
        <f t="shared" si="3"/>
        <v/>
      </c>
      <c r="J107" s="50" t="str">
        <f t="shared" si="4"/>
        <v/>
      </c>
      <c r="K107" s="51" t="str">
        <f t="shared" si="5"/>
        <v/>
      </c>
      <c r="L107" s="52" t="str">
        <f t="shared" si="6"/>
        <v/>
      </c>
      <c r="M107" s="54" t="str">
        <f t="shared" si="7"/>
        <v/>
      </c>
      <c r="N107" s="51" t="str">
        <f t="shared" si="8"/>
        <v/>
      </c>
      <c r="O107" s="50" t="str">
        <f t="shared" si="9"/>
        <v/>
      </c>
      <c r="P107" s="55" t="str">
        <f t="shared" si="10"/>
        <v/>
      </c>
    </row>
    <row r="108" ht="12.0" customHeight="1">
      <c r="A108" s="58"/>
      <c r="B108" s="59"/>
      <c r="C108" s="60"/>
      <c r="D108" s="45"/>
      <c r="E108" s="61"/>
      <c r="F108" s="61"/>
      <c r="G108" s="62"/>
      <c r="H108" s="48" t="str">
        <f t="shared" si="2"/>
        <v/>
      </c>
      <c r="I108" s="49" t="str">
        <f t="shared" si="3"/>
        <v/>
      </c>
      <c r="J108" s="50" t="str">
        <f t="shared" si="4"/>
        <v/>
      </c>
      <c r="K108" s="51" t="str">
        <f t="shared" si="5"/>
        <v/>
      </c>
      <c r="L108" s="52" t="str">
        <f t="shared" si="6"/>
        <v/>
      </c>
      <c r="M108" s="54" t="str">
        <f t="shared" si="7"/>
        <v/>
      </c>
      <c r="N108" s="51" t="str">
        <f t="shared" si="8"/>
        <v/>
      </c>
      <c r="O108" s="50" t="str">
        <f t="shared" si="9"/>
        <v/>
      </c>
      <c r="P108" s="55" t="str">
        <f t="shared" si="10"/>
        <v/>
      </c>
    </row>
    <row r="109" ht="12.0" customHeight="1">
      <c r="A109" s="58"/>
      <c r="B109" s="59"/>
      <c r="C109" s="60"/>
      <c r="D109" s="45"/>
      <c r="E109" s="61"/>
      <c r="F109" s="61"/>
      <c r="G109" s="62"/>
      <c r="H109" s="48" t="str">
        <f t="shared" si="2"/>
        <v/>
      </c>
      <c r="I109" s="49" t="str">
        <f t="shared" si="3"/>
        <v/>
      </c>
      <c r="J109" s="50" t="str">
        <f t="shared" si="4"/>
        <v/>
      </c>
      <c r="K109" s="51" t="str">
        <f t="shared" si="5"/>
        <v/>
      </c>
      <c r="L109" s="52" t="str">
        <f t="shared" si="6"/>
        <v/>
      </c>
      <c r="M109" s="54" t="str">
        <f t="shared" si="7"/>
        <v/>
      </c>
      <c r="N109" s="51" t="str">
        <f t="shared" si="8"/>
        <v/>
      </c>
      <c r="O109" s="50" t="str">
        <f t="shared" si="9"/>
        <v/>
      </c>
      <c r="P109" s="55" t="str">
        <f t="shared" si="10"/>
        <v/>
      </c>
    </row>
    <row r="110" ht="12.0" customHeight="1">
      <c r="A110" s="58"/>
      <c r="B110" s="59"/>
      <c r="C110" s="60"/>
      <c r="D110" s="45"/>
      <c r="E110" s="61"/>
      <c r="F110" s="61"/>
      <c r="G110" s="62"/>
      <c r="H110" s="48" t="str">
        <f t="shared" si="2"/>
        <v/>
      </c>
      <c r="I110" s="49" t="str">
        <f t="shared" si="3"/>
        <v/>
      </c>
      <c r="J110" s="50" t="str">
        <f t="shared" si="4"/>
        <v/>
      </c>
      <c r="K110" s="51" t="str">
        <f t="shared" si="5"/>
        <v/>
      </c>
      <c r="L110" s="52" t="str">
        <f t="shared" si="6"/>
        <v/>
      </c>
      <c r="M110" s="54" t="str">
        <f t="shared" si="7"/>
        <v/>
      </c>
      <c r="N110" s="51" t="str">
        <f t="shared" si="8"/>
        <v/>
      </c>
      <c r="O110" s="50" t="str">
        <f t="shared" si="9"/>
        <v/>
      </c>
      <c r="P110" s="55" t="str">
        <f t="shared" si="10"/>
        <v/>
      </c>
    </row>
    <row r="111" ht="12.0" customHeight="1">
      <c r="A111" s="58"/>
      <c r="B111" s="59"/>
      <c r="C111" s="60"/>
      <c r="D111" s="45"/>
      <c r="E111" s="61"/>
      <c r="F111" s="61"/>
      <c r="G111" s="62"/>
      <c r="H111" s="48" t="str">
        <f t="shared" si="2"/>
        <v/>
      </c>
      <c r="I111" s="49" t="str">
        <f t="shared" si="3"/>
        <v/>
      </c>
      <c r="J111" s="50" t="str">
        <f t="shared" si="4"/>
        <v/>
      </c>
      <c r="K111" s="51" t="str">
        <f t="shared" si="5"/>
        <v/>
      </c>
      <c r="L111" s="52" t="str">
        <f t="shared" si="6"/>
        <v/>
      </c>
      <c r="M111" s="54" t="str">
        <f t="shared" si="7"/>
        <v/>
      </c>
      <c r="N111" s="51" t="str">
        <f t="shared" si="8"/>
        <v/>
      </c>
      <c r="O111" s="50" t="str">
        <f t="shared" si="9"/>
        <v/>
      </c>
      <c r="P111" s="55" t="str">
        <f t="shared" si="10"/>
        <v/>
      </c>
    </row>
    <row r="112" ht="12.0" customHeight="1">
      <c r="A112" s="58"/>
      <c r="B112" s="59"/>
      <c r="C112" s="60"/>
      <c r="D112" s="45"/>
      <c r="E112" s="61"/>
      <c r="F112" s="61"/>
      <c r="G112" s="62"/>
      <c r="H112" s="48" t="str">
        <f t="shared" si="2"/>
        <v/>
      </c>
      <c r="I112" s="49" t="str">
        <f t="shared" si="3"/>
        <v/>
      </c>
      <c r="J112" s="50" t="str">
        <f t="shared" si="4"/>
        <v/>
      </c>
      <c r="K112" s="51" t="str">
        <f t="shared" si="5"/>
        <v/>
      </c>
      <c r="L112" s="52" t="str">
        <f t="shared" si="6"/>
        <v/>
      </c>
      <c r="M112" s="54" t="str">
        <f t="shared" si="7"/>
        <v/>
      </c>
      <c r="N112" s="51" t="str">
        <f t="shared" si="8"/>
        <v/>
      </c>
      <c r="O112" s="50" t="str">
        <f t="shared" si="9"/>
        <v/>
      </c>
      <c r="P112" s="55" t="str">
        <f t="shared" si="10"/>
        <v/>
      </c>
    </row>
    <row r="113" ht="12.0" customHeight="1">
      <c r="A113" s="58"/>
      <c r="B113" s="59"/>
      <c r="C113" s="60"/>
      <c r="D113" s="45"/>
      <c r="E113" s="61"/>
      <c r="F113" s="61"/>
      <c r="G113" s="62"/>
      <c r="H113" s="48" t="str">
        <f t="shared" si="2"/>
        <v/>
      </c>
      <c r="I113" s="49" t="str">
        <f t="shared" si="3"/>
        <v/>
      </c>
      <c r="J113" s="50" t="str">
        <f t="shared" si="4"/>
        <v/>
      </c>
      <c r="K113" s="51" t="str">
        <f t="shared" si="5"/>
        <v/>
      </c>
      <c r="L113" s="52" t="str">
        <f t="shared" si="6"/>
        <v/>
      </c>
      <c r="M113" s="54" t="str">
        <f t="shared" si="7"/>
        <v/>
      </c>
      <c r="N113" s="51" t="str">
        <f t="shared" si="8"/>
        <v/>
      </c>
      <c r="O113" s="50" t="str">
        <f t="shared" si="9"/>
        <v/>
      </c>
      <c r="P113" s="55" t="str">
        <f t="shared" si="10"/>
        <v/>
      </c>
    </row>
    <row r="114" ht="12.0" customHeight="1">
      <c r="A114" s="58"/>
      <c r="B114" s="59"/>
      <c r="C114" s="60"/>
      <c r="D114" s="45"/>
      <c r="E114" s="61"/>
      <c r="F114" s="61"/>
      <c r="G114" s="62"/>
      <c r="H114" s="48" t="str">
        <f t="shared" si="2"/>
        <v/>
      </c>
      <c r="I114" s="49" t="str">
        <f t="shared" si="3"/>
        <v/>
      </c>
      <c r="J114" s="50" t="str">
        <f t="shared" si="4"/>
        <v/>
      </c>
      <c r="K114" s="51" t="str">
        <f t="shared" si="5"/>
        <v/>
      </c>
      <c r="L114" s="52" t="str">
        <f t="shared" si="6"/>
        <v/>
      </c>
      <c r="M114" s="54" t="str">
        <f t="shared" si="7"/>
        <v/>
      </c>
      <c r="N114" s="51" t="str">
        <f t="shared" si="8"/>
        <v/>
      </c>
      <c r="O114" s="50" t="str">
        <f t="shared" si="9"/>
        <v/>
      </c>
      <c r="P114" s="55" t="str">
        <f t="shared" si="10"/>
        <v/>
      </c>
    </row>
    <row r="115" ht="12.0" customHeight="1">
      <c r="A115" s="58"/>
      <c r="B115" s="59"/>
      <c r="C115" s="60"/>
      <c r="D115" s="45"/>
      <c r="E115" s="61"/>
      <c r="F115" s="61"/>
      <c r="G115" s="62"/>
      <c r="H115" s="48" t="str">
        <f t="shared" si="2"/>
        <v/>
      </c>
      <c r="I115" s="49" t="str">
        <f t="shared" si="3"/>
        <v/>
      </c>
      <c r="J115" s="50" t="str">
        <f t="shared" si="4"/>
        <v/>
      </c>
      <c r="K115" s="51" t="str">
        <f t="shared" si="5"/>
        <v/>
      </c>
      <c r="L115" s="52" t="str">
        <f t="shared" si="6"/>
        <v/>
      </c>
      <c r="M115" s="54" t="str">
        <f t="shared" si="7"/>
        <v/>
      </c>
      <c r="N115" s="51" t="str">
        <f t="shared" si="8"/>
        <v/>
      </c>
      <c r="O115" s="50" t="str">
        <f t="shared" si="9"/>
        <v/>
      </c>
      <c r="P115" s="55" t="str">
        <f t="shared" si="10"/>
        <v/>
      </c>
    </row>
    <row r="116" ht="12.0" customHeight="1">
      <c r="A116" s="58"/>
      <c r="B116" s="59"/>
      <c r="C116" s="60"/>
      <c r="D116" s="45"/>
      <c r="E116" s="61"/>
      <c r="F116" s="61"/>
      <c r="G116" s="62"/>
      <c r="H116" s="48" t="str">
        <f t="shared" si="2"/>
        <v/>
      </c>
      <c r="I116" s="49" t="str">
        <f t="shared" si="3"/>
        <v/>
      </c>
      <c r="J116" s="50" t="str">
        <f t="shared" si="4"/>
        <v/>
      </c>
      <c r="K116" s="51" t="str">
        <f t="shared" si="5"/>
        <v/>
      </c>
      <c r="L116" s="52" t="str">
        <f t="shared" si="6"/>
        <v/>
      </c>
      <c r="M116" s="54" t="str">
        <f t="shared" si="7"/>
        <v/>
      </c>
      <c r="N116" s="51" t="str">
        <f t="shared" si="8"/>
        <v/>
      </c>
      <c r="O116" s="50" t="str">
        <f t="shared" si="9"/>
        <v/>
      </c>
      <c r="P116" s="55" t="str">
        <f t="shared" si="10"/>
        <v/>
      </c>
    </row>
    <row r="117" ht="12.0" customHeight="1">
      <c r="A117" s="58"/>
      <c r="B117" s="59"/>
      <c r="C117" s="60"/>
      <c r="D117" s="45"/>
      <c r="E117" s="61"/>
      <c r="F117" s="61"/>
      <c r="G117" s="62"/>
      <c r="H117" s="48" t="str">
        <f t="shared" si="2"/>
        <v/>
      </c>
      <c r="I117" s="49" t="str">
        <f t="shared" si="3"/>
        <v/>
      </c>
      <c r="J117" s="50" t="str">
        <f t="shared" si="4"/>
        <v/>
      </c>
      <c r="K117" s="51" t="str">
        <f t="shared" si="5"/>
        <v/>
      </c>
      <c r="L117" s="52" t="str">
        <f t="shared" si="6"/>
        <v/>
      </c>
      <c r="M117" s="54" t="str">
        <f t="shared" si="7"/>
        <v/>
      </c>
      <c r="N117" s="51" t="str">
        <f t="shared" si="8"/>
        <v/>
      </c>
      <c r="O117" s="50" t="str">
        <f t="shared" si="9"/>
        <v/>
      </c>
      <c r="P117" s="55" t="str">
        <f t="shared" si="10"/>
        <v/>
      </c>
    </row>
    <row r="118" ht="12.0" customHeight="1">
      <c r="A118" s="58"/>
      <c r="B118" s="59"/>
      <c r="C118" s="60"/>
      <c r="D118" s="45"/>
      <c r="E118" s="61"/>
      <c r="F118" s="61"/>
      <c r="G118" s="62"/>
      <c r="H118" s="48" t="str">
        <f t="shared" si="2"/>
        <v/>
      </c>
      <c r="I118" s="49" t="str">
        <f t="shared" si="3"/>
        <v/>
      </c>
      <c r="J118" s="50" t="str">
        <f t="shared" si="4"/>
        <v/>
      </c>
      <c r="K118" s="51" t="str">
        <f t="shared" si="5"/>
        <v/>
      </c>
      <c r="L118" s="52" t="str">
        <f t="shared" si="6"/>
        <v/>
      </c>
      <c r="M118" s="54" t="str">
        <f t="shared" si="7"/>
        <v/>
      </c>
      <c r="N118" s="51" t="str">
        <f t="shared" si="8"/>
        <v/>
      </c>
      <c r="O118" s="50" t="str">
        <f t="shared" si="9"/>
        <v/>
      </c>
      <c r="P118" s="55" t="str">
        <f t="shared" si="10"/>
        <v/>
      </c>
    </row>
    <row r="119" ht="12.0" customHeight="1">
      <c r="A119" s="58"/>
      <c r="B119" s="59"/>
      <c r="C119" s="60"/>
      <c r="D119" s="45"/>
      <c r="E119" s="61"/>
      <c r="F119" s="61"/>
      <c r="G119" s="62"/>
      <c r="H119" s="48" t="str">
        <f t="shared" si="2"/>
        <v/>
      </c>
      <c r="I119" s="49" t="str">
        <f t="shared" si="3"/>
        <v/>
      </c>
      <c r="J119" s="50" t="str">
        <f t="shared" si="4"/>
        <v/>
      </c>
      <c r="K119" s="51" t="str">
        <f t="shared" si="5"/>
        <v/>
      </c>
      <c r="L119" s="52" t="str">
        <f t="shared" si="6"/>
        <v/>
      </c>
      <c r="M119" s="54" t="str">
        <f t="shared" si="7"/>
        <v/>
      </c>
      <c r="N119" s="51" t="str">
        <f t="shared" si="8"/>
        <v/>
      </c>
      <c r="O119" s="50" t="str">
        <f t="shared" si="9"/>
        <v/>
      </c>
      <c r="P119" s="55" t="str">
        <f t="shared" si="10"/>
        <v/>
      </c>
    </row>
    <row r="120" ht="12.0" customHeight="1">
      <c r="A120" s="58"/>
      <c r="B120" s="59"/>
      <c r="C120" s="60"/>
      <c r="D120" s="45"/>
      <c r="E120" s="61"/>
      <c r="F120" s="61"/>
      <c r="G120" s="62"/>
      <c r="H120" s="48" t="str">
        <f t="shared" si="2"/>
        <v/>
      </c>
      <c r="I120" s="49" t="str">
        <f t="shared" si="3"/>
        <v/>
      </c>
      <c r="J120" s="50" t="str">
        <f t="shared" si="4"/>
        <v/>
      </c>
      <c r="K120" s="51" t="str">
        <f t="shared" si="5"/>
        <v/>
      </c>
      <c r="L120" s="52" t="str">
        <f t="shared" si="6"/>
        <v/>
      </c>
      <c r="M120" s="54" t="str">
        <f t="shared" si="7"/>
        <v/>
      </c>
      <c r="N120" s="51" t="str">
        <f t="shared" si="8"/>
        <v/>
      </c>
      <c r="O120" s="50" t="str">
        <f t="shared" si="9"/>
        <v/>
      </c>
      <c r="P120" s="55" t="str">
        <f t="shared" si="10"/>
        <v/>
      </c>
    </row>
    <row r="121" ht="12.0" customHeight="1">
      <c r="A121" s="58"/>
      <c r="B121" s="59"/>
      <c r="C121" s="60"/>
      <c r="D121" s="45"/>
      <c r="E121" s="61"/>
      <c r="F121" s="61"/>
      <c r="G121" s="62"/>
      <c r="H121" s="48" t="str">
        <f t="shared" si="2"/>
        <v/>
      </c>
      <c r="I121" s="49" t="str">
        <f t="shared" si="3"/>
        <v/>
      </c>
      <c r="J121" s="50" t="str">
        <f t="shared" si="4"/>
        <v/>
      </c>
      <c r="K121" s="51" t="str">
        <f t="shared" si="5"/>
        <v/>
      </c>
      <c r="L121" s="52" t="str">
        <f t="shared" si="6"/>
        <v/>
      </c>
      <c r="M121" s="54" t="str">
        <f t="shared" si="7"/>
        <v/>
      </c>
      <c r="N121" s="51" t="str">
        <f t="shared" si="8"/>
        <v/>
      </c>
      <c r="O121" s="50" t="str">
        <f t="shared" si="9"/>
        <v/>
      </c>
      <c r="P121" s="55" t="str">
        <f t="shared" si="10"/>
        <v/>
      </c>
    </row>
    <row r="122" ht="12.0" customHeight="1">
      <c r="A122" s="58"/>
      <c r="B122" s="59"/>
      <c r="C122" s="60"/>
      <c r="D122" s="45"/>
      <c r="E122" s="61"/>
      <c r="F122" s="61"/>
      <c r="G122" s="62"/>
      <c r="H122" s="48" t="str">
        <f t="shared" si="2"/>
        <v/>
      </c>
      <c r="I122" s="49" t="str">
        <f t="shared" si="3"/>
        <v/>
      </c>
      <c r="J122" s="50" t="str">
        <f t="shared" si="4"/>
        <v/>
      </c>
      <c r="K122" s="51" t="str">
        <f t="shared" si="5"/>
        <v/>
      </c>
      <c r="L122" s="52" t="str">
        <f t="shared" si="6"/>
        <v/>
      </c>
      <c r="M122" s="54" t="str">
        <f t="shared" si="7"/>
        <v/>
      </c>
      <c r="N122" s="51" t="str">
        <f t="shared" si="8"/>
        <v/>
      </c>
      <c r="O122" s="50" t="str">
        <f t="shared" si="9"/>
        <v/>
      </c>
      <c r="P122" s="55" t="str">
        <f t="shared" si="10"/>
        <v/>
      </c>
    </row>
    <row r="123" ht="12.0" customHeight="1">
      <c r="A123" s="58"/>
      <c r="B123" s="59"/>
      <c r="C123" s="60"/>
      <c r="D123" s="45"/>
      <c r="E123" s="61"/>
      <c r="F123" s="61"/>
      <c r="G123" s="62"/>
      <c r="H123" s="48" t="str">
        <f t="shared" si="2"/>
        <v/>
      </c>
      <c r="I123" s="49" t="str">
        <f t="shared" si="3"/>
        <v/>
      </c>
      <c r="J123" s="50" t="str">
        <f t="shared" si="4"/>
        <v/>
      </c>
      <c r="K123" s="51" t="str">
        <f t="shared" si="5"/>
        <v/>
      </c>
      <c r="L123" s="52" t="str">
        <f t="shared" si="6"/>
        <v/>
      </c>
      <c r="M123" s="54" t="str">
        <f t="shared" si="7"/>
        <v/>
      </c>
      <c r="N123" s="51" t="str">
        <f t="shared" si="8"/>
        <v/>
      </c>
      <c r="O123" s="50" t="str">
        <f t="shared" si="9"/>
        <v/>
      </c>
      <c r="P123" s="55" t="str">
        <f t="shared" si="10"/>
        <v/>
      </c>
    </row>
    <row r="124" ht="12.0" customHeight="1">
      <c r="A124" s="58"/>
      <c r="B124" s="59"/>
      <c r="C124" s="60"/>
      <c r="D124" s="45"/>
      <c r="E124" s="61"/>
      <c r="F124" s="61"/>
      <c r="G124" s="62"/>
      <c r="H124" s="48" t="str">
        <f t="shared" si="2"/>
        <v/>
      </c>
      <c r="I124" s="49" t="str">
        <f t="shared" si="3"/>
        <v/>
      </c>
      <c r="J124" s="50" t="str">
        <f t="shared" si="4"/>
        <v/>
      </c>
      <c r="K124" s="51" t="str">
        <f t="shared" si="5"/>
        <v/>
      </c>
      <c r="L124" s="52" t="str">
        <f t="shared" si="6"/>
        <v/>
      </c>
      <c r="M124" s="54" t="str">
        <f t="shared" si="7"/>
        <v/>
      </c>
      <c r="N124" s="51" t="str">
        <f t="shared" si="8"/>
        <v/>
      </c>
      <c r="O124" s="50" t="str">
        <f t="shared" si="9"/>
        <v/>
      </c>
      <c r="P124" s="55" t="str">
        <f t="shared" si="10"/>
        <v/>
      </c>
    </row>
    <row r="125" ht="12.0" customHeight="1">
      <c r="A125" s="58"/>
      <c r="B125" s="59"/>
      <c r="C125" s="60"/>
      <c r="D125" s="45"/>
      <c r="E125" s="61"/>
      <c r="F125" s="61"/>
      <c r="G125" s="62"/>
      <c r="H125" s="48" t="str">
        <f t="shared" si="2"/>
        <v/>
      </c>
      <c r="I125" s="49" t="str">
        <f t="shared" si="3"/>
        <v/>
      </c>
      <c r="J125" s="50" t="str">
        <f t="shared" si="4"/>
        <v/>
      </c>
      <c r="K125" s="51" t="str">
        <f t="shared" si="5"/>
        <v/>
      </c>
      <c r="L125" s="52" t="str">
        <f t="shared" si="6"/>
        <v/>
      </c>
      <c r="M125" s="54" t="str">
        <f t="shared" si="7"/>
        <v/>
      </c>
      <c r="N125" s="51" t="str">
        <f t="shared" si="8"/>
        <v/>
      </c>
      <c r="O125" s="50" t="str">
        <f t="shared" si="9"/>
        <v/>
      </c>
      <c r="P125" s="55" t="str">
        <f t="shared" si="10"/>
        <v/>
      </c>
    </row>
    <row r="126" ht="12.0" customHeight="1">
      <c r="A126" s="58"/>
      <c r="B126" s="59"/>
      <c r="C126" s="60"/>
      <c r="D126" s="45"/>
      <c r="E126" s="61"/>
      <c r="F126" s="61"/>
      <c r="G126" s="62"/>
      <c r="H126" s="48" t="str">
        <f t="shared" si="2"/>
        <v/>
      </c>
      <c r="I126" s="49" t="str">
        <f t="shared" si="3"/>
        <v/>
      </c>
      <c r="J126" s="50" t="str">
        <f t="shared" si="4"/>
        <v/>
      </c>
      <c r="K126" s="51" t="str">
        <f t="shared" si="5"/>
        <v/>
      </c>
      <c r="L126" s="52" t="str">
        <f t="shared" si="6"/>
        <v/>
      </c>
      <c r="M126" s="54" t="str">
        <f t="shared" si="7"/>
        <v/>
      </c>
      <c r="N126" s="51" t="str">
        <f t="shared" si="8"/>
        <v/>
      </c>
      <c r="O126" s="50" t="str">
        <f t="shared" si="9"/>
        <v/>
      </c>
      <c r="P126" s="55" t="str">
        <f t="shared" si="10"/>
        <v/>
      </c>
    </row>
    <row r="127" ht="12.0" customHeight="1">
      <c r="A127" s="58"/>
      <c r="B127" s="59"/>
      <c r="C127" s="60"/>
      <c r="D127" s="45"/>
      <c r="E127" s="61"/>
      <c r="F127" s="61"/>
      <c r="G127" s="62"/>
      <c r="H127" s="48" t="str">
        <f t="shared" si="2"/>
        <v/>
      </c>
      <c r="I127" s="49" t="str">
        <f t="shared" si="3"/>
        <v/>
      </c>
      <c r="J127" s="50" t="str">
        <f t="shared" si="4"/>
        <v/>
      </c>
      <c r="K127" s="51" t="str">
        <f t="shared" si="5"/>
        <v/>
      </c>
      <c r="L127" s="52" t="str">
        <f t="shared" si="6"/>
        <v/>
      </c>
      <c r="M127" s="54" t="str">
        <f t="shared" si="7"/>
        <v/>
      </c>
      <c r="N127" s="51" t="str">
        <f t="shared" si="8"/>
        <v/>
      </c>
      <c r="O127" s="50" t="str">
        <f t="shared" si="9"/>
        <v/>
      </c>
      <c r="P127" s="55" t="str">
        <f t="shared" si="10"/>
        <v/>
      </c>
    </row>
    <row r="128" ht="12.0" customHeight="1">
      <c r="A128" s="58"/>
      <c r="B128" s="59"/>
      <c r="C128" s="60"/>
      <c r="D128" s="45"/>
      <c r="E128" s="61"/>
      <c r="F128" s="61"/>
      <c r="G128" s="62"/>
      <c r="H128" s="48" t="str">
        <f t="shared" si="2"/>
        <v/>
      </c>
      <c r="I128" s="49" t="str">
        <f t="shared" si="3"/>
        <v/>
      </c>
      <c r="J128" s="50" t="str">
        <f t="shared" si="4"/>
        <v/>
      </c>
      <c r="K128" s="51" t="str">
        <f t="shared" si="5"/>
        <v/>
      </c>
      <c r="L128" s="52" t="str">
        <f t="shared" si="6"/>
        <v/>
      </c>
      <c r="M128" s="54" t="str">
        <f t="shared" si="7"/>
        <v/>
      </c>
      <c r="N128" s="51" t="str">
        <f t="shared" si="8"/>
        <v/>
      </c>
      <c r="O128" s="50" t="str">
        <f t="shared" si="9"/>
        <v/>
      </c>
      <c r="P128" s="55" t="str">
        <f t="shared" si="10"/>
        <v/>
      </c>
    </row>
    <row r="129" ht="12.0" customHeight="1">
      <c r="A129" s="58"/>
      <c r="B129" s="59"/>
      <c r="C129" s="60"/>
      <c r="D129" s="45"/>
      <c r="E129" s="61"/>
      <c r="F129" s="61"/>
      <c r="G129" s="62"/>
      <c r="H129" s="48" t="str">
        <f t="shared" si="2"/>
        <v/>
      </c>
      <c r="I129" s="49" t="str">
        <f t="shared" si="3"/>
        <v/>
      </c>
      <c r="J129" s="50" t="str">
        <f t="shared" si="4"/>
        <v/>
      </c>
      <c r="K129" s="51" t="str">
        <f t="shared" si="5"/>
        <v/>
      </c>
      <c r="L129" s="52" t="str">
        <f t="shared" si="6"/>
        <v/>
      </c>
      <c r="M129" s="54" t="str">
        <f t="shared" si="7"/>
        <v/>
      </c>
      <c r="N129" s="51" t="str">
        <f t="shared" si="8"/>
        <v/>
      </c>
      <c r="O129" s="50" t="str">
        <f t="shared" si="9"/>
        <v/>
      </c>
      <c r="P129" s="55" t="str">
        <f t="shared" si="10"/>
        <v/>
      </c>
    </row>
    <row r="130" ht="12.0" customHeight="1">
      <c r="A130" s="58"/>
      <c r="B130" s="59"/>
      <c r="C130" s="60"/>
      <c r="D130" s="45"/>
      <c r="E130" s="61"/>
      <c r="F130" s="61"/>
      <c r="G130" s="62"/>
      <c r="H130" s="48" t="str">
        <f t="shared" si="2"/>
        <v/>
      </c>
      <c r="I130" s="49" t="str">
        <f t="shared" si="3"/>
        <v/>
      </c>
      <c r="J130" s="50" t="str">
        <f t="shared" si="4"/>
        <v/>
      </c>
      <c r="K130" s="51" t="str">
        <f t="shared" si="5"/>
        <v/>
      </c>
      <c r="L130" s="52" t="str">
        <f t="shared" si="6"/>
        <v/>
      </c>
      <c r="M130" s="54" t="str">
        <f t="shared" si="7"/>
        <v/>
      </c>
      <c r="N130" s="51" t="str">
        <f t="shared" si="8"/>
        <v/>
      </c>
      <c r="O130" s="50" t="str">
        <f t="shared" si="9"/>
        <v/>
      </c>
      <c r="P130" s="55" t="str">
        <f t="shared" si="10"/>
        <v/>
      </c>
    </row>
    <row r="131" ht="12.0" customHeight="1">
      <c r="A131" s="58"/>
      <c r="B131" s="59"/>
      <c r="C131" s="60"/>
      <c r="D131" s="45"/>
      <c r="E131" s="61"/>
      <c r="F131" s="61"/>
      <c r="G131" s="62"/>
      <c r="H131" s="48" t="str">
        <f t="shared" si="2"/>
        <v/>
      </c>
      <c r="I131" s="49" t="str">
        <f t="shared" si="3"/>
        <v/>
      </c>
      <c r="J131" s="50" t="str">
        <f t="shared" si="4"/>
        <v/>
      </c>
      <c r="K131" s="51" t="str">
        <f t="shared" si="5"/>
        <v/>
      </c>
      <c r="L131" s="52" t="str">
        <f t="shared" si="6"/>
        <v/>
      </c>
      <c r="M131" s="54" t="str">
        <f t="shared" si="7"/>
        <v/>
      </c>
      <c r="N131" s="51" t="str">
        <f t="shared" si="8"/>
        <v/>
      </c>
      <c r="O131" s="50" t="str">
        <f t="shared" si="9"/>
        <v/>
      </c>
      <c r="P131" s="55" t="str">
        <f t="shared" si="10"/>
        <v/>
      </c>
    </row>
    <row r="132" ht="12.0" customHeight="1">
      <c r="A132" s="58"/>
      <c r="B132" s="59"/>
      <c r="C132" s="60"/>
      <c r="D132" s="45"/>
      <c r="E132" s="61"/>
      <c r="F132" s="61"/>
      <c r="G132" s="62"/>
      <c r="H132" s="48" t="str">
        <f t="shared" si="2"/>
        <v/>
      </c>
      <c r="I132" s="49" t="str">
        <f t="shared" si="3"/>
        <v/>
      </c>
      <c r="J132" s="50" t="str">
        <f t="shared" si="4"/>
        <v/>
      </c>
      <c r="K132" s="51" t="str">
        <f t="shared" si="5"/>
        <v/>
      </c>
      <c r="L132" s="52" t="str">
        <f t="shared" si="6"/>
        <v/>
      </c>
      <c r="M132" s="54" t="str">
        <f t="shared" si="7"/>
        <v/>
      </c>
      <c r="N132" s="51" t="str">
        <f t="shared" si="8"/>
        <v/>
      </c>
      <c r="O132" s="50" t="str">
        <f t="shared" si="9"/>
        <v/>
      </c>
      <c r="P132" s="55" t="str">
        <f t="shared" si="10"/>
        <v/>
      </c>
    </row>
    <row r="133" ht="12.0" customHeight="1">
      <c r="A133" s="58"/>
      <c r="B133" s="59"/>
      <c r="C133" s="60"/>
      <c r="D133" s="45"/>
      <c r="E133" s="61"/>
      <c r="F133" s="61"/>
      <c r="G133" s="62"/>
      <c r="H133" s="48" t="str">
        <f t="shared" si="2"/>
        <v/>
      </c>
      <c r="I133" s="49" t="str">
        <f t="shared" si="3"/>
        <v/>
      </c>
      <c r="J133" s="50" t="str">
        <f t="shared" si="4"/>
        <v/>
      </c>
      <c r="K133" s="51" t="str">
        <f t="shared" si="5"/>
        <v/>
      </c>
      <c r="L133" s="52" t="str">
        <f t="shared" si="6"/>
        <v/>
      </c>
      <c r="M133" s="54" t="str">
        <f t="shared" si="7"/>
        <v/>
      </c>
      <c r="N133" s="51" t="str">
        <f t="shared" si="8"/>
        <v/>
      </c>
      <c r="O133" s="50" t="str">
        <f t="shared" si="9"/>
        <v/>
      </c>
      <c r="P133" s="55" t="str">
        <f t="shared" si="10"/>
        <v/>
      </c>
    </row>
    <row r="134" ht="12.0" customHeight="1">
      <c r="A134" s="58"/>
      <c r="B134" s="59"/>
      <c r="C134" s="60"/>
      <c r="D134" s="45"/>
      <c r="E134" s="61"/>
      <c r="F134" s="61"/>
      <c r="G134" s="62"/>
      <c r="H134" s="48" t="str">
        <f t="shared" si="2"/>
        <v/>
      </c>
      <c r="I134" s="49" t="str">
        <f t="shared" si="3"/>
        <v/>
      </c>
      <c r="J134" s="50" t="str">
        <f t="shared" si="4"/>
        <v/>
      </c>
      <c r="K134" s="51" t="str">
        <f t="shared" si="5"/>
        <v/>
      </c>
      <c r="L134" s="52" t="str">
        <f t="shared" si="6"/>
        <v/>
      </c>
      <c r="M134" s="54" t="str">
        <f t="shared" si="7"/>
        <v/>
      </c>
      <c r="N134" s="51" t="str">
        <f t="shared" si="8"/>
        <v/>
      </c>
      <c r="O134" s="50" t="str">
        <f t="shared" si="9"/>
        <v/>
      </c>
      <c r="P134" s="55" t="str">
        <f t="shared" si="10"/>
        <v/>
      </c>
    </row>
    <row r="135" ht="12.0" customHeight="1">
      <c r="A135" s="58"/>
      <c r="B135" s="59"/>
      <c r="C135" s="60"/>
      <c r="D135" s="45"/>
      <c r="E135" s="61"/>
      <c r="F135" s="61"/>
      <c r="G135" s="62"/>
      <c r="H135" s="48" t="str">
        <f t="shared" si="2"/>
        <v/>
      </c>
      <c r="I135" s="49" t="str">
        <f t="shared" si="3"/>
        <v/>
      </c>
      <c r="J135" s="50" t="str">
        <f t="shared" si="4"/>
        <v/>
      </c>
      <c r="K135" s="51" t="str">
        <f t="shared" si="5"/>
        <v/>
      </c>
      <c r="L135" s="52" t="str">
        <f t="shared" si="6"/>
        <v/>
      </c>
      <c r="M135" s="54" t="str">
        <f t="shared" si="7"/>
        <v/>
      </c>
      <c r="N135" s="51" t="str">
        <f t="shared" si="8"/>
        <v/>
      </c>
      <c r="O135" s="50" t="str">
        <f t="shared" si="9"/>
        <v/>
      </c>
      <c r="P135" s="55" t="str">
        <f t="shared" si="10"/>
        <v/>
      </c>
    </row>
    <row r="136" ht="12.0" customHeight="1">
      <c r="A136" s="58"/>
      <c r="B136" s="59"/>
      <c r="C136" s="60"/>
      <c r="D136" s="45"/>
      <c r="E136" s="61"/>
      <c r="F136" s="61"/>
      <c r="G136" s="62"/>
      <c r="H136" s="48" t="str">
        <f t="shared" si="2"/>
        <v/>
      </c>
      <c r="I136" s="49" t="str">
        <f t="shared" si="3"/>
        <v/>
      </c>
      <c r="J136" s="50" t="str">
        <f t="shared" si="4"/>
        <v/>
      </c>
      <c r="K136" s="51" t="str">
        <f t="shared" si="5"/>
        <v/>
      </c>
      <c r="L136" s="52" t="str">
        <f t="shared" si="6"/>
        <v/>
      </c>
      <c r="M136" s="54" t="str">
        <f t="shared" si="7"/>
        <v/>
      </c>
      <c r="N136" s="51" t="str">
        <f t="shared" si="8"/>
        <v/>
      </c>
      <c r="O136" s="50" t="str">
        <f t="shared" si="9"/>
        <v/>
      </c>
      <c r="P136" s="55" t="str">
        <f t="shared" si="10"/>
        <v/>
      </c>
    </row>
    <row r="137" ht="12.0" customHeight="1">
      <c r="A137" s="58"/>
      <c r="B137" s="59"/>
      <c r="C137" s="60"/>
      <c r="D137" s="45"/>
      <c r="E137" s="61"/>
      <c r="F137" s="61"/>
      <c r="G137" s="62"/>
      <c r="H137" s="48" t="str">
        <f t="shared" si="2"/>
        <v/>
      </c>
      <c r="I137" s="49" t="str">
        <f t="shared" si="3"/>
        <v/>
      </c>
      <c r="J137" s="50" t="str">
        <f t="shared" si="4"/>
        <v/>
      </c>
      <c r="K137" s="51" t="str">
        <f t="shared" si="5"/>
        <v/>
      </c>
      <c r="L137" s="52" t="str">
        <f t="shared" si="6"/>
        <v/>
      </c>
      <c r="M137" s="54" t="str">
        <f t="shared" si="7"/>
        <v/>
      </c>
      <c r="N137" s="51" t="str">
        <f t="shared" si="8"/>
        <v/>
      </c>
      <c r="O137" s="50" t="str">
        <f t="shared" si="9"/>
        <v/>
      </c>
      <c r="P137" s="55" t="str">
        <f t="shared" si="10"/>
        <v/>
      </c>
    </row>
    <row r="138" ht="12.0" customHeight="1">
      <c r="A138" s="58"/>
      <c r="B138" s="59"/>
      <c r="C138" s="60"/>
      <c r="D138" s="45"/>
      <c r="E138" s="61"/>
      <c r="F138" s="61"/>
      <c r="G138" s="62"/>
      <c r="H138" s="48" t="str">
        <f t="shared" si="2"/>
        <v/>
      </c>
      <c r="I138" s="49" t="str">
        <f t="shared" si="3"/>
        <v/>
      </c>
      <c r="J138" s="50" t="str">
        <f t="shared" si="4"/>
        <v/>
      </c>
      <c r="K138" s="51" t="str">
        <f t="shared" si="5"/>
        <v/>
      </c>
      <c r="L138" s="52" t="str">
        <f t="shared" si="6"/>
        <v/>
      </c>
      <c r="M138" s="54" t="str">
        <f t="shared" si="7"/>
        <v/>
      </c>
      <c r="N138" s="51" t="str">
        <f t="shared" si="8"/>
        <v/>
      </c>
      <c r="O138" s="50" t="str">
        <f t="shared" si="9"/>
        <v/>
      </c>
      <c r="P138" s="55" t="str">
        <f t="shared" si="10"/>
        <v/>
      </c>
    </row>
    <row r="139" ht="12.0" customHeight="1">
      <c r="A139" s="58"/>
      <c r="B139" s="59"/>
      <c r="C139" s="60"/>
      <c r="D139" s="45"/>
      <c r="E139" s="61"/>
      <c r="F139" s="61"/>
      <c r="G139" s="62"/>
      <c r="H139" s="48" t="str">
        <f t="shared" si="2"/>
        <v/>
      </c>
      <c r="I139" s="49" t="str">
        <f t="shared" si="3"/>
        <v/>
      </c>
      <c r="J139" s="50" t="str">
        <f t="shared" si="4"/>
        <v/>
      </c>
      <c r="K139" s="51" t="str">
        <f t="shared" si="5"/>
        <v/>
      </c>
      <c r="L139" s="52" t="str">
        <f t="shared" si="6"/>
        <v/>
      </c>
      <c r="M139" s="54" t="str">
        <f t="shared" si="7"/>
        <v/>
      </c>
      <c r="N139" s="51" t="str">
        <f t="shared" si="8"/>
        <v/>
      </c>
      <c r="O139" s="50" t="str">
        <f t="shared" si="9"/>
        <v/>
      </c>
      <c r="P139" s="55" t="str">
        <f t="shared" si="10"/>
        <v/>
      </c>
    </row>
    <row r="140" ht="12.0" customHeight="1">
      <c r="A140" s="58"/>
      <c r="B140" s="59"/>
      <c r="C140" s="60"/>
      <c r="D140" s="45"/>
      <c r="E140" s="61"/>
      <c r="F140" s="61"/>
      <c r="G140" s="62"/>
      <c r="H140" s="48" t="str">
        <f t="shared" si="2"/>
        <v/>
      </c>
      <c r="I140" s="49" t="str">
        <f t="shared" si="3"/>
        <v/>
      </c>
      <c r="J140" s="50" t="str">
        <f t="shared" si="4"/>
        <v/>
      </c>
      <c r="K140" s="51" t="str">
        <f t="shared" si="5"/>
        <v/>
      </c>
      <c r="L140" s="52" t="str">
        <f t="shared" si="6"/>
        <v/>
      </c>
      <c r="M140" s="54" t="str">
        <f t="shared" si="7"/>
        <v/>
      </c>
      <c r="N140" s="51" t="str">
        <f t="shared" si="8"/>
        <v/>
      </c>
      <c r="O140" s="50" t="str">
        <f t="shared" si="9"/>
        <v/>
      </c>
      <c r="P140" s="55" t="str">
        <f t="shared" si="10"/>
        <v/>
      </c>
    </row>
    <row r="141" ht="12.0" customHeight="1">
      <c r="A141" s="58"/>
      <c r="B141" s="59"/>
      <c r="C141" s="60"/>
      <c r="D141" s="45"/>
      <c r="E141" s="61"/>
      <c r="F141" s="61"/>
      <c r="G141" s="62"/>
      <c r="H141" s="48" t="str">
        <f t="shared" si="2"/>
        <v/>
      </c>
      <c r="I141" s="49" t="str">
        <f t="shared" si="3"/>
        <v/>
      </c>
      <c r="J141" s="50" t="str">
        <f t="shared" si="4"/>
        <v/>
      </c>
      <c r="K141" s="51" t="str">
        <f t="shared" si="5"/>
        <v/>
      </c>
      <c r="L141" s="52" t="str">
        <f t="shared" si="6"/>
        <v/>
      </c>
      <c r="M141" s="54" t="str">
        <f t="shared" si="7"/>
        <v/>
      </c>
      <c r="N141" s="51" t="str">
        <f t="shared" si="8"/>
        <v/>
      </c>
      <c r="O141" s="50" t="str">
        <f t="shared" si="9"/>
        <v/>
      </c>
      <c r="P141" s="55" t="str">
        <f t="shared" si="10"/>
        <v/>
      </c>
    </row>
    <row r="142" ht="12.0" customHeight="1">
      <c r="A142" s="58"/>
      <c r="B142" s="59"/>
      <c r="C142" s="60"/>
      <c r="D142" s="45"/>
      <c r="E142" s="61"/>
      <c r="F142" s="61"/>
      <c r="G142" s="62"/>
      <c r="H142" s="48" t="str">
        <f t="shared" si="2"/>
        <v/>
      </c>
      <c r="I142" s="49" t="str">
        <f t="shared" si="3"/>
        <v/>
      </c>
      <c r="J142" s="50" t="str">
        <f t="shared" si="4"/>
        <v/>
      </c>
      <c r="K142" s="51" t="str">
        <f t="shared" si="5"/>
        <v/>
      </c>
      <c r="L142" s="52" t="str">
        <f t="shared" si="6"/>
        <v/>
      </c>
      <c r="M142" s="54" t="str">
        <f t="shared" si="7"/>
        <v/>
      </c>
      <c r="N142" s="51" t="str">
        <f t="shared" si="8"/>
        <v/>
      </c>
      <c r="O142" s="50" t="str">
        <f t="shared" si="9"/>
        <v/>
      </c>
      <c r="P142" s="55" t="str">
        <f t="shared" si="10"/>
        <v/>
      </c>
    </row>
    <row r="143" ht="12.0" customHeight="1">
      <c r="A143" s="58"/>
      <c r="B143" s="59"/>
      <c r="C143" s="60"/>
      <c r="D143" s="45"/>
      <c r="E143" s="61"/>
      <c r="F143" s="61"/>
      <c r="G143" s="62"/>
      <c r="H143" s="48" t="str">
        <f t="shared" si="2"/>
        <v/>
      </c>
      <c r="I143" s="49" t="str">
        <f t="shared" si="3"/>
        <v/>
      </c>
      <c r="J143" s="50" t="str">
        <f t="shared" si="4"/>
        <v/>
      </c>
      <c r="K143" s="51" t="str">
        <f t="shared" si="5"/>
        <v/>
      </c>
      <c r="L143" s="52" t="str">
        <f t="shared" si="6"/>
        <v/>
      </c>
      <c r="M143" s="54" t="str">
        <f t="shared" si="7"/>
        <v/>
      </c>
      <c r="N143" s="51" t="str">
        <f t="shared" si="8"/>
        <v/>
      </c>
      <c r="O143" s="50" t="str">
        <f t="shared" si="9"/>
        <v/>
      </c>
      <c r="P143" s="55" t="str">
        <f t="shared" si="10"/>
        <v/>
      </c>
    </row>
    <row r="144" ht="12.0" customHeight="1">
      <c r="A144" s="58"/>
      <c r="B144" s="59"/>
      <c r="C144" s="60"/>
      <c r="D144" s="45"/>
      <c r="E144" s="61"/>
      <c r="F144" s="61"/>
      <c r="G144" s="62"/>
      <c r="H144" s="48" t="str">
        <f t="shared" si="2"/>
        <v/>
      </c>
      <c r="I144" s="49" t="str">
        <f t="shared" si="3"/>
        <v/>
      </c>
      <c r="J144" s="50" t="str">
        <f t="shared" si="4"/>
        <v/>
      </c>
      <c r="K144" s="51" t="str">
        <f t="shared" si="5"/>
        <v/>
      </c>
      <c r="L144" s="52" t="str">
        <f t="shared" si="6"/>
        <v/>
      </c>
      <c r="M144" s="54" t="str">
        <f t="shared" si="7"/>
        <v/>
      </c>
      <c r="N144" s="51" t="str">
        <f t="shared" si="8"/>
        <v/>
      </c>
      <c r="O144" s="50" t="str">
        <f t="shared" si="9"/>
        <v/>
      </c>
      <c r="P144" s="55" t="str">
        <f t="shared" si="10"/>
        <v/>
      </c>
    </row>
    <row r="145" ht="12.0" customHeight="1">
      <c r="A145" s="58"/>
      <c r="B145" s="59"/>
      <c r="C145" s="60"/>
      <c r="D145" s="45"/>
      <c r="E145" s="61"/>
      <c r="F145" s="61"/>
      <c r="G145" s="62"/>
      <c r="H145" s="48" t="str">
        <f t="shared" si="2"/>
        <v/>
      </c>
      <c r="I145" s="49" t="str">
        <f t="shared" si="3"/>
        <v/>
      </c>
      <c r="J145" s="50" t="str">
        <f t="shared" si="4"/>
        <v/>
      </c>
      <c r="K145" s="51" t="str">
        <f t="shared" si="5"/>
        <v/>
      </c>
      <c r="L145" s="52" t="str">
        <f t="shared" si="6"/>
        <v/>
      </c>
      <c r="M145" s="54" t="str">
        <f t="shared" si="7"/>
        <v/>
      </c>
      <c r="N145" s="51" t="str">
        <f t="shared" si="8"/>
        <v/>
      </c>
      <c r="O145" s="50" t="str">
        <f t="shared" si="9"/>
        <v/>
      </c>
      <c r="P145" s="55" t="str">
        <f t="shared" si="10"/>
        <v/>
      </c>
    </row>
    <row r="146" ht="12.0" customHeight="1">
      <c r="A146" s="58"/>
      <c r="B146" s="59"/>
      <c r="C146" s="60"/>
      <c r="D146" s="45"/>
      <c r="E146" s="61"/>
      <c r="F146" s="61"/>
      <c r="G146" s="62"/>
      <c r="H146" s="48" t="str">
        <f t="shared" si="2"/>
        <v/>
      </c>
      <c r="I146" s="49" t="str">
        <f t="shared" si="3"/>
        <v/>
      </c>
      <c r="J146" s="50" t="str">
        <f t="shared" si="4"/>
        <v/>
      </c>
      <c r="K146" s="51" t="str">
        <f t="shared" si="5"/>
        <v/>
      </c>
      <c r="L146" s="52" t="str">
        <f t="shared" si="6"/>
        <v/>
      </c>
      <c r="M146" s="54" t="str">
        <f t="shared" si="7"/>
        <v/>
      </c>
      <c r="N146" s="51" t="str">
        <f t="shared" si="8"/>
        <v/>
      </c>
      <c r="O146" s="50" t="str">
        <f t="shared" si="9"/>
        <v/>
      </c>
      <c r="P146" s="55" t="str">
        <f t="shared" si="10"/>
        <v/>
      </c>
    </row>
    <row r="147" ht="12.0" customHeight="1">
      <c r="A147" s="58"/>
      <c r="B147" s="59"/>
      <c r="C147" s="60"/>
      <c r="D147" s="45"/>
      <c r="E147" s="61"/>
      <c r="F147" s="61"/>
      <c r="G147" s="62"/>
      <c r="H147" s="48" t="str">
        <f t="shared" si="2"/>
        <v/>
      </c>
      <c r="I147" s="49" t="str">
        <f t="shared" si="3"/>
        <v/>
      </c>
      <c r="J147" s="50" t="str">
        <f t="shared" si="4"/>
        <v/>
      </c>
      <c r="K147" s="51" t="str">
        <f t="shared" si="5"/>
        <v/>
      </c>
      <c r="L147" s="52" t="str">
        <f t="shared" si="6"/>
        <v/>
      </c>
      <c r="M147" s="54" t="str">
        <f t="shared" si="7"/>
        <v/>
      </c>
      <c r="N147" s="51" t="str">
        <f t="shared" si="8"/>
        <v/>
      </c>
      <c r="O147" s="50" t="str">
        <f t="shared" si="9"/>
        <v/>
      </c>
      <c r="P147" s="55" t="str">
        <f t="shared" si="10"/>
        <v/>
      </c>
    </row>
    <row r="148" ht="12.0" customHeight="1">
      <c r="A148" s="58"/>
      <c r="B148" s="59"/>
      <c r="C148" s="60"/>
      <c r="D148" s="45"/>
      <c r="E148" s="61"/>
      <c r="F148" s="61"/>
      <c r="G148" s="62"/>
      <c r="H148" s="48" t="str">
        <f t="shared" si="2"/>
        <v/>
      </c>
      <c r="I148" s="49" t="str">
        <f t="shared" si="3"/>
        <v/>
      </c>
      <c r="J148" s="50" t="str">
        <f t="shared" si="4"/>
        <v/>
      </c>
      <c r="K148" s="51" t="str">
        <f t="shared" si="5"/>
        <v/>
      </c>
      <c r="L148" s="52" t="str">
        <f t="shared" si="6"/>
        <v/>
      </c>
      <c r="M148" s="54" t="str">
        <f t="shared" si="7"/>
        <v/>
      </c>
      <c r="N148" s="51" t="str">
        <f t="shared" si="8"/>
        <v/>
      </c>
      <c r="O148" s="50" t="str">
        <f t="shared" si="9"/>
        <v/>
      </c>
      <c r="P148" s="55" t="str">
        <f t="shared" si="10"/>
        <v/>
      </c>
    </row>
    <row r="149" ht="12.0" customHeight="1">
      <c r="A149" s="58"/>
      <c r="B149" s="59"/>
      <c r="C149" s="60"/>
      <c r="D149" s="45"/>
      <c r="E149" s="61"/>
      <c r="F149" s="61"/>
      <c r="G149" s="62"/>
      <c r="H149" s="48" t="str">
        <f t="shared" si="2"/>
        <v/>
      </c>
      <c r="I149" s="49" t="str">
        <f t="shared" si="3"/>
        <v/>
      </c>
      <c r="J149" s="50" t="str">
        <f t="shared" si="4"/>
        <v/>
      </c>
      <c r="K149" s="51" t="str">
        <f t="shared" si="5"/>
        <v/>
      </c>
      <c r="L149" s="52" t="str">
        <f t="shared" si="6"/>
        <v/>
      </c>
      <c r="M149" s="54" t="str">
        <f t="shared" si="7"/>
        <v/>
      </c>
      <c r="N149" s="51" t="str">
        <f t="shared" si="8"/>
        <v/>
      </c>
      <c r="O149" s="50" t="str">
        <f t="shared" si="9"/>
        <v/>
      </c>
      <c r="P149" s="55" t="str">
        <f t="shared" si="10"/>
        <v/>
      </c>
    </row>
    <row r="150" ht="12.0" customHeight="1">
      <c r="A150" s="58"/>
      <c r="B150" s="59"/>
      <c r="C150" s="60"/>
      <c r="D150" s="45"/>
      <c r="E150" s="61"/>
      <c r="F150" s="61"/>
      <c r="G150" s="62"/>
      <c r="H150" s="48" t="str">
        <f t="shared" si="2"/>
        <v/>
      </c>
      <c r="I150" s="49" t="str">
        <f t="shared" si="3"/>
        <v/>
      </c>
      <c r="J150" s="50" t="str">
        <f t="shared" si="4"/>
        <v/>
      </c>
      <c r="K150" s="51" t="str">
        <f t="shared" si="5"/>
        <v/>
      </c>
      <c r="L150" s="52" t="str">
        <f t="shared" si="6"/>
        <v/>
      </c>
      <c r="M150" s="54" t="str">
        <f t="shared" si="7"/>
        <v/>
      </c>
      <c r="N150" s="51" t="str">
        <f t="shared" si="8"/>
        <v/>
      </c>
      <c r="O150" s="50" t="str">
        <f t="shared" si="9"/>
        <v/>
      </c>
      <c r="P150" s="55" t="str">
        <f t="shared" si="10"/>
        <v/>
      </c>
    </row>
    <row r="151" ht="12.0" customHeight="1">
      <c r="A151" s="58"/>
      <c r="B151" s="59"/>
      <c r="C151" s="60"/>
      <c r="D151" s="45"/>
      <c r="E151" s="61"/>
      <c r="F151" s="61"/>
      <c r="G151" s="62"/>
      <c r="H151" s="48" t="str">
        <f t="shared" si="2"/>
        <v/>
      </c>
      <c r="I151" s="49" t="str">
        <f t="shared" si="3"/>
        <v/>
      </c>
      <c r="J151" s="50" t="str">
        <f t="shared" si="4"/>
        <v/>
      </c>
      <c r="K151" s="51" t="str">
        <f t="shared" si="5"/>
        <v/>
      </c>
      <c r="L151" s="52" t="str">
        <f t="shared" si="6"/>
        <v/>
      </c>
      <c r="M151" s="54" t="str">
        <f t="shared" si="7"/>
        <v/>
      </c>
      <c r="N151" s="51" t="str">
        <f t="shared" si="8"/>
        <v/>
      </c>
      <c r="O151" s="50" t="str">
        <f t="shared" si="9"/>
        <v/>
      </c>
      <c r="P151" s="55" t="str">
        <f t="shared" si="10"/>
        <v/>
      </c>
    </row>
    <row r="152" ht="12.0" customHeight="1">
      <c r="A152" s="58"/>
      <c r="B152" s="59"/>
      <c r="C152" s="60"/>
      <c r="D152" s="45"/>
      <c r="E152" s="61"/>
      <c r="F152" s="61"/>
      <c r="G152" s="62"/>
      <c r="H152" s="48" t="str">
        <f t="shared" si="2"/>
        <v/>
      </c>
      <c r="I152" s="49" t="str">
        <f t="shared" si="3"/>
        <v/>
      </c>
      <c r="J152" s="50" t="str">
        <f t="shared" si="4"/>
        <v/>
      </c>
      <c r="K152" s="51" t="str">
        <f t="shared" si="5"/>
        <v/>
      </c>
      <c r="L152" s="52" t="str">
        <f t="shared" si="6"/>
        <v/>
      </c>
      <c r="M152" s="54" t="str">
        <f t="shared" si="7"/>
        <v/>
      </c>
      <c r="N152" s="51" t="str">
        <f t="shared" si="8"/>
        <v/>
      </c>
      <c r="O152" s="50" t="str">
        <f t="shared" si="9"/>
        <v/>
      </c>
      <c r="P152" s="55" t="str">
        <f t="shared" si="10"/>
        <v/>
      </c>
    </row>
    <row r="153" ht="12.0" customHeight="1">
      <c r="A153" s="58"/>
      <c r="B153" s="59"/>
      <c r="C153" s="60"/>
      <c r="D153" s="45"/>
      <c r="E153" s="61"/>
      <c r="F153" s="61"/>
      <c r="G153" s="62"/>
      <c r="H153" s="48" t="str">
        <f t="shared" si="2"/>
        <v/>
      </c>
      <c r="I153" s="49" t="str">
        <f t="shared" si="3"/>
        <v/>
      </c>
      <c r="J153" s="50" t="str">
        <f t="shared" si="4"/>
        <v/>
      </c>
      <c r="K153" s="51" t="str">
        <f t="shared" si="5"/>
        <v/>
      </c>
      <c r="L153" s="52" t="str">
        <f t="shared" si="6"/>
        <v/>
      </c>
      <c r="M153" s="54" t="str">
        <f t="shared" si="7"/>
        <v/>
      </c>
      <c r="N153" s="51" t="str">
        <f t="shared" si="8"/>
        <v/>
      </c>
      <c r="O153" s="50" t="str">
        <f t="shared" si="9"/>
        <v/>
      </c>
      <c r="P153" s="55" t="str">
        <f t="shared" si="10"/>
        <v/>
      </c>
    </row>
    <row r="154" ht="12.0" customHeight="1">
      <c r="A154" s="58"/>
      <c r="B154" s="59"/>
      <c r="C154" s="60"/>
      <c r="D154" s="45"/>
      <c r="E154" s="61"/>
      <c r="F154" s="61"/>
      <c r="G154" s="62"/>
      <c r="H154" s="48" t="str">
        <f t="shared" si="2"/>
        <v/>
      </c>
      <c r="I154" s="49" t="str">
        <f t="shared" si="3"/>
        <v/>
      </c>
      <c r="J154" s="50" t="str">
        <f t="shared" si="4"/>
        <v/>
      </c>
      <c r="K154" s="51" t="str">
        <f t="shared" si="5"/>
        <v/>
      </c>
      <c r="L154" s="52" t="str">
        <f t="shared" si="6"/>
        <v/>
      </c>
      <c r="M154" s="54" t="str">
        <f t="shared" si="7"/>
        <v/>
      </c>
      <c r="N154" s="51" t="str">
        <f t="shared" si="8"/>
        <v/>
      </c>
      <c r="O154" s="50" t="str">
        <f t="shared" si="9"/>
        <v/>
      </c>
      <c r="P154" s="55" t="str">
        <f t="shared" si="10"/>
        <v/>
      </c>
    </row>
    <row r="155" ht="12.0" customHeight="1">
      <c r="A155" s="58"/>
      <c r="B155" s="59"/>
      <c r="C155" s="60"/>
      <c r="D155" s="45"/>
      <c r="E155" s="61"/>
      <c r="F155" s="61"/>
      <c r="G155" s="62"/>
      <c r="H155" s="48" t="str">
        <f t="shared" si="2"/>
        <v/>
      </c>
      <c r="I155" s="49" t="str">
        <f t="shared" si="3"/>
        <v/>
      </c>
      <c r="J155" s="50" t="str">
        <f t="shared" si="4"/>
        <v/>
      </c>
      <c r="K155" s="51" t="str">
        <f t="shared" si="5"/>
        <v/>
      </c>
      <c r="L155" s="52" t="str">
        <f t="shared" si="6"/>
        <v/>
      </c>
      <c r="M155" s="54" t="str">
        <f t="shared" si="7"/>
        <v/>
      </c>
      <c r="N155" s="51" t="str">
        <f t="shared" si="8"/>
        <v/>
      </c>
      <c r="O155" s="50" t="str">
        <f t="shared" si="9"/>
        <v/>
      </c>
      <c r="P155" s="55" t="str">
        <f t="shared" si="10"/>
        <v/>
      </c>
    </row>
    <row r="156" ht="12.0" customHeight="1">
      <c r="A156" s="58"/>
      <c r="B156" s="59"/>
      <c r="C156" s="60"/>
      <c r="D156" s="45"/>
      <c r="E156" s="61"/>
      <c r="F156" s="61"/>
      <c r="G156" s="62"/>
      <c r="H156" s="48" t="str">
        <f t="shared" si="2"/>
        <v/>
      </c>
      <c r="I156" s="49" t="str">
        <f t="shared" si="3"/>
        <v/>
      </c>
      <c r="J156" s="50" t="str">
        <f t="shared" si="4"/>
        <v/>
      </c>
      <c r="K156" s="51" t="str">
        <f t="shared" si="5"/>
        <v/>
      </c>
      <c r="L156" s="52" t="str">
        <f t="shared" si="6"/>
        <v/>
      </c>
      <c r="M156" s="54" t="str">
        <f t="shared" si="7"/>
        <v/>
      </c>
      <c r="N156" s="51" t="str">
        <f t="shared" si="8"/>
        <v/>
      </c>
      <c r="O156" s="50" t="str">
        <f t="shared" si="9"/>
        <v/>
      </c>
      <c r="P156" s="55" t="str">
        <f t="shared" si="10"/>
        <v/>
      </c>
    </row>
    <row r="157" ht="12.0" customHeight="1">
      <c r="A157" s="58"/>
      <c r="B157" s="59"/>
      <c r="C157" s="60"/>
      <c r="D157" s="45"/>
      <c r="E157" s="61"/>
      <c r="F157" s="61"/>
      <c r="G157" s="62"/>
      <c r="H157" s="48" t="str">
        <f t="shared" si="2"/>
        <v/>
      </c>
      <c r="I157" s="49" t="str">
        <f t="shared" si="3"/>
        <v/>
      </c>
      <c r="J157" s="50" t="str">
        <f t="shared" si="4"/>
        <v/>
      </c>
      <c r="K157" s="51" t="str">
        <f t="shared" si="5"/>
        <v/>
      </c>
      <c r="L157" s="52" t="str">
        <f t="shared" si="6"/>
        <v/>
      </c>
      <c r="M157" s="54" t="str">
        <f t="shared" si="7"/>
        <v/>
      </c>
      <c r="N157" s="51" t="str">
        <f t="shared" si="8"/>
        <v/>
      </c>
      <c r="O157" s="50" t="str">
        <f t="shared" si="9"/>
        <v/>
      </c>
      <c r="P157" s="55" t="str">
        <f t="shared" si="10"/>
        <v/>
      </c>
    </row>
    <row r="158" ht="12.0" customHeight="1">
      <c r="A158" s="58"/>
      <c r="B158" s="59"/>
      <c r="C158" s="60"/>
      <c r="D158" s="45"/>
      <c r="E158" s="61"/>
      <c r="F158" s="61"/>
      <c r="G158" s="62"/>
      <c r="H158" s="48" t="str">
        <f t="shared" si="2"/>
        <v/>
      </c>
      <c r="I158" s="49" t="str">
        <f t="shared" si="3"/>
        <v/>
      </c>
      <c r="J158" s="50" t="str">
        <f t="shared" si="4"/>
        <v/>
      </c>
      <c r="K158" s="51" t="str">
        <f t="shared" si="5"/>
        <v/>
      </c>
      <c r="L158" s="52" t="str">
        <f t="shared" si="6"/>
        <v/>
      </c>
      <c r="M158" s="54" t="str">
        <f t="shared" si="7"/>
        <v/>
      </c>
      <c r="N158" s="51" t="str">
        <f t="shared" si="8"/>
        <v/>
      </c>
      <c r="O158" s="50" t="str">
        <f t="shared" si="9"/>
        <v/>
      </c>
      <c r="P158" s="55" t="str">
        <f t="shared" si="10"/>
        <v/>
      </c>
    </row>
    <row r="159" ht="12.0" customHeight="1">
      <c r="A159" s="58"/>
      <c r="B159" s="59"/>
      <c r="C159" s="60"/>
      <c r="D159" s="45"/>
      <c r="E159" s="61"/>
      <c r="F159" s="61"/>
      <c r="G159" s="62"/>
      <c r="H159" s="48" t="str">
        <f t="shared" si="2"/>
        <v/>
      </c>
      <c r="I159" s="49" t="str">
        <f t="shared" si="3"/>
        <v/>
      </c>
      <c r="J159" s="50" t="str">
        <f t="shared" si="4"/>
        <v/>
      </c>
      <c r="K159" s="51" t="str">
        <f t="shared" si="5"/>
        <v/>
      </c>
      <c r="L159" s="52" t="str">
        <f t="shared" si="6"/>
        <v/>
      </c>
      <c r="M159" s="54" t="str">
        <f t="shared" si="7"/>
        <v/>
      </c>
      <c r="N159" s="51" t="str">
        <f t="shared" si="8"/>
        <v/>
      </c>
      <c r="O159" s="50" t="str">
        <f t="shared" si="9"/>
        <v/>
      </c>
      <c r="P159" s="55" t="str">
        <f t="shared" si="10"/>
        <v/>
      </c>
    </row>
    <row r="160" ht="12.0" customHeight="1">
      <c r="A160" s="58"/>
      <c r="B160" s="59"/>
      <c r="C160" s="60"/>
      <c r="D160" s="45"/>
      <c r="E160" s="61"/>
      <c r="F160" s="61"/>
      <c r="G160" s="62"/>
      <c r="H160" s="48" t="str">
        <f t="shared" si="2"/>
        <v/>
      </c>
      <c r="I160" s="49" t="str">
        <f t="shared" si="3"/>
        <v/>
      </c>
      <c r="J160" s="50" t="str">
        <f t="shared" si="4"/>
        <v/>
      </c>
      <c r="K160" s="51" t="str">
        <f t="shared" si="5"/>
        <v/>
      </c>
      <c r="L160" s="52" t="str">
        <f t="shared" si="6"/>
        <v/>
      </c>
      <c r="M160" s="54" t="str">
        <f t="shared" si="7"/>
        <v/>
      </c>
      <c r="N160" s="51" t="str">
        <f t="shared" si="8"/>
        <v/>
      </c>
      <c r="O160" s="50" t="str">
        <f t="shared" si="9"/>
        <v/>
      </c>
      <c r="P160" s="55" t="str">
        <f t="shared" si="10"/>
        <v/>
      </c>
    </row>
    <row r="161" ht="12.0" customHeight="1">
      <c r="A161" s="58"/>
      <c r="B161" s="59"/>
      <c r="C161" s="60"/>
      <c r="D161" s="45"/>
      <c r="E161" s="61"/>
      <c r="F161" s="61"/>
      <c r="G161" s="62"/>
      <c r="H161" s="48" t="str">
        <f t="shared" si="2"/>
        <v/>
      </c>
      <c r="I161" s="49" t="str">
        <f t="shared" si="3"/>
        <v/>
      </c>
      <c r="J161" s="50" t="str">
        <f t="shared" si="4"/>
        <v/>
      </c>
      <c r="K161" s="51" t="str">
        <f t="shared" si="5"/>
        <v/>
      </c>
      <c r="L161" s="52" t="str">
        <f t="shared" si="6"/>
        <v/>
      </c>
      <c r="M161" s="54" t="str">
        <f t="shared" si="7"/>
        <v/>
      </c>
      <c r="N161" s="51" t="str">
        <f t="shared" si="8"/>
        <v/>
      </c>
      <c r="O161" s="50" t="str">
        <f t="shared" si="9"/>
        <v/>
      </c>
      <c r="P161" s="55" t="str">
        <f t="shared" si="10"/>
        <v/>
      </c>
    </row>
    <row r="162" ht="12.0" customHeight="1">
      <c r="A162" s="58"/>
      <c r="B162" s="59"/>
      <c r="C162" s="60"/>
      <c r="D162" s="45"/>
      <c r="E162" s="61"/>
      <c r="F162" s="61"/>
      <c r="G162" s="62"/>
      <c r="H162" s="48" t="str">
        <f t="shared" si="2"/>
        <v/>
      </c>
      <c r="I162" s="49" t="str">
        <f t="shared" si="3"/>
        <v/>
      </c>
      <c r="J162" s="50" t="str">
        <f t="shared" si="4"/>
        <v/>
      </c>
      <c r="K162" s="51" t="str">
        <f t="shared" si="5"/>
        <v/>
      </c>
      <c r="L162" s="52" t="str">
        <f t="shared" si="6"/>
        <v/>
      </c>
      <c r="M162" s="54" t="str">
        <f t="shared" si="7"/>
        <v/>
      </c>
      <c r="N162" s="51" t="str">
        <f t="shared" si="8"/>
        <v/>
      </c>
      <c r="O162" s="50" t="str">
        <f t="shared" si="9"/>
        <v/>
      </c>
      <c r="P162" s="55" t="str">
        <f t="shared" si="10"/>
        <v/>
      </c>
    </row>
    <row r="163" ht="12.0" customHeight="1">
      <c r="A163" s="58"/>
      <c r="B163" s="59"/>
      <c r="C163" s="60"/>
      <c r="D163" s="45"/>
      <c r="E163" s="61"/>
      <c r="F163" s="61"/>
      <c r="G163" s="62"/>
      <c r="H163" s="48" t="str">
        <f t="shared" si="2"/>
        <v/>
      </c>
      <c r="I163" s="49" t="str">
        <f t="shared" si="3"/>
        <v/>
      </c>
      <c r="J163" s="50" t="str">
        <f t="shared" si="4"/>
        <v/>
      </c>
      <c r="K163" s="51" t="str">
        <f t="shared" si="5"/>
        <v/>
      </c>
      <c r="L163" s="52" t="str">
        <f t="shared" si="6"/>
        <v/>
      </c>
      <c r="M163" s="54" t="str">
        <f t="shared" si="7"/>
        <v/>
      </c>
      <c r="N163" s="51" t="str">
        <f t="shared" si="8"/>
        <v/>
      </c>
      <c r="O163" s="50" t="str">
        <f t="shared" si="9"/>
        <v/>
      </c>
      <c r="P163" s="55" t="str">
        <f t="shared" si="10"/>
        <v/>
      </c>
    </row>
    <row r="164" ht="12.0" customHeight="1">
      <c r="A164" s="58"/>
      <c r="B164" s="59"/>
      <c r="C164" s="60"/>
      <c r="D164" s="45"/>
      <c r="E164" s="61"/>
      <c r="F164" s="61"/>
      <c r="G164" s="62"/>
      <c r="H164" s="48" t="str">
        <f t="shared" si="2"/>
        <v/>
      </c>
      <c r="I164" s="49" t="str">
        <f t="shared" si="3"/>
        <v/>
      </c>
      <c r="J164" s="50" t="str">
        <f t="shared" si="4"/>
        <v/>
      </c>
      <c r="K164" s="51" t="str">
        <f t="shared" si="5"/>
        <v/>
      </c>
      <c r="L164" s="52" t="str">
        <f t="shared" si="6"/>
        <v/>
      </c>
      <c r="M164" s="54" t="str">
        <f t="shared" si="7"/>
        <v/>
      </c>
      <c r="N164" s="51" t="str">
        <f t="shared" si="8"/>
        <v/>
      </c>
      <c r="O164" s="50" t="str">
        <f t="shared" si="9"/>
        <v/>
      </c>
      <c r="P164" s="55" t="str">
        <f t="shared" si="10"/>
        <v/>
      </c>
    </row>
    <row r="165" ht="12.0" customHeight="1">
      <c r="A165" s="58"/>
      <c r="B165" s="59"/>
      <c r="C165" s="60"/>
      <c r="D165" s="45"/>
      <c r="E165" s="61"/>
      <c r="F165" s="61"/>
      <c r="G165" s="62"/>
      <c r="H165" s="48" t="str">
        <f t="shared" si="2"/>
        <v/>
      </c>
      <c r="I165" s="49" t="str">
        <f t="shared" si="3"/>
        <v/>
      </c>
      <c r="J165" s="50" t="str">
        <f t="shared" si="4"/>
        <v/>
      </c>
      <c r="K165" s="51" t="str">
        <f t="shared" si="5"/>
        <v/>
      </c>
      <c r="L165" s="52" t="str">
        <f t="shared" si="6"/>
        <v/>
      </c>
      <c r="M165" s="54" t="str">
        <f t="shared" si="7"/>
        <v/>
      </c>
      <c r="N165" s="51" t="str">
        <f t="shared" si="8"/>
        <v/>
      </c>
      <c r="O165" s="50" t="str">
        <f t="shared" si="9"/>
        <v/>
      </c>
      <c r="P165" s="55" t="str">
        <f t="shared" si="10"/>
        <v/>
      </c>
    </row>
    <row r="166" ht="12.0" customHeight="1">
      <c r="A166" s="58"/>
      <c r="B166" s="59"/>
      <c r="C166" s="60"/>
      <c r="D166" s="45"/>
      <c r="E166" s="61"/>
      <c r="F166" s="61"/>
      <c r="G166" s="62"/>
      <c r="H166" s="48" t="str">
        <f t="shared" si="2"/>
        <v/>
      </c>
      <c r="I166" s="49" t="str">
        <f t="shared" si="3"/>
        <v/>
      </c>
      <c r="J166" s="50" t="str">
        <f t="shared" si="4"/>
        <v/>
      </c>
      <c r="K166" s="51" t="str">
        <f t="shared" si="5"/>
        <v/>
      </c>
      <c r="L166" s="52" t="str">
        <f t="shared" si="6"/>
        <v/>
      </c>
      <c r="M166" s="54" t="str">
        <f t="shared" si="7"/>
        <v/>
      </c>
      <c r="N166" s="51" t="str">
        <f t="shared" si="8"/>
        <v/>
      </c>
      <c r="O166" s="50" t="str">
        <f t="shared" si="9"/>
        <v/>
      </c>
      <c r="P166" s="55" t="str">
        <f t="shared" si="10"/>
        <v/>
      </c>
    </row>
    <row r="167" ht="12.0" customHeight="1">
      <c r="A167" s="58"/>
      <c r="B167" s="59"/>
      <c r="C167" s="60"/>
      <c r="D167" s="45"/>
      <c r="E167" s="61"/>
      <c r="F167" s="61"/>
      <c r="G167" s="62"/>
      <c r="H167" s="48" t="str">
        <f t="shared" si="2"/>
        <v/>
      </c>
      <c r="I167" s="49" t="str">
        <f t="shared" si="3"/>
        <v/>
      </c>
      <c r="J167" s="50" t="str">
        <f t="shared" si="4"/>
        <v/>
      </c>
      <c r="K167" s="51" t="str">
        <f t="shared" si="5"/>
        <v/>
      </c>
      <c r="L167" s="52" t="str">
        <f t="shared" si="6"/>
        <v/>
      </c>
      <c r="M167" s="54" t="str">
        <f t="shared" si="7"/>
        <v/>
      </c>
      <c r="N167" s="51" t="str">
        <f t="shared" si="8"/>
        <v/>
      </c>
      <c r="O167" s="50" t="str">
        <f t="shared" si="9"/>
        <v/>
      </c>
      <c r="P167" s="55" t="str">
        <f t="shared" si="10"/>
        <v/>
      </c>
    </row>
    <row r="168" ht="12.0" customHeight="1">
      <c r="A168" s="58"/>
      <c r="B168" s="59"/>
      <c r="C168" s="60"/>
      <c r="D168" s="45"/>
      <c r="E168" s="61"/>
      <c r="F168" s="61"/>
      <c r="G168" s="62"/>
      <c r="H168" s="48" t="str">
        <f t="shared" si="2"/>
        <v/>
      </c>
      <c r="I168" s="49" t="str">
        <f t="shared" si="3"/>
        <v/>
      </c>
      <c r="J168" s="50" t="str">
        <f t="shared" si="4"/>
        <v/>
      </c>
      <c r="K168" s="51" t="str">
        <f t="shared" si="5"/>
        <v/>
      </c>
      <c r="L168" s="52" t="str">
        <f t="shared" si="6"/>
        <v/>
      </c>
      <c r="M168" s="54" t="str">
        <f t="shared" si="7"/>
        <v/>
      </c>
      <c r="N168" s="51" t="str">
        <f t="shared" si="8"/>
        <v/>
      </c>
      <c r="O168" s="50" t="str">
        <f t="shared" si="9"/>
        <v/>
      </c>
      <c r="P168" s="55" t="str">
        <f t="shared" si="10"/>
        <v/>
      </c>
    </row>
    <row r="169" ht="12.0" customHeight="1">
      <c r="A169" s="58"/>
      <c r="B169" s="59"/>
      <c r="C169" s="60"/>
      <c r="D169" s="45"/>
      <c r="E169" s="61"/>
      <c r="F169" s="61"/>
      <c r="G169" s="62"/>
      <c r="H169" s="48" t="str">
        <f t="shared" si="2"/>
        <v/>
      </c>
      <c r="I169" s="49" t="str">
        <f t="shared" si="3"/>
        <v/>
      </c>
      <c r="J169" s="50" t="str">
        <f t="shared" si="4"/>
        <v/>
      </c>
      <c r="K169" s="51" t="str">
        <f t="shared" si="5"/>
        <v/>
      </c>
      <c r="L169" s="52" t="str">
        <f t="shared" si="6"/>
        <v/>
      </c>
      <c r="M169" s="54" t="str">
        <f t="shared" si="7"/>
        <v/>
      </c>
      <c r="N169" s="51" t="str">
        <f t="shared" si="8"/>
        <v/>
      </c>
      <c r="O169" s="50" t="str">
        <f t="shared" si="9"/>
        <v/>
      </c>
      <c r="P169" s="55" t="str">
        <f t="shared" si="10"/>
        <v/>
      </c>
    </row>
    <row r="170" ht="12.0" customHeight="1">
      <c r="A170" s="58"/>
      <c r="B170" s="59"/>
      <c r="C170" s="60"/>
      <c r="D170" s="45"/>
      <c r="E170" s="61"/>
      <c r="F170" s="61"/>
      <c r="G170" s="62"/>
      <c r="H170" s="48" t="str">
        <f t="shared" si="2"/>
        <v/>
      </c>
      <c r="I170" s="49" t="str">
        <f t="shared" si="3"/>
        <v/>
      </c>
      <c r="J170" s="50" t="str">
        <f t="shared" si="4"/>
        <v/>
      </c>
      <c r="K170" s="51" t="str">
        <f t="shared" si="5"/>
        <v/>
      </c>
      <c r="L170" s="52" t="str">
        <f t="shared" si="6"/>
        <v/>
      </c>
      <c r="M170" s="54" t="str">
        <f t="shared" si="7"/>
        <v/>
      </c>
      <c r="N170" s="51" t="str">
        <f t="shared" si="8"/>
        <v/>
      </c>
      <c r="O170" s="50" t="str">
        <f t="shared" si="9"/>
        <v/>
      </c>
      <c r="P170" s="55" t="str">
        <f t="shared" si="10"/>
        <v/>
      </c>
    </row>
    <row r="171" ht="12.0" customHeight="1">
      <c r="A171" s="58"/>
      <c r="B171" s="59"/>
      <c r="C171" s="60"/>
      <c r="D171" s="45"/>
      <c r="E171" s="61"/>
      <c r="F171" s="61"/>
      <c r="G171" s="62"/>
      <c r="H171" s="48" t="str">
        <f t="shared" si="2"/>
        <v/>
      </c>
      <c r="I171" s="49" t="str">
        <f t="shared" si="3"/>
        <v/>
      </c>
      <c r="J171" s="50" t="str">
        <f t="shared" si="4"/>
        <v/>
      </c>
      <c r="K171" s="51" t="str">
        <f t="shared" si="5"/>
        <v/>
      </c>
      <c r="L171" s="52" t="str">
        <f t="shared" si="6"/>
        <v/>
      </c>
      <c r="M171" s="54" t="str">
        <f t="shared" si="7"/>
        <v/>
      </c>
      <c r="N171" s="51" t="str">
        <f t="shared" si="8"/>
        <v/>
      </c>
      <c r="O171" s="50" t="str">
        <f t="shared" si="9"/>
        <v/>
      </c>
      <c r="P171" s="55" t="str">
        <f t="shared" si="10"/>
        <v/>
      </c>
    </row>
    <row r="172" ht="12.0" customHeight="1">
      <c r="A172" s="58"/>
      <c r="B172" s="59"/>
      <c r="C172" s="60"/>
      <c r="D172" s="45"/>
      <c r="E172" s="61"/>
      <c r="F172" s="61"/>
      <c r="G172" s="62"/>
      <c r="H172" s="48" t="str">
        <f t="shared" si="2"/>
        <v/>
      </c>
      <c r="I172" s="49" t="str">
        <f t="shared" si="3"/>
        <v/>
      </c>
      <c r="J172" s="50" t="str">
        <f t="shared" si="4"/>
        <v/>
      </c>
      <c r="K172" s="51" t="str">
        <f t="shared" si="5"/>
        <v/>
      </c>
      <c r="L172" s="52" t="str">
        <f t="shared" si="6"/>
        <v/>
      </c>
      <c r="M172" s="54" t="str">
        <f t="shared" si="7"/>
        <v/>
      </c>
      <c r="N172" s="51" t="str">
        <f t="shared" si="8"/>
        <v/>
      </c>
      <c r="O172" s="50" t="str">
        <f t="shared" si="9"/>
        <v/>
      </c>
      <c r="P172" s="55" t="str">
        <f t="shared" si="10"/>
        <v/>
      </c>
    </row>
    <row r="173" ht="12.0" customHeight="1">
      <c r="A173" s="58"/>
      <c r="B173" s="59"/>
      <c r="C173" s="60"/>
      <c r="D173" s="45"/>
      <c r="E173" s="61"/>
      <c r="F173" s="61"/>
      <c r="G173" s="62"/>
      <c r="H173" s="48" t="str">
        <f t="shared" si="2"/>
        <v/>
      </c>
      <c r="I173" s="49" t="str">
        <f t="shared" si="3"/>
        <v/>
      </c>
      <c r="J173" s="50" t="str">
        <f t="shared" si="4"/>
        <v/>
      </c>
      <c r="K173" s="51" t="str">
        <f t="shared" si="5"/>
        <v/>
      </c>
      <c r="L173" s="52" t="str">
        <f t="shared" si="6"/>
        <v/>
      </c>
      <c r="M173" s="54" t="str">
        <f t="shared" si="7"/>
        <v/>
      </c>
      <c r="N173" s="51" t="str">
        <f t="shared" si="8"/>
        <v/>
      </c>
      <c r="O173" s="50" t="str">
        <f t="shared" si="9"/>
        <v/>
      </c>
      <c r="P173" s="55" t="str">
        <f t="shared" si="10"/>
        <v/>
      </c>
    </row>
    <row r="174" ht="12.0" customHeight="1">
      <c r="A174" s="58"/>
      <c r="B174" s="59"/>
      <c r="C174" s="60"/>
      <c r="D174" s="45"/>
      <c r="E174" s="61"/>
      <c r="F174" s="61"/>
      <c r="G174" s="62"/>
      <c r="H174" s="48" t="str">
        <f t="shared" si="2"/>
        <v/>
      </c>
      <c r="I174" s="49" t="str">
        <f t="shared" si="3"/>
        <v/>
      </c>
      <c r="J174" s="50" t="str">
        <f t="shared" si="4"/>
        <v/>
      </c>
      <c r="K174" s="51" t="str">
        <f t="shared" si="5"/>
        <v/>
      </c>
      <c r="L174" s="52" t="str">
        <f t="shared" si="6"/>
        <v/>
      </c>
      <c r="M174" s="54" t="str">
        <f t="shared" si="7"/>
        <v/>
      </c>
      <c r="N174" s="51" t="str">
        <f t="shared" si="8"/>
        <v/>
      </c>
      <c r="O174" s="50" t="str">
        <f t="shared" si="9"/>
        <v/>
      </c>
      <c r="P174" s="55" t="str">
        <f t="shared" si="10"/>
        <v/>
      </c>
    </row>
    <row r="175" ht="12.0" customHeight="1">
      <c r="A175" s="58"/>
      <c r="B175" s="59"/>
      <c r="C175" s="60"/>
      <c r="D175" s="45"/>
      <c r="E175" s="61"/>
      <c r="F175" s="61"/>
      <c r="G175" s="62"/>
      <c r="H175" s="48" t="str">
        <f t="shared" si="2"/>
        <v/>
      </c>
      <c r="I175" s="49" t="str">
        <f t="shared" si="3"/>
        <v/>
      </c>
      <c r="J175" s="50" t="str">
        <f t="shared" si="4"/>
        <v/>
      </c>
      <c r="K175" s="51" t="str">
        <f t="shared" si="5"/>
        <v/>
      </c>
      <c r="L175" s="52" t="str">
        <f t="shared" si="6"/>
        <v/>
      </c>
      <c r="M175" s="54" t="str">
        <f t="shared" si="7"/>
        <v/>
      </c>
      <c r="N175" s="51" t="str">
        <f t="shared" si="8"/>
        <v/>
      </c>
      <c r="O175" s="50" t="str">
        <f t="shared" si="9"/>
        <v/>
      </c>
      <c r="P175" s="55" t="str">
        <f t="shared" si="10"/>
        <v/>
      </c>
    </row>
    <row r="176" ht="12.0" customHeight="1">
      <c r="A176" s="58"/>
      <c r="B176" s="59"/>
      <c r="C176" s="60"/>
      <c r="D176" s="45"/>
      <c r="E176" s="61"/>
      <c r="F176" s="61"/>
      <c r="G176" s="62"/>
      <c r="H176" s="48" t="str">
        <f t="shared" si="2"/>
        <v/>
      </c>
      <c r="I176" s="49" t="str">
        <f t="shared" si="3"/>
        <v/>
      </c>
      <c r="J176" s="50" t="str">
        <f t="shared" si="4"/>
        <v/>
      </c>
      <c r="K176" s="51" t="str">
        <f t="shared" si="5"/>
        <v/>
      </c>
      <c r="L176" s="52" t="str">
        <f t="shared" si="6"/>
        <v/>
      </c>
      <c r="M176" s="54" t="str">
        <f t="shared" si="7"/>
        <v/>
      </c>
      <c r="N176" s="51" t="str">
        <f t="shared" si="8"/>
        <v/>
      </c>
      <c r="O176" s="50" t="str">
        <f t="shared" si="9"/>
        <v/>
      </c>
      <c r="P176" s="55" t="str">
        <f t="shared" si="10"/>
        <v/>
      </c>
    </row>
    <row r="177" ht="12.0" customHeight="1">
      <c r="A177" s="58"/>
      <c r="B177" s="59"/>
      <c r="C177" s="60"/>
      <c r="D177" s="45"/>
      <c r="E177" s="61"/>
      <c r="F177" s="61"/>
      <c r="G177" s="62"/>
      <c r="H177" s="48" t="str">
        <f t="shared" si="2"/>
        <v/>
      </c>
      <c r="I177" s="49" t="str">
        <f t="shared" si="3"/>
        <v/>
      </c>
      <c r="J177" s="50" t="str">
        <f t="shared" si="4"/>
        <v/>
      </c>
      <c r="K177" s="51" t="str">
        <f t="shared" si="5"/>
        <v/>
      </c>
      <c r="L177" s="52" t="str">
        <f t="shared" si="6"/>
        <v/>
      </c>
      <c r="M177" s="54" t="str">
        <f t="shared" si="7"/>
        <v/>
      </c>
      <c r="N177" s="51" t="str">
        <f t="shared" si="8"/>
        <v/>
      </c>
      <c r="O177" s="50" t="str">
        <f t="shared" si="9"/>
        <v/>
      </c>
      <c r="P177" s="55" t="str">
        <f t="shared" si="10"/>
        <v/>
      </c>
    </row>
    <row r="178" ht="12.0" customHeight="1">
      <c r="A178" s="58"/>
      <c r="B178" s="59"/>
      <c r="C178" s="60"/>
      <c r="D178" s="45"/>
      <c r="E178" s="61"/>
      <c r="F178" s="61"/>
      <c r="G178" s="62"/>
      <c r="H178" s="48" t="str">
        <f t="shared" si="2"/>
        <v/>
      </c>
      <c r="I178" s="49" t="str">
        <f t="shared" si="3"/>
        <v/>
      </c>
      <c r="J178" s="50" t="str">
        <f t="shared" si="4"/>
        <v/>
      </c>
      <c r="K178" s="51" t="str">
        <f t="shared" si="5"/>
        <v/>
      </c>
      <c r="L178" s="52" t="str">
        <f t="shared" si="6"/>
        <v/>
      </c>
      <c r="M178" s="54" t="str">
        <f t="shared" si="7"/>
        <v/>
      </c>
      <c r="N178" s="51" t="str">
        <f t="shared" si="8"/>
        <v/>
      </c>
      <c r="O178" s="50" t="str">
        <f t="shared" si="9"/>
        <v/>
      </c>
      <c r="P178" s="55" t="str">
        <f t="shared" si="10"/>
        <v/>
      </c>
    </row>
    <row r="179" ht="12.0" customHeight="1">
      <c r="A179" s="58"/>
      <c r="B179" s="59"/>
      <c r="C179" s="60"/>
      <c r="D179" s="45"/>
      <c r="E179" s="61"/>
      <c r="F179" s="61"/>
      <c r="G179" s="62"/>
      <c r="H179" s="48" t="str">
        <f t="shared" si="2"/>
        <v/>
      </c>
      <c r="I179" s="49" t="str">
        <f t="shared" si="3"/>
        <v/>
      </c>
      <c r="J179" s="50" t="str">
        <f t="shared" si="4"/>
        <v/>
      </c>
      <c r="K179" s="51" t="str">
        <f t="shared" si="5"/>
        <v/>
      </c>
      <c r="L179" s="52" t="str">
        <f t="shared" si="6"/>
        <v/>
      </c>
      <c r="M179" s="54" t="str">
        <f t="shared" si="7"/>
        <v/>
      </c>
      <c r="N179" s="51" t="str">
        <f t="shared" si="8"/>
        <v/>
      </c>
      <c r="O179" s="50" t="str">
        <f t="shared" si="9"/>
        <v/>
      </c>
      <c r="P179" s="55" t="str">
        <f t="shared" si="10"/>
        <v/>
      </c>
    </row>
    <row r="180" ht="12.0" customHeight="1">
      <c r="A180" s="58"/>
      <c r="B180" s="59"/>
      <c r="C180" s="60"/>
      <c r="D180" s="45"/>
      <c r="E180" s="61"/>
      <c r="F180" s="61"/>
      <c r="G180" s="62"/>
      <c r="H180" s="48" t="str">
        <f t="shared" si="2"/>
        <v/>
      </c>
      <c r="I180" s="49" t="str">
        <f t="shared" si="3"/>
        <v/>
      </c>
      <c r="J180" s="50" t="str">
        <f t="shared" si="4"/>
        <v/>
      </c>
      <c r="K180" s="51" t="str">
        <f t="shared" si="5"/>
        <v/>
      </c>
      <c r="L180" s="52" t="str">
        <f t="shared" si="6"/>
        <v/>
      </c>
      <c r="M180" s="54" t="str">
        <f t="shared" si="7"/>
        <v/>
      </c>
      <c r="N180" s="51" t="str">
        <f t="shared" si="8"/>
        <v/>
      </c>
      <c r="O180" s="50" t="str">
        <f t="shared" si="9"/>
        <v/>
      </c>
      <c r="P180" s="55" t="str">
        <f t="shared" si="10"/>
        <v/>
      </c>
    </row>
    <row r="181" ht="12.0" customHeight="1">
      <c r="A181" s="58"/>
      <c r="B181" s="59"/>
      <c r="C181" s="60"/>
      <c r="D181" s="45"/>
      <c r="E181" s="61"/>
      <c r="F181" s="61"/>
      <c r="G181" s="62"/>
      <c r="H181" s="48" t="str">
        <f t="shared" si="2"/>
        <v/>
      </c>
      <c r="I181" s="49" t="str">
        <f t="shared" si="3"/>
        <v/>
      </c>
      <c r="J181" s="50" t="str">
        <f t="shared" si="4"/>
        <v/>
      </c>
      <c r="K181" s="51" t="str">
        <f t="shared" si="5"/>
        <v/>
      </c>
      <c r="L181" s="52" t="str">
        <f t="shared" si="6"/>
        <v/>
      </c>
      <c r="M181" s="54" t="str">
        <f t="shared" si="7"/>
        <v/>
      </c>
      <c r="N181" s="51" t="str">
        <f t="shared" si="8"/>
        <v/>
      </c>
      <c r="O181" s="50" t="str">
        <f t="shared" si="9"/>
        <v/>
      </c>
      <c r="P181" s="55" t="str">
        <f t="shared" si="10"/>
        <v/>
      </c>
    </row>
    <row r="182" ht="12.0" customHeight="1">
      <c r="A182" s="58"/>
      <c r="B182" s="59"/>
      <c r="C182" s="60"/>
      <c r="D182" s="45"/>
      <c r="E182" s="61"/>
      <c r="F182" s="61"/>
      <c r="G182" s="62"/>
      <c r="H182" s="48" t="str">
        <f t="shared" si="2"/>
        <v/>
      </c>
      <c r="I182" s="49" t="str">
        <f t="shared" si="3"/>
        <v/>
      </c>
      <c r="J182" s="50" t="str">
        <f t="shared" si="4"/>
        <v/>
      </c>
      <c r="K182" s="51" t="str">
        <f t="shared" si="5"/>
        <v/>
      </c>
      <c r="L182" s="52" t="str">
        <f t="shared" si="6"/>
        <v/>
      </c>
      <c r="M182" s="54" t="str">
        <f t="shared" si="7"/>
        <v/>
      </c>
      <c r="N182" s="51" t="str">
        <f t="shared" si="8"/>
        <v/>
      </c>
      <c r="O182" s="50" t="str">
        <f t="shared" si="9"/>
        <v/>
      </c>
      <c r="P182" s="55" t="str">
        <f t="shared" si="10"/>
        <v/>
      </c>
    </row>
    <row r="183" ht="12.0" customHeight="1">
      <c r="A183" s="58"/>
      <c r="B183" s="59"/>
      <c r="C183" s="60"/>
      <c r="D183" s="45"/>
      <c r="E183" s="61"/>
      <c r="F183" s="61"/>
      <c r="G183" s="62"/>
      <c r="H183" s="48" t="str">
        <f t="shared" si="2"/>
        <v/>
      </c>
      <c r="I183" s="49" t="str">
        <f t="shared" si="3"/>
        <v/>
      </c>
      <c r="J183" s="50" t="str">
        <f t="shared" si="4"/>
        <v/>
      </c>
      <c r="K183" s="51" t="str">
        <f t="shared" si="5"/>
        <v/>
      </c>
      <c r="L183" s="52" t="str">
        <f t="shared" si="6"/>
        <v/>
      </c>
      <c r="M183" s="54" t="str">
        <f t="shared" si="7"/>
        <v/>
      </c>
      <c r="N183" s="51" t="str">
        <f t="shared" si="8"/>
        <v/>
      </c>
      <c r="O183" s="50" t="str">
        <f t="shared" si="9"/>
        <v/>
      </c>
      <c r="P183" s="55" t="str">
        <f t="shared" si="10"/>
        <v/>
      </c>
    </row>
    <row r="184" ht="12.0" customHeight="1">
      <c r="A184" s="58"/>
      <c r="B184" s="59"/>
      <c r="C184" s="60"/>
      <c r="D184" s="45"/>
      <c r="E184" s="61"/>
      <c r="F184" s="61"/>
      <c r="G184" s="62"/>
      <c r="H184" s="48" t="str">
        <f t="shared" si="2"/>
        <v/>
      </c>
      <c r="I184" s="49" t="str">
        <f t="shared" si="3"/>
        <v/>
      </c>
      <c r="J184" s="50" t="str">
        <f t="shared" si="4"/>
        <v/>
      </c>
      <c r="K184" s="51" t="str">
        <f t="shared" si="5"/>
        <v/>
      </c>
      <c r="L184" s="52" t="str">
        <f t="shared" si="6"/>
        <v/>
      </c>
      <c r="M184" s="54" t="str">
        <f t="shared" si="7"/>
        <v/>
      </c>
      <c r="N184" s="51" t="str">
        <f t="shared" si="8"/>
        <v/>
      </c>
      <c r="O184" s="50" t="str">
        <f t="shared" si="9"/>
        <v/>
      </c>
      <c r="P184" s="55" t="str">
        <f t="shared" si="10"/>
        <v/>
      </c>
    </row>
    <row r="185" ht="12.0" customHeight="1">
      <c r="A185" s="58"/>
      <c r="B185" s="59"/>
      <c r="C185" s="60"/>
      <c r="D185" s="45"/>
      <c r="E185" s="61"/>
      <c r="F185" s="61"/>
      <c r="G185" s="62"/>
      <c r="H185" s="48" t="str">
        <f t="shared" si="2"/>
        <v/>
      </c>
      <c r="I185" s="49" t="str">
        <f t="shared" si="3"/>
        <v/>
      </c>
      <c r="J185" s="50" t="str">
        <f t="shared" si="4"/>
        <v/>
      </c>
      <c r="K185" s="51" t="str">
        <f t="shared" si="5"/>
        <v/>
      </c>
      <c r="L185" s="52" t="str">
        <f t="shared" si="6"/>
        <v/>
      </c>
      <c r="M185" s="54" t="str">
        <f t="shared" si="7"/>
        <v/>
      </c>
      <c r="N185" s="51" t="str">
        <f t="shared" si="8"/>
        <v/>
      </c>
      <c r="O185" s="50" t="str">
        <f t="shared" si="9"/>
        <v/>
      </c>
      <c r="P185" s="55" t="str">
        <f t="shared" si="10"/>
        <v/>
      </c>
    </row>
    <row r="186" ht="12.0" customHeight="1">
      <c r="A186" s="58"/>
      <c r="B186" s="59"/>
      <c r="C186" s="60"/>
      <c r="D186" s="45"/>
      <c r="E186" s="61"/>
      <c r="F186" s="61"/>
      <c r="G186" s="62"/>
      <c r="H186" s="48" t="str">
        <f t="shared" si="2"/>
        <v/>
      </c>
      <c r="I186" s="49" t="str">
        <f t="shared" si="3"/>
        <v/>
      </c>
      <c r="J186" s="50" t="str">
        <f t="shared" si="4"/>
        <v/>
      </c>
      <c r="K186" s="51" t="str">
        <f t="shared" si="5"/>
        <v/>
      </c>
      <c r="L186" s="52" t="str">
        <f t="shared" si="6"/>
        <v/>
      </c>
      <c r="M186" s="54" t="str">
        <f t="shared" si="7"/>
        <v/>
      </c>
      <c r="N186" s="51" t="str">
        <f t="shared" si="8"/>
        <v/>
      </c>
      <c r="O186" s="50" t="str">
        <f t="shared" si="9"/>
        <v/>
      </c>
      <c r="P186" s="55" t="str">
        <f t="shared" si="10"/>
        <v/>
      </c>
    </row>
    <row r="187" ht="12.0" customHeight="1">
      <c r="A187" s="58"/>
      <c r="B187" s="59"/>
      <c r="C187" s="60"/>
      <c r="D187" s="45"/>
      <c r="E187" s="61"/>
      <c r="F187" s="61"/>
      <c r="G187" s="62"/>
      <c r="H187" s="48" t="str">
        <f t="shared" si="2"/>
        <v/>
      </c>
      <c r="I187" s="49" t="str">
        <f t="shared" si="3"/>
        <v/>
      </c>
      <c r="J187" s="50" t="str">
        <f t="shared" si="4"/>
        <v/>
      </c>
      <c r="K187" s="51" t="str">
        <f t="shared" si="5"/>
        <v/>
      </c>
      <c r="L187" s="52" t="str">
        <f t="shared" si="6"/>
        <v/>
      </c>
      <c r="M187" s="54" t="str">
        <f t="shared" si="7"/>
        <v/>
      </c>
      <c r="N187" s="51" t="str">
        <f t="shared" si="8"/>
        <v/>
      </c>
      <c r="O187" s="50" t="str">
        <f t="shared" si="9"/>
        <v/>
      </c>
      <c r="P187" s="55" t="str">
        <f t="shared" si="10"/>
        <v/>
      </c>
    </row>
    <row r="188" ht="12.0" customHeight="1">
      <c r="A188" s="58"/>
      <c r="B188" s="59"/>
      <c r="C188" s="60"/>
      <c r="D188" s="45"/>
      <c r="E188" s="61"/>
      <c r="F188" s="61"/>
      <c r="G188" s="62"/>
      <c r="H188" s="48" t="str">
        <f t="shared" si="2"/>
        <v/>
      </c>
      <c r="I188" s="49" t="str">
        <f t="shared" si="3"/>
        <v/>
      </c>
      <c r="J188" s="50" t="str">
        <f t="shared" si="4"/>
        <v/>
      </c>
      <c r="K188" s="51" t="str">
        <f t="shared" si="5"/>
        <v/>
      </c>
      <c r="L188" s="52" t="str">
        <f t="shared" si="6"/>
        <v/>
      </c>
      <c r="M188" s="54" t="str">
        <f t="shared" si="7"/>
        <v/>
      </c>
      <c r="N188" s="51" t="str">
        <f t="shared" si="8"/>
        <v/>
      </c>
      <c r="O188" s="50" t="str">
        <f t="shared" si="9"/>
        <v/>
      </c>
      <c r="P188" s="55" t="str">
        <f t="shared" si="10"/>
        <v/>
      </c>
    </row>
    <row r="189" ht="12.0" customHeight="1">
      <c r="A189" s="58"/>
      <c r="B189" s="59"/>
      <c r="C189" s="60"/>
      <c r="D189" s="45"/>
      <c r="E189" s="61"/>
      <c r="F189" s="61"/>
      <c r="G189" s="62"/>
      <c r="H189" s="48" t="str">
        <f t="shared" si="2"/>
        <v/>
      </c>
      <c r="I189" s="49" t="str">
        <f t="shared" si="3"/>
        <v/>
      </c>
      <c r="J189" s="50" t="str">
        <f t="shared" si="4"/>
        <v/>
      </c>
      <c r="K189" s="51" t="str">
        <f t="shared" si="5"/>
        <v/>
      </c>
      <c r="L189" s="52" t="str">
        <f t="shared" si="6"/>
        <v/>
      </c>
      <c r="M189" s="54" t="str">
        <f t="shared" si="7"/>
        <v/>
      </c>
      <c r="N189" s="51" t="str">
        <f t="shared" si="8"/>
        <v/>
      </c>
      <c r="O189" s="50" t="str">
        <f t="shared" si="9"/>
        <v/>
      </c>
      <c r="P189" s="55" t="str">
        <f t="shared" si="10"/>
        <v/>
      </c>
    </row>
    <row r="190" ht="12.0" customHeight="1">
      <c r="A190" s="58"/>
      <c r="B190" s="59"/>
      <c r="C190" s="60"/>
      <c r="D190" s="45"/>
      <c r="E190" s="61"/>
      <c r="F190" s="61"/>
      <c r="G190" s="62"/>
      <c r="H190" s="48" t="str">
        <f t="shared" si="2"/>
        <v/>
      </c>
      <c r="I190" s="49" t="str">
        <f t="shared" si="3"/>
        <v/>
      </c>
      <c r="J190" s="50" t="str">
        <f t="shared" si="4"/>
        <v/>
      </c>
      <c r="K190" s="51" t="str">
        <f t="shared" si="5"/>
        <v/>
      </c>
      <c r="L190" s="52" t="str">
        <f t="shared" si="6"/>
        <v/>
      </c>
      <c r="M190" s="54" t="str">
        <f t="shared" si="7"/>
        <v/>
      </c>
      <c r="N190" s="51" t="str">
        <f t="shared" si="8"/>
        <v/>
      </c>
      <c r="O190" s="50" t="str">
        <f t="shared" si="9"/>
        <v/>
      </c>
      <c r="P190" s="55" t="str">
        <f t="shared" si="10"/>
        <v/>
      </c>
    </row>
    <row r="191" ht="12.0" customHeight="1">
      <c r="A191" s="58"/>
      <c r="B191" s="59"/>
      <c r="C191" s="60"/>
      <c r="D191" s="45"/>
      <c r="E191" s="61"/>
      <c r="F191" s="61"/>
      <c r="G191" s="62"/>
      <c r="H191" s="48" t="str">
        <f t="shared" si="2"/>
        <v/>
      </c>
      <c r="I191" s="49" t="str">
        <f t="shared" si="3"/>
        <v/>
      </c>
      <c r="J191" s="50" t="str">
        <f t="shared" si="4"/>
        <v/>
      </c>
      <c r="K191" s="51" t="str">
        <f t="shared" si="5"/>
        <v/>
      </c>
      <c r="L191" s="52" t="str">
        <f t="shared" si="6"/>
        <v/>
      </c>
      <c r="M191" s="54" t="str">
        <f t="shared" si="7"/>
        <v/>
      </c>
      <c r="N191" s="51" t="str">
        <f t="shared" si="8"/>
        <v/>
      </c>
      <c r="O191" s="50" t="str">
        <f t="shared" si="9"/>
        <v/>
      </c>
      <c r="P191" s="55" t="str">
        <f t="shared" si="10"/>
        <v/>
      </c>
    </row>
    <row r="192" ht="12.0" customHeight="1">
      <c r="A192" s="58"/>
      <c r="B192" s="59"/>
      <c r="C192" s="60"/>
      <c r="D192" s="45"/>
      <c r="E192" s="61"/>
      <c r="F192" s="61"/>
      <c r="G192" s="62"/>
      <c r="H192" s="48" t="str">
        <f t="shared" si="2"/>
        <v/>
      </c>
      <c r="I192" s="49" t="str">
        <f t="shared" si="3"/>
        <v/>
      </c>
      <c r="J192" s="50" t="str">
        <f t="shared" si="4"/>
        <v/>
      </c>
      <c r="K192" s="51" t="str">
        <f t="shared" si="5"/>
        <v/>
      </c>
      <c r="L192" s="52" t="str">
        <f t="shared" si="6"/>
        <v/>
      </c>
      <c r="M192" s="54" t="str">
        <f t="shared" si="7"/>
        <v/>
      </c>
      <c r="N192" s="51" t="str">
        <f t="shared" si="8"/>
        <v/>
      </c>
      <c r="O192" s="50" t="str">
        <f t="shared" si="9"/>
        <v/>
      </c>
      <c r="P192" s="55" t="str">
        <f t="shared" si="10"/>
        <v/>
      </c>
    </row>
    <row r="193" ht="12.0" customHeight="1">
      <c r="A193" s="58"/>
      <c r="B193" s="59"/>
      <c r="C193" s="60"/>
      <c r="D193" s="45"/>
      <c r="E193" s="61"/>
      <c r="F193" s="61"/>
      <c r="G193" s="62"/>
      <c r="H193" s="48" t="str">
        <f t="shared" si="2"/>
        <v/>
      </c>
      <c r="I193" s="49" t="str">
        <f t="shared" si="3"/>
        <v/>
      </c>
      <c r="J193" s="50" t="str">
        <f t="shared" si="4"/>
        <v/>
      </c>
      <c r="K193" s="51" t="str">
        <f t="shared" si="5"/>
        <v/>
      </c>
      <c r="L193" s="52" t="str">
        <f t="shared" si="6"/>
        <v/>
      </c>
      <c r="M193" s="54" t="str">
        <f t="shared" si="7"/>
        <v/>
      </c>
      <c r="N193" s="51" t="str">
        <f t="shared" si="8"/>
        <v/>
      </c>
      <c r="O193" s="50" t="str">
        <f t="shared" si="9"/>
        <v/>
      </c>
      <c r="P193" s="55" t="str">
        <f t="shared" si="10"/>
        <v/>
      </c>
    </row>
    <row r="194" ht="12.0" customHeight="1">
      <c r="A194" s="58"/>
      <c r="B194" s="59"/>
      <c r="C194" s="60"/>
      <c r="D194" s="45"/>
      <c r="E194" s="61"/>
      <c r="F194" s="61"/>
      <c r="G194" s="62"/>
      <c r="H194" s="48" t="str">
        <f t="shared" si="2"/>
        <v/>
      </c>
      <c r="I194" s="49" t="str">
        <f t="shared" si="3"/>
        <v/>
      </c>
      <c r="J194" s="50" t="str">
        <f t="shared" si="4"/>
        <v/>
      </c>
      <c r="K194" s="51" t="str">
        <f t="shared" si="5"/>
        <v/>
      </c>
      <c r="L194" s="52" t="str">
        <f t="shared" si="6"/>
        <v/>
      </c>
      <c r="M194" s="54" t="str">
        <f t="shared" si="7"/>
        <v/>
      </c>
      <c r="N194" s="51" t="str">
        <f t="shared" si="8"/>
        <v/>
      </c>
      <c r="O194" s="50" t="str">
        <f t="shared" si="9"/>
        <v/>
      </c>
      <c r="P194" s="55" t="str">
        <f t="shared" si="10"/>
        <v/>
      </c>
    </row>
    <row r="195" ht="12.0" customHeight="1">
      <c r="A195" s="58"/>
      <c r="B195" s="59"/>
      <c r="C195" s="60"/>
      <c r="D195" s="45"/>
      <c r="E195" s="61"/>
      <c r="F195" s="61"/>
      <c r="G195" s="62"/>
      <c r="H195" s="48" t="str">
        <f t="shared" si="2"/>
        <v/>
      </c>
      <c r="I195" s="49" t="str">
        <f t="shared" si="3"/>
        <v/>
      </c>
      <c r="J195" s="50" t="str">
        <f t="shared" si="4"/>
        <v/>
      </c>
      <c r="K195" s="51" t="str">
        <f t="shared" si="5"/>
        <v/>
      </c>
      <c r="L195" s="52" t="str">
        <f t="shared" si="6"/>
        <v/>
      </c>
      <c r="M195" s="54" t="str">
        <f t="shared" si="7"/>
        <v/>
      </c>
      <c r="N195" s="51" t="str">
        <f t="shared" si="8"/>
        <v/>
      </c>
      <c r="O195" s="50" t="str">
        <f t="shared" si="9"/>
        <v/>
      </c>
      <c r="P195" s="55" t="str">
        <f t="shared" si="10"/>
        <v/>
      </c>
    </row>
    <row r="196" ht="12.0" customHeight="1">
      <c r="A196" s="58"/>
      <c r="B196" s="59"/>
      <c r="C196" s="60"/>
      <c r="D196" s="45"/>
      <c r="E196" s="61"/>
      <c r="F196" s="61"/>
      <c r="G196" s="62"/>
      <c r="H196" s="48" t="str">
        <f t="shared" si="2"/>
        <v/>
      </c>
      <c r="I196" s="49" t="str">
        <f t="shared" si="3"/>
        <v/>
      </c>
      <c r="J196" s="50" t="str">
        <f t="shared" si="4"/>
        <v/>
      </c>
      <c r="K196" s="51" t="str">
        <f t="shared" si="5"/>
        <v/>
      </c>
      <c r="L196" s="52" t="str">
        <f t="shared" si="6"/>
        <v/>
      </c>
      <c r="M196" s="54" t="str">
        <f t="shared" si="7"/>
        <v/>
      </c>
      <c r="N196" s="51" t="str">
        <f t="shared" si="8"/>
        <v/>
      </c>
      <c r="O196" s="50" t="str">
        <f t="shared" si="9"/>
        <v/>
      </c>
      <c r="P196" s="55" t="str">
        <f t="shared" si="10"/>
        <v/>
      </c>
    </row>
    <row r="197" ht="12.0" customHeight="1">
      <c r="A197" s="58"/>
      <c r="B197" s="59"/>
      <c r="C197" s="60"/>
      <c r="D197" s="45"/>
      <c r="E197" s="61"/>
      <c r="F197" s="61"/>
      <c r="G197" s="62"/>
      <c r="H197" s="48" t="str">
        <f t="shared" si="2"/>
        <v/>
      </c>
      <c r="I197" s="49" t="str">
        <f t="shared" si="3"/>
        <v/>
      </c>
      <c r="J197" s="50" t="str">
        <f t="shared" si="4"/>
        <v/>
      </c>
      <c r="K197" s="51" t="str">
        <f t="shared" si="5"/>
        <v/>
      </c>
      <c r="L197" s="52" t="str">
        <f t="shared" si="6"/>
        <v/>
      </c>
      <c r="M197" s="54" t="str">
        <f t="shared" si="7"/>
        <v/>
      </c>
      <c r="N197" s="51" t="str">
        <f t="shared" si="8"/>
        <v/>
      </c>
      <c r="O197" s="50" t="str">
        <f t="shared" si="9"/>
        <v/>
      </c>
      <c r="P197" s="55" t="str">
        <f t="shared" si="10"/>
        <v/>
      </c>
    </row>
    <row r="198" ht="12.0" customHeight="1">
      <c r="A198" s="58"/>
      <c r="B198" s="59"/>
      <c r="C198" s="60"/>
      <c r="D198" s="45"/>
      <c r="E198" s="61"/>
      <c r="F198" s="61"/>
      <c r="G198" s="62"/>
      <c r="H198" s="48" t="str">
        <f t="shared" si="2"/>
        <v/>
      </c>
      <c r="I198" s="49" t="str">
        <f t="shared" si="3"/>
        <v/>
      </c>
      <c r="J198" s="50" t="str">
        <f t="shared" si="4"/>
        <v/>
      </c>
      <c r="K198" s="51" t="str">
        <f t="shared" si="5"/>
        <v/>
      </c>
      <c r="L198" s="52" t="str">
        <f t="shared" si="6"/>
        <v/>
      </c>
      <c r="M198" s="54" t="str">
        <f t="shared" si="7"/>
        <v/>
      </c>
      <c r="N198" s="51" t="str">
        <f t="shared" si="8"/>
        <v/>
      </c>
      <c r="O198" s="50" t="str">
        <f t="shared" si="9"/>
        <v/>
      </c>
      <c r="P198" s="55" t="str">
        <f t="shared" si="10"/>
        <v/>
      </c>
    </row>
    <row r="199" ht="12.0" customHeight="1">
      <c r="A199" s="58"/>
      <c r="B199" s="59"/>
      <c r="C199" s="60"/>
      <c r="D199" s="45"/>
      <c r="E199" s="61"/>
      <c r="F199" s="61"/>
      <c r="G199" s="62"/>
      <c r="H199" s="48" t="str">
        <f t="shared" si="2"/>
        <v/>
      </c>
      <c r="I199" s="49" t="str">
        <f t="shared" si="3"/>
        <v/>
      </c>
      <c r="J199" s="50" t="str">
        <f t="shared" si="4"/>
        <v/>
      </c>
      <c r="K199" s="51" t="str">
        <f t="shared" si="5"/>
        <v/>
      </c>
      <c r="L199" s="52" t="str">
        <f t="shared" si="6"/>
        <v/>
      </c>
      <c r="M199" s="54" t="str">
        <f t="shared" si="7"/>
        <v/>
      </c>
      <c r="N199" s="51" t="str">
        <f t="shared" si="8"/>
        <v/>
      </c>
      <c r="O199" s="50" t="str">
        <f t="shared" si="9"/>
        <v/>
      </c>
      <c r="P199" s="55" t="str">
        <f t="shared" si="10"/>
        <v/>
      </c>
    </row>
    <row r="200" ht="12.0" customHeight="1">
      <c r="A200" s="58"/>
      <c r="B200" s="59"/>
      <c r="C200" s="60"/>
      <c r="D200" s="45"/>
      <c r="E200" s="61"/>
      <c r="F200" s="61"/>
      <c r="G200" s="62"/>
      <c r="H200" s="48" t="str">
        <f t="shared" si="2"/>
        <v/>
      </c>
      <c r="I200" s="49" t="str">
        <f t="shared" si="3"/>
        <v/>
      </c>
      <c r="J200" s="50" t="str">
        <f t="shared" si="4"/>
        <v/>
      </c>
      <c r="K200" s="51" t="str">
        <f t="shared" si="5"/>
        <v/>
      </c>
      <c r="L200" s="52" t="str">
        <f t="shared" si="6"/>
        <v/>
      </c>
      <c r="M200" s="54" t="str">
        <f t="shared" si="7"/>
        <v/>
      </c>
      <c r="N200" s="51" t="str">
        <f t="shared" si="8"/>
        <v/>
      </c>
      <c r="O200" s="50" t="str">
        <f t="shared" si="9"/>
        <v/>
      </c>
      <c r="P200" s="55" t="str">
        <f t="shared" si="10"/>
        <v/>
      </c>
    </row>
    <row r="201" ht="12.0" customHeight="1">
      <c r="A201" s="58"/>
      <c r="B201" s="59"/>
      <c r="C201" s="60"/>
      <c r="D201" s="45"/>
      <c r="E201" s="61"/>
      <c r="F201" s="61"/>
      <c r="G201" s="62"/>
      <c r="H201" s="48" t="str">
        <f t="shared" si="2"/>
        <v/>
      </c>
      <c r="I201" s="49" t="str">
        <f t="shared" si="3"/>
        <v/>
      </c>
      <c r="J201" s="50" t="str">
        <f t="shared" si="4"/>
        <v/>
      </c>
      <c r="K201" s="51" t="str">
        <f t="shared" si="5"/>
        <v/>
      </c>
      <c r="L201" s="52" t="str">
        <f t="shared" si="6"/>
        <v/>
      </c>
      <c r="M201" s="54" t="str">
        <f t="shared" si="7"/>
        <v/>
      </c>
      <c r="N201" s="51" t="str">
        <f t="shared" si="8"/>
        <v/>
      </c>
      <c r="O201" s="50" t="str">
        <f t="shared" si="9"/>
        <v/>
      </c>
      <c r="P201" s="55" t="str">
        <f t="shared" si="10"/>
        <v/>
      </c>
    </row>
    <row r="202" ht="12.0" customHeight="1">
      <c r="A202" s="58"/>
      <c r="B202" s="59"/>
      <c r="C202" s="60"/>
      <c r="D202" s="45"/>
      <c r="E202" s="61"/>
      <c r="F202" s="61"/>
      <c r="G202" s="62"/>
      <c r="H202" s="48" t="str">
        <f t="shared" si="2"/>
        <v/>
      </c>
      <c r="I202" s="49" t="str">
        <f t="shared" si="3"/>
        <v/>
      </c>
      <c r="J202" s="50" t="str">
        <f t="shared" si="4"/>
        <v/>
      </c>
      <c r="K202" s="51" t="str">
        <f t="shared" si="5"/>
        <v/>
      </c>
      <c r="L202" s="52" t="str">
        <f t="shared" si="6"/>
        <v/>
      </c>
      <c r="M202" s="54" t="str">
        <f t="shared" si="7"/>
        <v/>
      </c>
      <c r="N202" s="51" t="str">
        <f t="shared" si="8"/>
        <v/>
      </c>
      <c r="O202" s="50" t="str">
        <f t="shared" si="9"/>
        <v/>
      </c>
      <c r="P202" s="55" t="str">
        <f t="shared" si="10"/>
        <v/>
      </c>
    </row>
    <row r="203" ht="12.0" customHeight="1">
      <c r="A203" s="58"/>
      <c r="B203" s="59"/>
      <c r="C203" s="60"/>
      <c r="D203" s="45"/>
      <c r="E203" s="61"/>
      <c r="F203" s="61"/>
      <c r="G203" s="62"/>
      <c r="H203" s="48" t="str">
        <f t="shared" si="2"/>
        <v/>
      </c>
      <c r="I203" s="49" t="str">
        <f t="shared" si="3"/>
        <v/>
      </c>
      <c r="J203" s="50" t="str">
        <f t="shared" si="4"/>
        <v/>
      </c>
      <c r="K203" s="51" t="str">
        <f t="shared" si="5"/>
        <v/>
      </c>
      <c r="L203" s="52" t="str">
        <f t="shared" si="6"/>
        <v/>
      </c>
      <c r="M203" s="54" t="str">
        <f t="shared" si="7"/>
        <v/>
      </c>
      <c r="N203" s="51" t="str">
        <f t="shared" si="8"/>
        <v/>
      </c>
      <c r="O203" s="50" t="str">
        <f t="shared" si="9"/>
        <v/>
      </c>
      <c r="P203" s="55" t="str">
        <f t="shared" si="10"/>
        <v/>
      </c>
    </row>
    <row r="204" ht="12.0" customHeight="1">
      <c r="A204" s="58"/>
      <c r="B204" s="59"/>
      <c r="C204" s="60"/>
      <c r="D204" s="45"/>
      <c r="E204" s="61"/>
      <c r="F204" s="61"/>
      <c r="G204" s="62"/>
      <c r="H204" s="48" t="str">
        <f t="shared" si="2"/>
        <v/>
      </c>
      <c r="I204" s="49" t="str">
        <f t="shared" si="3"/>
        <v/>
      </c>
      <c r="J204" s="50" t="str">
        <f t="shared" si="4"/>
        <v/>
      </c>
      <c r="K204" s="51" t="str">
        <f t="shared" si="5"/>
        <v/>
      </c>
      <c r="L204" s="52" t="str">
        <f t="shared" si="6"/>
        <v/>
      </c>
      <c r="M204" s="54" t="str">
        <f t="shared" si="7"/>
        <v/>
      </c>
      <c r="N204" s="51" t="str">
        <f t="shared" si="8"/>
        <v/>
      </c>
      <c r="O204" s="50" t="str">
        <f t="shared" si="9"/>
        <v/>
      </c>
      <c r="P204" s="55" t="str">
        <f t="shared" si="10"/>
        <v/>
      </c>
    </row>
    <row r="205" ht="12.0" customHeight="1">
      <c r="A205" s="58"/>
      <c r="B205" s="59"/>
      <c r="C205" s="60"/>
      <c r="D205" s="45"/>
      <c r="E205" s="61"/>
      <c r="F205" s="61"/>
      <c r="G205" s="62"/>
      <c r="H205" s="48" t="str">
        <f t="shared" si="2"/>
        <v/>
      </c>
      <c r="I205" s="49" t="str">
        <f t="shared" si="3"/>
        <v/>
      </c>
      <c r="J205" s="50" t="str">
        <f t="shared" si="4"/>
        <v/>
      </c>
      <c r="K205" s="51" t="str">
        <f t="shared" si="5"/>
        <v/>
      </c>
      <c r="L205" s="52" t="str">
        <f t="shared" si="6"/>
        <v/>
      </c>
      <c r="M205" s="54" t="str">
        <f t="shared" si="7"/>
        <v/>
      </c>
      <c r="N205" s="51" t="str">
        <f t="shared" si="8"/>
        <v/>
      </c>
      <c r="O205" s="50" t="str">
        <f t="shared" si="9"/>
        <v/>
      </c>
      <c r="P205" s="55" t="str">
        <f t="shared" si="10"/>
        <v/>
      </c>
    </row>
    <row r="206" ht="12.0" customHeight="1">
      <c r="A206" s="58"/>
      <c r="B206" s="59"/>
      <c r="C206" s="60"/>
      <c r="D206" s="45"/>
      <c r="E206" s="61"/>
      <c r="F206" s="61"/>
      <c r="G206" s="62"/>
      <c r="H206" s="48" t="str">
        <f t="shared" si="2"/>
        <v/>
      </c>
      <c r="I206" s="49" t="str">
        <f t="shared" si="3"/>
        <v/>
      </c>
      <c r="J206" s="50" t="str">
        <f t="shared" si="4"/>
        <v/>
      </c>
      <c r="K206" s="51" t="str">
        <f t="shared" si="5"/>
        <v/>
      </c>
      <c r="L206" s="52" t="str">
        <f t="shared" si="6"/>
        <v/>
      </c>
      <c r="M206" s="54" t="str">
        <f t="shared" si="7"/>
        <v/>
      </c>
      <c r="N206" s="51" t="str">
        <f t="shared" si="8"/>
        <v/>
      </c>
      <c r="O206" s="50" t="str">
        <f t="shared" si="9"/>
        <v/>
      </c>
      <c r="P206" s="55" t="str">
        <f t="shared" si="10"/>
        <v/>
      </c>
    </row>
    <row r="207" ht="12.0" customHeight="1">
      <c r="A207" s="58"/>
      <c r="B207" s="59"/>
      <c r="C207" s="60"/>
      <c r="D207" s="45"/>
      <c r="E207" s="61"/>
      <c r="F207" s="61"/>
      <c r="G207" s="62"/>
      <c r="H207" s="48" t="str">
        <f t="shared" si="2"/>
        <v/>
      </c>
      <c r="I207" s="49" t="str">
        <f t="shared" si="3"/>
        <v/>
      </c>
      <c r="J207" s="50" t="str">
        <f t="shared" si="4"/>
        <v/>
      </c>
      <c r="K207" s="51" t="str">
        <f t="shared" si="5"/>
        <v/>
      </c>
      <c r="L207" s="52" t="str">
        <f t="shared" si="6"/>
        <v/>
      </c>
      <c r="M207" s="54" t="str">
        <f t="shared" si="7"/>
        <v/>
      </c>
      <c r="N207" s="51" t="str">
        <f t="shared" si="8"/>
        <v/>
      </c>
      <c r="O207" s="50" t="str">
        <f t="shared" si="9"/>
        <v/>
      </c>
      <c r="P207" s="55" t="str">
        <f t="shared" si="10"/>
        <v/>
      </c>
    </row>
    <row r="208" ht="12.0" customHeight="1">
      <c r="A208" s="58"/>
      <c r="B208" s="59"/>
      <c r="C208" s="60"/>
      <c r="D208" s="45"/>
      <c r="E208" s="61"/>
      <c r="F208" s="61"/>
      <c r="G208" s="62"/>
      <c r="H208" s="48" t="str">
        <f t="shared" si="2"/>
        <v/>
      </c>
      <c r="I208" s="49" t="str">
        <f t="shared" si="3"/>
        <v/>
      </c>
      <c r="J208" s="50" t="str">
        <f t="shared" si="4"/>
        <v/>
      </c>
      <c r="K208" s="51" t="str">
        <f t="shared" si="5"/>
        <v/>
      </c>
      <c r="L208" s="52" t="str">
        <f t="shared" si="6"/>
        <v/>
      </c>
      <c r="M208" s="54" t="str">
        <f t="shared" si="7"/>
        <v/>
      </c>
      <c r="N208" s="51" t="str">
        <f t="shared" si="8"/>
        <v/>
      </c>
      <c r="O208" s="50" t="str">
        <f t="shared" si="9"/>
        <v/>
      </c>
      <c r="P208" s="55" t="str">
        <f t="shared" si="10"/>
        <v/>
      </c>
    </row>
    <row r="209" ht="12.0" customHeight="1">
      <c r="A209" s="58"/>
      <c r="B209" s="59"/>
      <c r="C209" s="60"/>
      <c r="D209" s="45"/>
      <c r="E209" s="61"/>
      <c r="F209" s="61"/>
      <c r="G209" s="62"/>
      <c r="H209" s="48" t="str">
        <f t="shared" si="2"/>
        <v/>
      </c>
      <c r="I209" s="49" t="str">
        <f t="shared" si="3"/>
        <v/>
      </c>
      <c r="J209" s="50" t="str">
        <f t="shared" si="4"/>
        <v/>
      </c>
      <c r="K209" s="51" t="str">
        <f t="shared" si="5"/>
        <v/>
      </c>
      <c r="L209" s="52" t="str">
        <f t="shared" si="6"/>
        <v/>
      </c>
      <c r="M209" s="54" t="str">
        <f t="shared" si="7"/>
        <v/>
      </c>
      <c r="N209" s="51" t="str">
        <f t="shared" si="8"/>
        <v/>
      </c>
      <c r="O209" s="50" t="str">
        <f t="shared" si="9"/>
        <v/>
      </c>
      <c r="P209" s="55" t="str">
        <f t="shared" si="10"/>
        <v/>
      </c>
    </row>
    <row r="210" ht="12.0" customHeight="1">
      <c r="A210" s="58"/>
      <c r="B210" s="59"/>
      <c r="C210" s="60"/>
      <c r="D210" s="45"/>
      <c r="E210" s="61"/>
      <c r="F210" s="61"/>
      <c r="G210" s="62"/>
      <c r="H210" s="48" t="str">
        <f t="shared" si="2"/>
        <v/>
      </c>
      <c r="I210" s="49" t="str">
        <f t="shared" si="3"/>
        <v/>
      </c>
      <c r="J210" s="50" t="str">
        <f t="shared" si="4"/>
        <v/>
      </c>
      <c r="K210" s="51" t="str">
        <f t="shared" si="5"/>
        <v/>
      </c>
      <c r="L210" s="52" t="str">
        <f t="shared" si="6"/>
        <v/>
      </c>
      <c r="M210" s="54" t="str">
        <f t="shared" si="7"/>
        <v/>
      </c>
      <c r="N210" s="51" t="str">
        <f t="shared" si="8"/>
        <v/>
      </c>
      <c r="O210" s="50" t="str">
        <f t="shared" si="9"/>
        <v/>
      </c>
      <c r="P210" s="55" t="str">
        <f t="shared" si="10"/>
        <v/>
      </c>
    </row>
    <row r="211" ht="12.0" customHeight="1">
      <c r="A211" s="58"/>
      <c r="B211" s="59"/>
      <c r="C211" s="60"/>
      <c r="D211" s="45"/>
      <c r="E211" s="61"/>
      <c r="F211" s="61"/>
      <c r="G211" s="62"/>
      <c r="H211" s="48" t="str">
        <f t="shared" si="2"/>
        <v/>
      </c>
      <c r="I211" s="49" t="str">
        <f t="shared" si="3"/>
        <v/>
      </c>
      <c r="J211" s="50" t="str">
        <f t="shared" si="4"/>
        <v/>
      </c>
      <c r="K211" s="51" t="str">
        <f t="shared" si="5"/>
        <v/>
      </c>
      <c r="L211" s="52" t="str">
        <f t="shared" si="6"/>
        <v/>
      </c>
      <c r="M211" s="54" t="str">
        <f t="shared" si="7"/>
        <v/>
      </c>
      <c r="N211" s="51" t="str">
        <f t="shared" si="8"/>
        <v/>
      </c>
      <c r="O211" s="50" t="str">
        <f t="shared" si="9"/>
        <v/>
      </c>
      <c r="P211" s="55" t="str">
        <f t="shared" si="10"/>
        <v/>
      </c>
    </row>
    <row r="212" ht="12.0" customHeight="1">
      <c r="A212" s="58"/>
      <c r="B212" s="59"/>
      <c r="C212" s="60"/>
      <c r="D212" s="45"/>
      <c r="E212" s="61"/>
      <c r="F212" s="61"/>
      <c r="G212" s="62"/>
      <c r="H212" s="48" t="str">
        <f t="shared" si="2"/>
        <v/>
      </c>
      <c r="I212" s="49" t="str">
        <f t="shared" si="3"/>
        <v/>
      </c>
      <c r="J212" s="50" t="str">
        <f t="shared" si="4"/>
        <v/>
      </c>
      <c r="K212" s="51" t="str">
        <f t="shared" si="5"/>
        <v/>
      </c>
      <c r="L212" s="52" t="str">
        <f t="shared" si="6"/>
        <v/>
      </c>
      <c r="M212" s="54" t="str">
        <f t="shared" si="7"/>
        <v/>
      </c>
      <c r="N212" s="51" t="str">
        <f t="shared" si="8"/>
        <v/>
      </c>
      <c r="O212" s="50" t="str">
        <f t="shared" si="9"/>
        <v/>
      </c>
      <c r="P212" s="55" t="str">
        <f t="shared" si="10"/>
        <v/>
      </c>
    </row>
    <row r="213" ht="12.0" customHeight="1">
      <c r="A213" s="58"/>
      <c r="B213" s="59"/>
      <c r="C213" s="60"/>
      <c r="D213" s="45"/>
      <c r="E213" s="61"/>
      <c r="F213" s="61"/>
      <c r="G213" s="62"/>
      <c r="H213" s="48" t="str">
        <f t="shared" si="2"/>
        <v/>
      </c>
      <c r="I213" s="49" t="str">
        <f t="shared" si="3"/>
        <v/>
      </c>
      <c r="J213" s="50" t="str">
        <f t="shared" si="4"/>
        <v/>
      </c>
      <c r="K213" s="51" t="str">
        <f t="shared" si="5"/>
        <v/>
      </c>
      <c r="L213" s="52" t="str">
        <f t="shared" si="6"/>
        <v/>
      </c>
      <c r="M213" s="54" t="str">
        <f t="shared" si="7"/>
        <v/>
      </c>
      <c r="N213" s="51" t="str">
        <f t="shared" si="8"/>
        <v/>
      </c>
      <c r="O213" s="50" t="str">
        <f t="shared" si="9"/>
        <v/>
      </c>
      <c r="P213" s="55" t="str">
        <f t="shared" si="10"/>
        <v/>
      </c>
    </row>
    <row r="214" ht="12.0" customHeight="1">
      <c r="A214" s="58"/>
      <c r="B214" s="59"/>
      <c r="C214" s="60"/>
      <c r="D214" s="45"/>
      <c r="E214" s="61"/>
      <c r="F214" s="61"/>
      <c r="G214" s="62"/>
      <c r="H214" s="48" t="str">
        <f t="shared" si="2"/>
        <v/>
      </c>
      <c r="I214" s="49" t="str">
        <f t="shared" si="3"/>
        <v/>
      </c>
      <c r="J214" s="50" t="str">
        <f t="shared" si="4"/>
        <v/>
      </c>
      <c r="K214" s="51" t="str">
        <f t="shared" si="5"/>
        <v/>
      </c>
      <c r="L214" s="52" t="str">
        <f t="shared" si="6"/>
        <v/>
      </c>
      <c r="M214" s="54" t="str">
        <f t="shared" si="7"/>
        <v/>
      </c>
      <c r="N214" s="51" t="str">
        <f t="shared" si="8"/>
        <v/>
      </c>
      <c r="O214" s="50" t="str">
        <f t="shared" si="9"/>
        <v/>
      </c>
      <c r="P214" s="55" t="str">
        <f t="shared" si="10"/>
        <v/>
      </c>
    </row>
    <row r="215" ht="12.0" customHeight="1">
      <c r="A215" s="58"/>
      <c r="B215" s="59"/>
      <c r="C215" s="60"/>
      <c r="D215" s="45"/>
      <c r="E215" s="61"/>
      <c r="F215" s="61"/>
      <c r="G215" s="62"/>
      <c r="H215" s="48" t="str">
        <f t="shared" si="2"/>
        <v/>
      </c>
      <c r="I215" s="49" t="str">
        <f t="shared" si="3"/>
        <v/>
      </c>
      <c r="J215" s="50" t="str">
        <f t="shared" si="4"/>
        <v/>
      </c>
      <c r="K215" s="51" t="str">
        <f t="shared" si="5"/>
        <v/>
      </c>
      <c r="L215" s="52" t="str">
        <f t="shared" si="6"/>
        <v/>
      </c>
      <c r="M215" s="54" t="str">
        <f t="shared" si="7"/>
        <v/>
      </c>
      <c r="N215" s="51" t="str">
        <f t="shared" si="8"/>
        <v/>
      </c>
      <c r="O215" s="50" t="str">
        <f t="shared" si="9"/>
        <v/>
      </c>
      <c r="P215" s="55" t="str">
        <f t="shared" si="10"/>
        <v/>
      </c>
    </row>
    <row r="216" ht="12.0" customHeight="1">
      <c r="A216" s="58"/>
      <c r="B216" s="59"/>
      <c r="C216" s="60"/>
      <c r="D216" s="45"/>
      <c r="E216" s="61"/>
      <c r="F216" s="61"/>
      <c r="G216" s="62"/>
      <c r="H216" s="48" t="str">
        <f t="shared" si="2"/>
        <v/>
      </c>
      <c r="I216" s="49" t="str">
        <f t="shared" si="3"/>
        <v/>
      </c>
      <c r="J216" s="50" t="str">
        <f t="shared" si="4"/>
        <v/>
      </c>
      <c r="K216" s="51" t="str">
        <f t="shared" si="5"/>
        <v/>
      </c>
      <c r="L216" s="52" t="str">
        <f t="shared" si="6"/>
        <v/>
      </c>
      <c r="M216" s="54" t="str">
        <f t="shared" si="7"/>
        <v/>
      </c>
      <c r="N216" s="51" t="str">
        <f t="shared" si="8"/>
        <v/>
      </c>
      <c r="O216" s="50" t="str">
        <f t="shared" si="9"/>
        <v/>
      </c>
      <c r="P216" s="55" t="str">
        <f t="shared" si="10"/>
        <v/>
      </c>
    </row>
    <row r="217" ht="12.0" customHeight="1">
      <c r="A217" s="58"/>
      <c r="B217" s="59"/>
      <c r="C217" s="60"/>
      <c r="D217" s="45"/>
      <c r="E217" s="61"/>
      <c r="F217" s="61"/>
      <c r="G217" s="62"/>
      <c r="H217" s="48" t="str">
        <f t="shared" si="2"/>
        <v/>
      </c>
      <c r="I217" s="49" t="str">
        <f t="shared" si="3"/>
        <v/>
      </c>
      <c r="J217" s="50" t="str">
        <f t="shared" si="4"/>
        <v/>
      </c>
      <c r="K217" s="51" t="str">
        <f t="shared" si="5"/>
        <v/>
      </c>
      <c r="L217" s="52" t="str">
        <f t="shared" si="6"/>
        <v/>
      </c>
      <c r="M217" s="54" t="str">
        <f t="shared" si="7"/>
        <v/>
      </c>
      <c r="N217" s="51" t="str">
        <f t="shared" si="8"/>
        <v/>
      </c>
      <c r="O217" s="50" t="str">
        <f t="shared" si="9"/>
        <v/>
      </c>
      <c r="P217" s="55" t="str">
        <f t="shared" si="10"/>
        <v/>
      </c>
    </row>
    <row r="218" ht="12.0" customHeight="1">
      <c r="A218" s="58"/>
      <c r="B218" s="59"/>
      <c r="C218" s="60"/>
      <c r="D218" s="45"/>
      <c r="E218" s="61"/>
      <c r="F218" s="61"/>
      <c r="G218" s="62"/>
      <c r="H218" s="48" t="str">
        <f t="shared" si="2"/>
        <v/>
      </c>
      <c r="I218" s="49" t="str">
        <f t="shared" si="3"/>
        <v/>
      </c>
      <c r="J218" s="50" t="str">
        <f t="shared" si="4"/>
        <v/>
      </c>
      <c r="K218" s="51" t="str">
        <f t="shared" si="5"/>
        <v/>
      </c>
      <c r="L218" s="52" t="str">
        <f t="shared" si="6"/>
        <v/>
      </c>
      <c r="M218" s="54" t="str">
        <f t="shared" si="7"/>
        <v/>
      </c>
      <c r="N218" s="51" t="str">
        <f t="shared" si="8"/>
        <v/>
      </c>
      <c r="O218" s="50" t="str">
        <f t="shared" si="9"/>
        <v/>
      </c>
      <c r="P218" s="55" t="str">
        <f t="shared" si="10"/>
        <v/>
      </c>
    </row>
    <row r="219" ht="12.0" customHeight="1">
      <c r="A219" s="58"/>
      <c r="B219" s="59"/>
      <c r="C219" s="60"/>
      <c r="D219" s="45"/>
      <c r="E219" s="61"/>
      <c r="F219" s="61"/>
      <c r="G219" s="62"/>
      <c r="H219" s="48" t="str">
        <f t="shared" si="2"/>
        <v/>
      </c>
      <c r="I219" s="49" t="str">
        <f t="shared" si="3"/>
        <v/>
      </c>
      <c r="J219" s="50" t="str">
        <f t="shared" si="4"/>
        <v/>
      </c>
      <c r="K219" s="51" t="str">
        <f t="shared" si="5"/>
        <v/>
      </c>
      <c r="L219" s="52" t="str">
        <f t="shared" si="6"/>
        <v/>
      </c>
      <c r="M219" s="54" t="str">
        <f t="shared" si="7"/>
        <v/>
      </c>
      <c r="N219" s="51" t="str">
        <f t="shared" si="8"/>
        <v/>
      </c>
      <c r="O219" s="50" t="str">
        <f t="shared" si="9"/>
        <v/>
      </c>
      <c r="P219" s="55" t="str">
        <f t="shared" si="10"/>
        <v/>
      </c>
    </row>
    <row r="220" ht="12.0" customHeight="1">
      <c r="A220" s="58"/>
      <c r="B220" s="59"/>
      <c r="C220" s="60"/>
      <c r="D220" s="45"/>
      <c r="E220" s="61"/>
      <c r="F220" s="61"/>
      <c r="G220" s="62"/>
      <c r="H220" s="48" t="str">
        <f t="shared" si="2"/>
        <v/>
      </c>
      <c r="I220" s="49" t="str">
        <f t="shared" si="3"/>
        <v/>
      </c>
      <c r="J220" s="50" t="str">
        <f t="shared" si="4"/>
        <v/>
      </c>
      <c r="K220" s="51" t="str">
        <f t="shared" si="5"/>
        <v/>
      </c>
      <c r="L220" s="52" t="str">
        <f t="shared" si="6"/>
        <v/>
      </c>
      <c r="M220" s="54" t="str">
        <f t="shared" si="7"/>
        <v/>
      </c>
      <c r="N220" s="51" t="str">
        <f t="shared" si="8"/>
        <v/>
      </c>
      <c r="O220" s="50" t="str">
        <f t="shared" si="9"/>
        <v/>
      </c>
      <c r="P220" s="55" t="str">
        <f t="shared" si="10"/>
        <v/>
      </c>
    </row>
    <row r="221" ht="12.0" customHeight="1">
      <c r="A221" s="58"/>
      <c r="B221" s="59"/>
      <c r="C221" s="60"/>
      <c r="D221" s="45"/>
      <c r="E221" s="61"/>
      <c r="F221" s="61"/>
      <c r="G221" s="62"/>
      <c r="H221" s="48" t="str">
        <f t="shared" si="2"/>
        <v/>
      </c>
      <c r="I221" s="49" t="str">
        <f t="shared" si="3"/>
        <v/>
      </c>
      <c r="J221" s="50" t="str">
        <f t="shared" si="4"/>
        <v/>
      </c>
      <c r="K221" s="51" t="str">
        <f t="shared" si="5"/>
        <v/>
      </c>
      <c r="L221" s="52" t="str">
        <f t="shared" si="6"/>
        <v/>
      </c>
      <c r="M221" s="54" t="str">
        <f t="shared" si="7"/>
        <v/>
      </c>
      <c r="N221" s="51" t="str">
        <f t="shared" si="8"/>
        <v/>
      </c>
      <c r="O221" s="50" t="str">
        <f t="shared" si="9"/>
        <v/>
      </c>
      <c r="P221" s="55" t="str">
        <f t="shared" si="10"/>
        <v/>
      </c>
    </row>
    <row r="222" ht="12.0" customHeight="1">
      <c r="A222" s="58"/>
      <c r="B222" s="59"/>
      <c r="C222" s="60"/>
      <c r="D222" s="45"/>
      <c r="E222" s="61"/>
      <c r="F222" s="61"/>
      <c r="G222" s="62"/>
      <c r="H222" s="48" t="str">
        <f t="shared" si="2"/>
        <v/>
      </c>
      <c r="I222" s="49" t="str">
        <f t="shared" si="3"/>
        <v/>
      </c>
      <c r="J222" s="50" t="str">
        <f t="shared" si="4"/>
        <v/>
      </c>
      <c r="K222" s="51" t="str">
        <f t="shared" si="5"/>
        <v/>
      </c>
      <c r="L222" s="52" t="str">
        <f t="shared" si="6"/>
        <v/>
      </c>
      <c r="M222" s="54" t="str">
        <f t="shared" si="7"/>
        <v/>
      </c>
      <c r="N222" s="51" t="str">
        <f t="shared" si="8"/>
        <v/>
      </c>
      <c r="O222" s="50" t="str">
        <f t="shared" si="9"/>
        <v/>
      </c>
      <c r="P222" s="55" t="str">
        <f t="shared" si="10"/>
        <v/>
      </c>
    </row>
    <row r="223" ht="12.0" customHeight="1">
      <c r="A223" s="58"/>
      <c r="B223" s="59"/>
      <c r="C223" s="60"/>
      <c r="D223" s="45"/>
      <c r="E223" s="61"/>
      <c r="F223" s="61"/>
      <c r="G223" s="62"/>
      <c r="H223" s="48" t="str">
        <f t="shared" si="2"/>
        <v/>
      </c>
      <c r="I223" s="49" t="str">
        <f t="shared" si="3"/>
        <v/>
      </c>
      <c r="J223" s="50" t="str">
        <f t="shared" si="4"/>
        <v/>
      </c>
      <c r="K223" s="51" t="str">
        <f t="shared" si="5"/>
        <v/>
      </c>
      <c r="L223" s="52" t="str">
        <f t="shared" si="6"/>
        <v/>
      </c>
      <c r="M223" s="54" t="str">
        <f t="shared" si="7"/>
        <v/>
      </c>
      <c r="N223" s="51" t="str">
        <f t="shared" si="8"/>
        <v/>
      </c>
      <c r="O223" s="50" t="str">
        <f t="shared" si="9"/>
        <v/>
      </c>
      <c r="P223" s="55" t="str">
        <f t="shared" si="10"/>
        <v/>
      </c>
    </row>
    <row r="224" ht="12.0" customHeight="1">
      <c r="A224" s="58"/>
      <c r="B224" s="59"/>
      <c r="C224" s="60"/>
      <c r="D224" s="45"/>
      <c r="E224" s="61"/>
      <c r="F224" s="61"/>
      <c r="G224" s="62"/>
      <c r="H224" s="48" t="str">
        <f t="shared" si="2"/>
        <v/>
      </c>
      <c r="I224" s="49" t="str">
        <f t="shared" si="3"/>
        <v/>
      </c>
      <c r="J224" s="50" t="str">
        <f t="shared" si="4"/>
        <v/>
      </c>
      <c r="K224" s="51" t="str">
        <f t="shared" si="5"/>
        <v/>
      </c>
      <c r="L224" s="52" t="str">
        <f t="shared" si="6"/>
        <v/>
      </c>
      <c r="M224" s="54" t="str">
        <f t="shared" si="7"/>
        <v/>
      </c>
      <c r="N224" s="51" t="str">
        <f t="shared" si="8"/>
        <v/>
      </c>
      <c r="O224" s="50" t="str">
        <f t="shared" si="9"/>
        <v/>
      </c>
      <c r="P224" s="55" t="str">
        <f t="shared" si="10"/>
        <v/>
      </c>
    </row>
    <row r="225" ht="12.0" customHeight="1">
      <c r="A225" s="58"/>
      <c r="B225" s="59"/>
      <c r="C225" s="60"/>
      <c r="D225" s="45"/>
      <c r="E225" s="61"/>
      <c r="F225" s="61"/>
      <c r="G225" s="62"/>
      <c r="H225" s="48" t="str">
        <f t="shared" si="2"/>
        <v/>
      </c>
      <c r="I225" s="49" t="str">
        <f t="shared" si="3"/>
        <v/>
      </c>
      <c r="J225" s="50" t="str">
        <f t="shared" si="4"/>
        <v/>
      </c>
      <c r="K225" s="51" t="str">
        <f t="shared" si="5"/>
        <v/>
      </c>
      <c r="L225" s="52" t="str">
        <f t="shared" si="6"/>
        <v/>
      </c>
      <c r="M225" s="54" t="str">
        <f t="shared" si="7"/>
        <v/>
      </c>
      <c r="N225" s="51" t="str">
        <f t="shared" si="8"/>
        <v/>
      </c>
      <c r="O225" s="50" t="str">
        <f t="shared" si="9"/>
        <v/>
      </c>
      <c r="P225" s="55" t="str">
        <f t="shared" si="10"/>
        <v/>
      </c>
    </row>
    <row r="226" ht="12.0" customHeight="1">
      <c r="A226" s="58"/>
      <c r="B226" s="59"/>
      <c r="C226" s="60"/>
      <c r="D226" s="45"/>
      <c r="E226" s="61"/>
      <c r="F226" s="61"/>
      <c r="G226" s="62"/>
      <c r="H226" s="48" t="str">
        <f t="shared" si="2"/>
        <v/>
      </c>
      <c r="I226" s="49" t="str">
        <f t="shared" si="3"/>
        <v/>
      </c>
      <c r="J226" s="50" t="str">
        <f t="shared" si="4"/>
        <v/>
      </c>
      <c r="K226" s="51" t="str">
        <f t="shared" si="5"/>
        <v/>
      </c>
      <c r="L226" s="52" t="str">
        <f t="shared" si="6"/>
        <v/>
      </c>
      <c r="M226" s="54" t="str">
        <f t="shared" si="7"/>
        <v/>
      </c>
      <c r="N226" s="51" t="str">
        <f t="shared" si="8"/>
        <v/>
      </c>
      <c r="O226" s="50" t="str">
        <f t="shared" si="9"/>
        <v/>
      </c>
      <c r="P226" s="55" t="str">
        <f t="shared" si="10"/>
        <v/>
      </c>
    </row>
    <row r="227" ht="12.0" customHeight="1">
      <c r="A227" s="58"/>
      <c r="B227" s="59"/>
      <c r="C227" s="60"/>
      <c r="D227" s="45"/>
      <c r="E227" s="61"/>
      <c r="F227" s="61"/>
      <c r="G227" s="62"/>
      <c r="H227" s="48" t="str">
        <f t="shared" si="2"/>
        <v/>
      </c>
      <c r="I227" s="49" t="str">
        <f t="shared" si="3"/>
        <v/>
      </c>
      <c r="J227" s="50" t="str">
        <f t="shared" si="4"/>
        <v/>
      </c>
      <c r="K227" s="51" t="str">
        <f t="shared" si="5"/>
        <v/>
      </c>
      <c r="L227" s="52" t="str">
        <f t="shared" si="6"/>
        <v/>
      </c>
      <c r="M227" s="54" t="str">
        <f t="shared" si="7"/>
        <v/>
      </c>
      <c r="N227" s="51" t="str">
        <f t="shared" si="8"/>
        <v/>
      </c>
      <c r="O227" s="50" t="str">
        <f t="shared" si="9"/>
        <v/>
      </c>
      <c r="P227" s="55" t="str">
        <f t="shared" si="10"/>
        <v/>
      </c>
    </row>
    <row r="228" ht="12.0" customHeight="1">
      <c r="A228" s="58"/>
      <c r="B228" s="59"/>
      <c r="C228" s="60"/>
      <c r="D228" s="45"/>
      <c r="E228" s="61"/>
      <c r="F228" s="61"/>
      <c r="G228" s="62"/>
      <c r="H228" s="48" t="str">
        <f t="shared" si="2"/>
        <v/>
      </c>
      <c r="I228" s="49" t="str">
        <f t="shared" si="3"/>
        <v/>
      </c>
      <c r="J228" s="50" t="str">
        <f t="shared" si="4"/>
        <v/>
      </c>
      <c r="K228" s="51" t="str">
        <f t="shared" si="5"/>
        <v/>
      </c>
      <c r="L228" s="52" t="str">
        <f t="shared" si="6"/>
        <v/>
      </c>
      <c r="M228" s="54" t="str">
        <f t="shared" si="7"/>
        <v/>
      </c>
      <c r="N228" s="51" t="str">
        <f t="shared" si="8"/>
        <v/>
      </c>
      <c r="O228" s="50" t="str">
        <f t="shared" si="9"/>
        <v/>
      </c>
      <c r="P228" s="55" t="str">
        <f t="shared" si="10"/>
        <v/>
      </c>
    </row>
    <row r="229" ht="12.0" customHeight="1">
      <c r="A229" s="58"/>
      <c r="B229" s="59"/>
      <c r="C229" s="60"/>
      <c r="D229" s="45"/>
      <c r="E229" s="61"/>
      <c r="F229" s="61"/>
      <c r="G229" s="62"/>
      <c r="H229" s="48" t="str">
        <f t="shared" si="2"/>
        <v/>
      </c>
      <c r="I229" s="49" t="str">
        <f t="shared" si="3"/>
        <v/>
      </c>
      <c r="J229" s="50" t="str">
        <f t="shared" si="4"/>
        <v/>
      </c>
      <c r="K229" s="51" t="str">
        <f t="shared" si="5"/>
        <v/>
      </c>
      <c r="L229" s="52" t="str">
        <f t="shared" si="6"/>
        <v/>
      </c>
      <c r="M229" s="54" t="str">
        <f t="shared" si="7"/>
        <v/>
      </c>
      <c r="N229" s="51" t="str">
        <f t="shared" si="8"/>
        <v/>
      </c>
      <c r="O229" s="50" t="str">
        <f t="shared" si="9"/>
        <v/>
      </c>
      <c r="P229" s="55" t="str">
        <f t="shared" si="10"/>
        <v/>
      </c>
    </row>
    <row r="230" ht="12.0" customHeight="1">
      <c r="A230" s="58"/>
      <c r="B230" s="59"/>
      <c r="C230" s="60"/>
      <c r="D230" s="45"/>
      <c r="E230" s="61"/>
      <c r="F230" s="61"/>
      <c r="G230" s="62"/>
      <c r="H230" s="48" t="str">
        <f t="shared" si="2"/>
        <v/>
      </c>
      <c r="I230" s="49" t="str">
        <f t="shared" si="3"/>
        <v/>
      </c>
      <c r="J230" s="50" t="str">
        <f t="shared" si="4"/>
        <v/>
      </c>
      <c r="K230" s="51" t="str">
        <f t="shared" si="5"/>
        <v/>
      </c>
      <c r="L230" s="52" t="str">
        <f t="shared" si="6"/>
        <v/>
      </c>
      <c r="M230" s="54" t="str">
        <f t="shared" si="7"/>
        <v/>
      </c>
      <c r="N230" s="51" t="str">
        <f t="shared" si="8"/>
        <v/>
      </c>
      <c r="O230" s="50" t="str">
        <f t="shared" si="9"/>
        <v/>
      </c>
      <c r="P230" s="55" t="str">
        <f t="shared" si="10"/>
        <v/>
      </c>
    </row>
    <row r="231" ht="12.0" customHeight="1">
      <c r="A231" s="58"/>
      <c r="B231" s="59"/>
      <c r="C231" s="60"/>
      <c r="D231" s="45"/>
      <c r="E231" s="61"/>
      <c r="F231" s="61"/>
      <c r="G231" s="62"/>
      <c r="H231" s="48" t="str">
        <f t="shared" si="2"/>
        <v/>
      </c>
      <c r="I231" s="49" t="str">
        <f t="shared" si="3"/>
        <v/>
      </c>
      <c r="J231" s="50" t="str">
        <f t="shared" si="4"/>
        <v/>
      </c>
      <c r="K231" s="51" t="str">
        <f t="shared" si="5"/>
        <v/>
      </c>
      <c r="L231" s="52" t="str">
        <f t="shared" si="6"/>
        <v/>
      </c>
      <c r="M231" s="54" t="str">
        <f t="shared" si="7"/>
        <v/>
      </c>
      <c r="N231" s="51" t="str">
        <f t="shared" si="8"/>
        <v/>
      </c>
      <c r="O231" s="50" t="str">
        <f t="shared" si="9"/>
        <v/>
      </c>
      <c r="P231" s="55" t="str">
        <f t="shared" si="10"/>
        <v/>
      </c>
    </row>
    <row r="232" ht="12.0" customHeight="1">
      <c r="A232" s="58"/>
      <c r="B232" s="59"/>
      <c r="C232" s="60"/>
      <c r="D232" s="45"/>
      <c r="E232" s="61"/>
      <c r="F232" s="61"/>
      <c r="G232" s="62"/>
      <c r="H232" s="48" t="str">
        <f t="shared" si="2"/>
        <v/>
      </c>
      <c r="I232" s="49" t="str">
        <f t="shared" si="3"/>
        <v/>
      </c>
      <c r="J232" s="50" t="str">
        <f t="shared" si="4"/>
        <v/>
      </c>
      <c r="K232" s="51" t="str">
        <f t="shared" si="5"/>
        <v/>
      </c>
      <c r="L232" s="52" t="str">
        <f t="shared" si="6"/>
        <v/>
      </c>
      <c r="M232" s="54" t="str">
        <f t="shared" si="7"/>
        <v/>
      </c>
      <c r="N232" s="51" t="str">
        <f t="shared" si="8"/>
        <v/>
      </c>
      <c r="O232" s="50" t="str">
        <f t="shared" si="9"/>
        <v/>
      </c>
      <c r="P232" s="55" t="str">
        <f t="shared" si="10"/>
        <v/>
      </c>
    </row>
    <row r="233" ht="12.0" customHeight="1">
      <c r="A233" s="58"/>
      <c r="B233" s="59"/>
      <c r="C233" s="60"/>
      <c r="D233" s="45"/>
      <c r="E233" s="61"/>
      <c r="F233" s="61"/>
      <c r="G233" s="62"/>
      <c r="H233" s="48" t="str">
        <f t="shared" si="2"/>
        <v/>
      </c>
      <c r="I233" s="49" t="str">
        <f t="shared" si="3"/>
        <v/>
      </c>
      <c r="J233" s="50" t="str">
        <f t="shared" si="4"/>
        <v/>
      </c>
      <c r="K233" s="51" t="str">
        <f t="shared" si="5"/>
        <v/>
      </c>
      <c r="L233" s="52" t="str">
        <f t="shared" si="6"/>
        <v/>
      </c>
      <c r="M233" s="54" t="str">
        <f t="shared" si="7"/>
        <v/>
      </c>
      <c r="N233" s="51" t="str">
        <f t="shared" si="8"/>
        <v/>
      </c>
      <c r="O233" s="50" t="str">
        <f t="shared" si="9"/>
        <v/>
      </c>
      <c r="P233" s="55" t="str">
        <f t="shared" si="10"/>
        <v/>
      </c>
    </row>
    <row r="234" ht="12.0" customHeight="1">
      <c r="A234" s="58"/>
      <c r="B234" s="59"/>
      <c r="C234" s="60"/>
      <c r="D234" s="45"/>
      <c r="E234" s="61"/>
      <c r="F234" s="61"/>
      <c r="G234" s="62"/>
      <c r="H234" s="48" t="str">
        <f t="shared" si="2"/>
        <v/>
      </c>
      <c r="I234" s="49" t="str">
        <f t="shared" si="3"/>
        <v/>
      </c>
      <c r="J234" s="50" t="str">
        <f t="shared" si="4"/>
        <v/>
      </c>
      <c r="K234" s="51" t="str">
        <f t="shared" si="5"/>
        <v/>
      </c>
      <c r="L234" s="52" t="str">
        <f t="shared" si="6"/>
        <v/>
      </c>
      <c r="M234" s="54" t="str">
        <f t="shared" si="7"/>
        <v/>
      </c>
      <c r="N234" s="51" t="str">
        <f t="shared" si="8"/>
        <v/>
      </c>
      <c r="O234" s="50" t="str">
        <f t="shared" si="9"/>
        <v/>
      </c>
      <c r="P234" s="55" t="str">
        <f t="shared" si="10"/>
        <v/>
      </c>
    </row>
    <row r="235" ht="12.0" customHeight="1">
      <c r="A235" s="58"/>
      <c r="B235" s="59"/>
      <c r="C235" s="60"/>
      <c r="D235" s="45"/>
      <c r="E235" s="61"/>
      <c r="F235" s="61"/>
      <c r="G235" s="62"/>
      <c r="H235" s="48" t="str">
        <f t="shared" si="2"/>
        <v/>
      </c>
      <c r="I235" s="49" t="str">
        <f t="shared" si="3"/>
        <v/>
      </c>
      <c r="J235" s="50" t="str">
        <f t="shared" si="4"/>
        <v/>
      </c>
      <c r="K235" s="51" t="str">
        <f t="shared" si="5"/>
        <v/>
      </c>
      <c r="L235" s="52" t="str">
        <f t="shared" si="6"/>
        <v/>
      </c>
      <c r="M235" s="54" t="str">
        <f t="shared" si="7"/>
        <v/>
      </c>
      <c r="N235" s="51" t="str">
        <f t="shared" si="8"/>
        <v/>
      </c>
      <c r="O235" s="50" t="str">
        <f t="shared" si="9"/>
        <v/>
      </c>
      <c r="P235" s="55" t="str">
        <f t="shared" si="10"/>
        <v/>
      </c>
    </row>
    <row r="236" ht="12.0" customHeight="1">
      <c r="A236" s="58"/>
      <c r="B236" s="59"/>
      <c r="C236" s="60"/>
      <c r="D236" s="45"/>
      <c r="E236" s="61"/>
      <c r="F236" s="61"/>
      <c r="G236" s="62"/>
      <c r="H236" s="48" t="str">
        <f t="shared" si="2"/>
        <v/>
      </c>
      <c r="I236" s="49" t="str">
        <f t="shared" si="3"/>
        <v/>
      </c>
      <c r="J236" s="50" t="str">
        <f t="shared" si="4"/>
        <v/>
      </c>
      <c r="K236" s="51" t="str">
        <f t="shared" si="5"/>
        <v/>
      </c>
      <c r="L236" s="52" t="str">
        <f t="shared" si="6"/>
        <v/>
      </c>
      <c r="M236" s="54" t="str">
        <f t="shared" si="7"/>
        <v/>
      </c>
      <c r="N236" s="51" t="str">
        <f t="shared" si="8"/>
        <v/>
      </c>
      <c r="O236" s="50" t="str">
        <f t="shared" si="9"/>
        <v/>
      </c>
      <c r="P236" s="55" t="str">
        <f t="shared" si="10"/>
        <v/>
      </c>
    </row>
    <row r="237" ht="12.0" customHeight="1">
      <c r="A237" s="58"/>
      <c r="B237" s="59"/>
      <c r="C237" s="60"/>
      <c r="D237" s="45"/>
      <c r="E237" s="61"/>
      <c r="F237" s="61"/>
      <c r="G237" s="62"/>
      <c r="H237" s="48" t="str">
        <f t="shared" si="2"/>
        <v/>
      </c>
      <c r="I237" s="49" t="str">
        <f t="shared" si="3"/>
        <v/>
      </c>
      <c r="J237" s="50" t="str">
        <f t="shared" si="4"/>
        <v/>
      </c>
      <c r="K237" s="51" t="str">
        <f t="shared" si="5"/>
        <v/>
      </c>
      <c r="L237" s="52" t="str">
        <f t="shared" si="6"/>
        <v/>
      </c>
      <c r="M237" s="54" t="str">
        <f t="shared" si="7"/>
        <v/>
      </c>
      <c r="N237" s="51" t="str">
        <f t="shared" si="8"/>
        <v/>
      </c>
      <c r="O237" s="50" t="str">
        <f t="shared" si="9"/>
        <v/>
      </c>
      <c r="P237" s="55" t="str">
        <f t="shared" si="10"/>
        <v/>
      </c>
    </row>
    <row r="238" ht="12.0" customHeight="1">
      <c r="A238" s="58"/>
      <c r="B238" s="59"/>
      <c r="C238" s="60"/>
      <c r="D238" s="45"/>
      <c r="E238" s="61"/>
      <c r="F238" s="61"/>
      <c r="G238" s="62"/>
      <c r="H238" s="48" t="str">
        <f t="shared" si="2"/>
        <v/>
      </c>
      <c r="I238" s="49" t="str">
        <f t="shared" si="3"/>
        <v/>
      </c>
      <c r="J238" s="50" t="str">
        <f t="shared" si="4"/>
        <v/>
      </c>
      <c r="K238" s="51" t="str">
        <f t="shared" si="5"/>
        <v/>
      </c>
      <c r="L238" s="52" t="str">
        <f t="shared" si="6"/>
        <v/>
      </c>
      <c r="M238" s="54" t="str">
        <f t="shared" si="7"/>
        <v/>
      </c>
      <c r="N238" s="51" t="str">
        <f t="shared" si="8"/>
        <v/>
      </c>
      <c r="O238" s="50" t="str">
        <f t="shared" si="9"/>
        <v/>
      </c>
      <c r="P238" s="55" t="str">
        <f t="shared" si="10"/>
        <v/>
      </c>
    </row>
    <row r="239" ht="12.0" customHeight="1">
      <c r="A239" s="58"/>
      <c r="B239" s="59"/>
      <c r="C239" s="60"/>
      <c r="D239" s="45"/>
      <c r="E239" s="61"/>
      <c r="F239" s="61"/>
      <c r="G239" s="62"/>
      <c r="H239" s="48" t="str">
        <f t="shared" si="2"/>
        <v/>
      </c>
      <c r="I239" s="49" t="str">
        <f t="shared" si="3"/>
        <v/>
      </c>
      <c r="J239" s="50" t="str">
        <f t="shared" si="4"/>
        <v/>
      </c>
      <c r="K239" s="51" t="str">
        <f t="shared" si="5"/>
        <v/>
      </c>
      <c r="L239" s="52" t="str">
        <f t="shared" si="6"/>
        <v/>
      </c>
      <c r="M239" s="54" t="str">
        <f t="shared" si="7"/>
        <v/>
      </c>
      <c r="N239" s="51" t="str">
        <f t="shared" si="8"/>
        <v/>
      </c>
      <c r="O239" s="50" t="str">
        <f t="shared" si="9"/>
        <v/>
      </c>
      <c r="P239" s="55" t="str">
        <f t="shared" si="10"/>
        <v/>
      </c>
    </row>
    <row r="240" ht="12.0" customHeight="1">
      <c r="A240" s="58"/>
      <c r="B240" s="59"/>
      <c r="C240" s="60"/>
      <c r="D240" s="45"/>
      <c r="E240" s="61"/>
      <c r="F240" s="61"/>
      <c r="G240" s="62"/>
      <c r="H240" s="48" t="str">
        <f t="shared" si="2"/>
        <v/>
      </c>
      <c r="I240" s="49" t="str">
        <f t="shared" si="3"/>
        <v/>
      </c>
      <c r="J240" s="50" t="str">
        <f t="shared" si="4"/>
        <v/>
      </c>
      <c r="K240" s="51" t="str">
        <f t="shared" si="5"/>
        <v/>
      </c>
      <c r="L240" s="52" t="str">
        <f t="shared" si="6"/>
        <v/>
      </c>
      <c r="M240" s="54" t="str">
        <f t="shared" si="7"/>
        <v/>
      </c>
      <c r="N240" s="51" t="str">
        <f t="shared" si="8"/>
        <v/>
      </c>
      <c r="O240" s="50" t="str">
        <f t="shared" si="9"/>
        <v/>
      </c>
      <c r="P240" s="55" t="str">
        <f t="shared" si="10"/>
        <v/>
      </c>
    </row>
    <row r="241" ht="12.0" customHeight="1">
      <c r="A241" s="58"/>
      <c r="B241" s="59"/>
      <c r="C241" s="60"/>
      <c r="D241" s="45"/>
      <c r="E241" s="61"/>
      <c r="F241" s="61"/>
      <c r="G241" s="62"/>
      <c r="H241" s="48" t="str">
        <f t="shared" si="2"/>
        <v/>
      </c>
      <c r="I241" s="49" t="str">
        <f t="shared" si="3"/>
        <v/>
      </c>
      <c r="J241" s="50" t="str">
        <f t="shared" si="4"/>
        <v/>
      </c>
      <c r="K241" s="51" t="str">
        <f t="shared" si="5"/>
        <v/>
      </c>
      <c r="L241" s="52" t="str">
        <f t="shared" si="6"/>
        <v/>
      </c>
      <c r="M241" s="54" t="str">
        <f t="shared" si="7"/>
        <v/>
      </c>
      <c r="N241" s="51" t="str">
        <f t="shared" si="8"/>
        <v/>
      </c>
      <c r="O241" s="50" t="str">
        <f t="shared" si="9"/>
        <v/>
      </c>
      <c r="P241" s="55" t="str">
        <f t="shared" si="10"/>
        <v/>
      </c>
    </row>
    <row r="242" ht="12.0" customHeight="1">
      <c r="A242" s="58"/>
      <c r="B242" s="59"/>
      <c r="C242" s="60"/>
      <c r="D242" s="45"/>
      <c r="E242" s="61"/>
      <c r="F242" s="61"/>
      <c r="G242" s="62"/>
      <c r="H242" s="48" t="str">
        <f t="shared" si="2"/>
        <v/>
      </c>
      <c r="I242" s="49" t="str">
        <f t="shared" si="3"/>
        <v/>
      </c>
      <c r="J242" s="50" t="str">
        <f t="shared" si="4"/>
        <v/>
      </c>
      <c r="K242" s="51" t="str">
        <f t="shared" si="5"/>
        <v/>
      </c>
      <c r="L242" s="52" t="str">
        <f t="shared" si="6"/>
        <v/>
      </c>
      <c r="M242" s="54" t="str">
        <f t="shared" si="7"/>
        <v/>
      </c>
      <c r="N242" s="51" t="str">
        <f t="shared" si="8"/>
        <v/>
      </c>
      <c r="O242" s="50" t="str">
        <f t="shared" si="9"/>
        <v/>
      </c>
      <c r="P242" s="55" t="str">
        <f t="shared" si="10"/>
        <v/>
      </c>
    </row>
    <row r="243" ht="12.0" customHeight="1">
      <c r="A243" s="58"/>
      <c r="B243" s="59"/>
      <c r="C243" s="60"/>
      <c r="D243" s="45"/>
      <c r="E243" s="61"/>
      <c r="F243" s="61"/>
      <c r="G243" s="62"/>
      <c r="H243" s="48" t="str">
        <f t="shared" si="2"/>
        <v/>
      </c>
      <c r="I243" s="49" t="str">
        <f t="shared" si="3"/>
        <v/>
      </c>
      <c r="J243" s="50" t="str">
        <f t="shared" si="4"/>
        <v/>
      </c>
      <c r="K243" s="51" t="str">
        <f t="shared" si="5"/>
        <v/>
      </c>
      <c r="L243" s="52" t="str">
        <f t="shared" si="6"/>
        <v/>
      </c>
      <c r="M243" s="54" t="str">
        <f t="shared" si="7"/>
        <v/>
      </c>
      <c r="N243" s="51" t="str">
        <f t="shared" si="8"/>
        <v/>
      </c>
      <c r="O243" s="50" t="str">
        <f t="shared" si="9"/>
        <v/>
      </c>
      <c r="P243" s="55" t="str">
        <f t="shared" si="10"/>
        <v/>
      </c>
    </row>
    <row r="244" ht="12.0" customHeight="1">
      <c r="A244" s="58"/>
      <c r="B244" s="59"/>
      <c r="C244" s="60"/>
      <c r="D244" s="45"/>
      <c r="E244" s="61"/>
      <c r="F244" s="61"/>
      <c r="G244" s="62"/>
      <c r="H244" s="48" t="str">
        <f t="shared" si="2"/>
        <v/>
      </c>
      <c r="I244" s="49" t="str">
        <f t="shared" si="3"/>
        <v/>
      </c>
      <c r="J244" s="50" t="str">
        <f t="shared" si="4"/>
        <v/>
      </c>
      <c r="K244" s="51" t="str">
        <f t="shared" si="5"/>
        <v/>
      </c>
      <c r="L244" s="52" t="str">
        <f t="shared" si="6"/>
        <v/>
      </c>
      <c r="M244" s="54" t="str">
        <f t="shared" si="7"/>
        <v/>
      </c>
      <c r="N244" s="51" t="str">
        <f t="shared" si="8"/>
        <v/>
      </c>
      <c r="O244" s="50" t="str">
        <f t="shared" si="9"/>
        <v/>
      </c>
      <c r="P244" s="55" t="str">
        <f t="shared" si="10"/>
        <v/>
      </c>
    </row>
    <row r="245" ht="12.0" customHeight="1">
      <c r="A245" s="58"/>
      <c r="B245" s="59"/>
      <c r="C245" s="60"/>
      <c r="D245" s="45"/>
      <c r="E245" s="61"/>
      <c r="F245" s="61"/>
      <c r="G245" s="62"/>
      <c r="H245" s="48" t="str">
        <f t="shared" si="2"/>
        <v/>
      </c>
      <c r="I245" s="49" t="str">
        <f t="shared" si="3"/>
        <v/>
      </c>
      <c r="J245" s="50" t="str">
        <f t="shared" si="4"/>
        <v/>
      </c>
      <c r="K245" s="51" t="str">
        <f t="shared" si="5"/>
        <v/>
      </c>
      <c r="L245" s="52" t="str">
        <f t="shared" si="6"/>
        <v/>
      </c>
      <c r="M245" s="54" t="str">
        <f t="shared" si="7"/>
        <v/>
      </c>
      <c r="N245" s="51" t="str">
        <f t="shared" si="8"/>
        <v/>
      </c>
      <c r="O245" s="50" t="str">
        <f t="shared" si="9"/>
        <v/>
      </c>
      <c r="P245" s="55" t="str">
        <f t="shared" si="10"/>
        <v/>
      </c>
    </row>
    <row r="246" ht="12.0" customHeight="1">
      <c r="A246" s="58"/>
      <c r="B246" s="59"/>
      <c r="C246" s="60"/>
      <c r="D246" s="45"/>
      <c r="E246" s="61"/>
      <c r="F246" s="61"/>
      <c r="G246" s="62"/>
      <c r="H246" s="48" t="str">
        <f t="shared" si="2"/>
        <v/>
      </c>
      <c r="I246" s="49" t="str">
        <f t="shared" si="3"/>
        <v/>
      </c>
      <c r="J246" s="50" t="str">
        <f t="shared" si="4"/>
        <v/>
      </c>
      <c r="K246" s="51" t="str">
        <f t="shared" si="5"/>
        <v/>
      </c>
      <c r="L246" s="52" t="str">
        <f t="shared" si="6"/>
        <v/>
      </c>
      <c r="M246" s="54" t="str">
        <f t="shared" si="7"/>
        <v/>
      </c>
      <c r="N246" s="51" t="str">
        <f t="shared" si="8"/>
        <v/>
      </c>
      <c r="O246" s="50" t="str">
        <f t="shared" si="9"/>
        <v/>
      </c>
      <c r="P246" s="55" t="str">
        <f t="shared" si="10"/>
        <v/>
      </c>
    </row>
    <row r="247" ht="12.0" customHeight="1">
      <c r="A247" s="58"/>
      <c r="B247" s="59"/>
      <c r="C247" s="60"/>
      <c r="D247" s="45"/>
      <c r="E247" s="61"/>
      <c r="F247" s="61"/>
      <c r="G247" s="62"/>
      <c r="H247" s="48" t="str">
        <f t="shared" si="2"/>
        <v/>
      </c>
      <c r="I247" s="49" t="str">
        <f t="shared" si="3"/>
        <v/>
      </c>
      <c r="J247" s="50" t="str">
        <f t="shared" si="4"/>
        <v/>
      </c>
      <c r="K247" s="51" t="str">
        <f t="shared" si="5"/>
        <v/>
      </c>
      <c r="L247" s="52" t="str">
        <f t="shared" si="6"/>
        <v/>
      </c>
      <c r="M247" s="54" t="str">
        <f t="shared" si="7"/>
        <v/>
      </c>
      <c r="N247" s="51" t="str">
        <f t="shared" si="8"/>
        <v/>
      </c>
      <c r="O247" s="50" t="str">
        <f t="shared" si="9"/>
        <v/>
      </c>
      <c r="P247" s="55" t="str">
        <f t="shared" si="10"/>
        <v/>
      </c>
    </row>
    <row r="248" ht="12.0" customHeight="1">
      <c r="A248" s="58"/>
      <c r="B248" s="59"/>
      <c r="C248" s="60"/>
      <c r="D248" s="45"/>
      <c r="E248" s="61"/>
      <c r="F248" s="61"/>
      <c r="G248" s="62"/>
      <c r="H248" s="48" t="str">
        <f t="shared" si="2"/>
        <v/>
      </c>
      <c r="I248" s="49" t="str">
        <f t="shared" si="3"/>
        <v/>
      </c>
      <c r="J248" s="50" t="str">
        <f t="shared" si="4"/>
        <v/>
      </c>
      <c r="K248" s="51" t="str">
        <f t="shared" si="5"/>
        <v/>
      </c>
      <c r="L248" s="52" t="str">
        <f t="shared" si="6"/>
        <v/>
      </c>
      <c r="M248" s="54" t="str">
        <f t="shared" si="7"/>
        <v/>
      </c>
      <c r="N248" s="51" t="str">
        <f t="shared" si="8"/>
        <v/>
      </c>
      <c r="O248" s="50" t="str">
        <f t="shared" si="9"/>
        <v/>
      </c>
      <c r="P248" s="55" t="str">
        <f t="shared" si="10"/>
        <v/>
      </c>
    </row>
    <row r="249" ht="12.0" customHeight="1">
      <c r="A249" s="58"/>
      <c r="B249" s="59"/>
      <c r="C249" s="60"/>
      <c r="D249" s="45"/>
      <c r="E249" s="61"/>
      <c r="F249" s="61"/>
      <c r="G249" s="62"/>
      <c r="H249" s="48" t="str">
        <f t="shared" si="2"/>
        <v/>
      </c>
      <c r="I249" s="49" t="str">
        <f t="shared" si="3"/>
        <v/>
      </c>
      <c r="J249" s="50" t="str">
        <f t="shared" si="4"/>
        <v/>
      </c>
      <c r="K249" s="51" t="str">
        <f t="shared" si="5"/>
        <v/>
      </c>
      <c r="L249" s="52" t="str">
        <f t="shared" si="6"/>
        <v/>
      </c>
      <c r="M249" s="54" t="str">
        <f t="shared" si="7"/>
        <v/>
      </c>
      <c r="N249" s="51" t="str">
        <f t="shared" si="8"/>
        <v/>
      </c>
      <c r="O249" s="50" t="str">
        <f t="shared" si="9"/>
        <v/>
      </c>
      <c r="P249" s="55" t="str">
        <f t="shared" si="10"/>
        <v/>
      </c>
    </row>
    <row r="250" ht="12.0" customHeight="1">
      <c r="A250" s="58"/>
      <c r="B250" s="59"/>
      <c r="C250" s="60"/>
      <c r="D250" s="45"/>
      <c r="E250" s="61"/>
      <c r="F250" s="61"/>
      <c r="G250" s="62"/>
      <c r="H250" s="48" t="str">
        <f t="shared" si="2"/>
        <v/>
      </c>
      <c r="I250" s="49" t="str">
        <f t="shared" si="3"/>
        <v/>
      </c>
      <c r="J250" s="50" t="str">
        <f t="shared" si="4"/>
        <v/>
      </c>
      <c r="K250" s="51" t="str">
        <f t="shared" si="5"/>
        <v/>
      </c>
      <c r="L250" s="52" t="str">
        <f t="shared" si="6"/>
        <v/>
      </c>
      <c r="M250" s="54" t="str">
        <f t="shared" si="7"/>
        <v/>
      </c>
      <c r="N250" s="51" t="str">
        <f t="shared" si="8"/>
        <v/>
      </c>
      <c r="O250" s="50" t="str">
        <f t="shared" si="9"/>
        <v/>
      </c>
      <c r="P250" s="55" t="str">
        <f t="shared" si="10"/>
        <v/>
      </c>
    </row>
    <row r="251" ht="12.0" customHeight="1">
      <c r="A251" s="58"/>
      <c r="B251" s="59"/>
      <c r="C251" s="60"/>
      <c r="D251" s="45"/>
      <c r="E251" s="61"/>
      <c r="F251" s="61"/>
      <c r="G251" s="62"/>
      <c r="H251" s="48" t="str">
        <f t="shared" si="2"/>
        <v/>
      </c>
      <c r="I251" s="49" t="str">
        <f t="shared" si="3"/>
        <v/>
      </c>
      <c r="J251" s="50" t="str">
        <f t="shared" si="4"/>
        <v/>
      </c>
      <c r="K251" s="51" t="str">
        <f t="shared" si="5"/>
        <v/>
      </c>
      <c r="L251" s="52" t="str">
        <f t="shared" si="6"/>
        <v/>
      </c>
      <c r="M251" s="54" t="str">
        <f t="shared" si="7"/>
        <v/>
      </c>
      <c r="N251" s="51" t="str">
        <f t="shared" si="8"/>
        <v/>
      </c>
      <c r="O251" s="50" t="str">
        <f t="shared" si="9"/>
        <v/>
      </c>
      <c r="P251" s="55" t="str">
        <f t="shared" si="10"/>
        <v/>
      </c>
    </row>
    <row r="252" ht="12.0" customHeight="1">
      <c r="A252" s="58"/>
      <c r="B252" s="59"/>
      <c r="C252" s="60"/>
      <c r="D252" s="45"/>
      <c r="E252" s="61"/>
      <c r="F252" s="61"/>
      <c r="G252" s="62"/>
      <c r="H252" s="48" t="str">
        <f t="shared" si="2"/>
        <v/>
      </c>
      <c r="I252" s="49" t="str">
        <f t="shared" si="3"/>
        <v/>
      </c>
      <c r="J252" s="50" t="str">
        <f t="shared" si="4"/>
        <v/>
      </c>
      <c r="K252" s="51" t="str">
        <f t="shared" si="5"/>
        <v/>
      </c>
      <c r="L252" s="52" t="str">
        <f t="shared" si="6"/>
        <v/>
      </c>
      <c r="M252" s="54" t="str">
        <f t="shared" si="7"/>
        <v/>
      </c>
      <c r="N252" s="51" t="str">
        <f t="shared" si="8"/>
        <v/>
      </c>
      <c r="O252" s="50" t="str">
        <f t="shared" si="9"/>
        <v/>
      </c>
      <c r="P252" s="55" t="str">
        <f t="shared" si="10"/>
        <v/>
      </c>
    </row>
    <row r="253" ht="12.0" customHeight="1">
      <c r="A253" s="58"/>
      <c r="B253" s="59"/>
      <c r="C253" s="60"/>
      <c r="D253" s="45"/>
      <c r="E253" s="61"/>
      <c r="F253" s="61"/>
      <c r="G253" s="62"/>
      <c r="H253" s="48" t="str">
        <f t="shared" si="2"/>
        <v/>
      </c>
      <c r="I253" s="49" t="str">
        <f t="shared" si="3"/>
        <v/>
      </c>
      <c r="J253" s="50" t="str">
        <f t="shared" si="4"/>
        <v/>
      </c>
      <c r="K253" s="51" t="str">
        <f t="shared" si="5"/>
        <v/>
      </c>
      <c r="L253" s="52" t="str">
        <f t="shared" si="6"/>
        <v/>
      </c>
      <c r="M253" s="54" t="str">
        <f t="shared" si="7"/>
        <v/>
      </c>
      <c r="N253" s="51" t="str">
        <f t="shared" si="8"/>
        <v/>
      </c>
      <c r="O253" s="50" t="str">
        <f t="shared" si="9"/>
        <v/>
      </c>
      <c r="P253" s="55" t="str">
        <f t="shared" si="10"/>
        <v/>
      </c>
    </row>
    <row r="254" ht="12.0" customHeight="1">
      <c r="A254" s="58"/>
      <c r="B254" s="59"/>
      <c r="C254" s="60"/>
      <c r="D254" s="45"/>
      <c r="E254" s="61"/>
      <c r="F254" s="61"/>
      <c r="G254" s="62"/>
      <c r="H254" s="48" t="str">
        <f t="shared" si="2"/>
        <v/>
      </c>
      <c r="I254" s="49" t="str">
        <f t="shared" si="3"/>
        <v/>
      </c>
      <c r="J254" s="50" t="str">
        <f t="shared" si="4"/>
        <v/>
      </c>
      <c r="K254" s="51" t="str">
        <f t="shared" si="5"/>
        <v/>
      </c>
      <c r="L254" s="52" t="str">
        <f t="shared" si="6"/>
        <v/>
      </c>
      <c r="M254" s="54" t="str">
        <f t="shared" si="7"/>
        <v/>
      </c>
      <c r="N254" s="51" t="str">
        <f t="shared" si="8"/>
        <v/>
      </c>
      <c r="O254" s="50" t="str">
        <f t="shared" si="9"/>
        <v/>
      </c>
      <c r="P254" s="55" t="str">
        <f t="shared" si="10"/>
        <v/>
      </c>
    </row>
    <row r="255" ht="12.0" customHeight="1">
      <c r="A255" s="58"/>
      <c r="B255" s="59"/>
      <c r="C255" s="60"/>
      <c r="D255" s="45"/>
      <c r="E255" s="61"/>
      <c r="F255" s="61"/>
      <c r="G255" s="62"/>
      <c r="H255" s="48" t="str">
        <f t="shared" si="2"/>
        <v/>
      </c>
      <c r="I255" s="49" t="str">
        <f t="shared" si="3"/>
        <v/>
      </c>
      <c r="J255" s="50" t="str">
        <f t="shared" si="4"/>
        <v/>
      </c>
      <c r="K255" s="51" t="str">
        <f t="shared" si="5"/>
        <v/>
      </c>
      <c r="L255" s="52" t="str">
        <f t="shared" si="6"/>
        <v/>
      </c>
      <c r="M255" s="54" t="str">
        <f t="shared" si="7"/>
        <v/>
      </c>
      <c r="N255" s="51" t="str">
        <f t="shared" si="8"/>
        <v/>
      </c>
      <c r="O255" s="50" t="str">
        <f t="shared" si="9"/>
        <v/>
      </c>
      <c r="P255" s="55" t="str">
        <f t="shared" si="10"/>
        <v/>
      </c>
    </row>
    <row r="256" ht="12.0" customHeight="1">
      <c r="A256" s="58"/>
      <c r="B256" s="59"/>
      <c r="C256" s="60"/>
      <c r="D256" s="45"/>
      <c r="E256" s="61"/>
      <c r="F256" s="61"/>
      <c r="G256" s="62"/>
      <c r="H256" s="48" t="str">
        <f t="shared" si="2"/>
        <v/>
      </c>
      <c r="I256" s="49" t="str">
        <f t="shared" si="3"/>
        <v/>
      </c>
      <c r="J256" s="50" t="str">
        <f t="shared" si="4"/>
        <v/>
      </c>
      <c r="K256" s="51" t="str">
        <f t="shared" si="5"/>
        <v/>
      </c>
      <c r="L256" s="52" t="str">
        <f t="shared" si="6"/>
        <v/>
      </c>
      <c r="M256" s="54" t="str">
        <f t="shared" si="7"/>
        <v/>
      </c>
      <c r="N256" s="51" t="str">
        <f t="shared" si="8"/>
        <v/>
      </c>
      <c r="O256" s="50" t="str">
        <f t="shared" si="9"/>
        <v/>
      </c>
      <c r="P256" s="55" t="str">
        <f t="shared" si="10"/>
        <v/>
      </c>
    </row>
    <row r="257" ht="12.0" customHeight="1">
      <c r="A257" s="58"/>
      <c r="B257" s="59"/>
      <c r="C257" s="60"/>
      <c r="D257" s="45"/>
      <c r="E257" s="61"/>
      <c r="F257" s="61"/>
      <c r="G257" s="62"/>
      <c r="H257" s="48" t="str">
        <f t="shared" si="2"/>
        <v/>
      </c>
      <c r="I257" s="49" t="str">
        <f t="shared" si="3"/>
        <v/>
      </c>
      <c r="J257" s="50" t="str">
        <f t="shared" si="4"/>
        <v/>
      </c>
      <c r="K257" s="51" t="str">
        <f t="shared" si="5"/>
        <v/>
      </c>
      <c r="L257" s="52" t="str">
        <f t="shared" si="6"/>
        <v/>
      </c>
      <c r="M257" s="54" t="str">
        <f t="shared" si="7"/>
        <v/>
      </c>
      <c r="N257" s="51" t="str">
        <f t="shared" si="8"/>
        <v/>
      </c>
      <c r="O257" s="50" t="str">
        <f t="shared" si="9"/>
        <v/>
      </c>
      <c r="P257" s="55" t="str">
        <f t="shared" si="10"/>
        <v/>
      </c>
    </row>
    <row r="258" ht="12.0" customHeight="1">
      <c r="A258" s="58"/>
      <c r="B258" s="59"/>
      <c r="C258" s="60"/>
      <c r="D258" s="45"/>
      <c r="E258" s="61"/>
      <c r="F258" s="61"/>
      <c r="G258" s="62"/>
      <c r="H258" s="48" t="str">
        <f t="shared" si="2"/>
        <v/>
      </c>
      <c r="I258" s="49" t="str">
        <f t="shared" si="3"/>
        <v/>
      </c>
      <c r="J258" s="50" t="str">
        <f t="shared" si="4"/>
        <v/>
      </c>
      <c r="K258" s="51" t="str">
        <f t="shared" si="5"/>
        <v/>
      </c>
      <c r="L258" s="52" t="str">
        <f t="shared" si="6"/>
        <v/>
      </c>
      <c r="M258" s="54" t="str">
        <f t="shared" si="7"/>
        <v/>
      </c>
      <c r="N258" s="51" t="str">
        <f t="shared" si="8"/>
        <v/>
      </c>
      <c r="O258" s="50" t="str">
        <f t="shared" si="9"/>
        <v/>
      </c>
      <c r="P258" s="55" t="str">
        <f t="shared" si="10"/>
        <v/>
      </c>
    </row>
    <row r="259" ht="12.0" customHeight="1">
      <c r="A259" s="58"/>
      <c r="B259" s="59"/>
      <c r="C259" s="60"/>
      <c r="D259" s="45"/>
      <c r="E259" s="61"/>
      <c r="F259" s="61"/>
      <c r="G259" s="62"/>
      <c r="H259" s="48" t="str">
        <f t="shared" si="2"/>
        <v/>
      </c>
      <c r="I259" s="49" t="str">
        <f t="shared" si="3"/>
        <v/>
      </c>
      <c r="J259" s="50" t="str">
        <f t="shared" si="4"/>
        <v/>
      </c>
      <c r="K259" s="51" t="str">
        <f t="shared" si="5"/>
        <v/>
      </c>
      <c r="L259" s="52" t="str">
        <f t="shared" si="6"/>
        <v/>
      </c>
      <c r="M259" s="54" t="str">
        <f t="shared" si="7"/>
        <v/>
      </c>
      <c r="N259" s="51" t="str">
        <f t="shared" si="8"/>
        <v/>
      </c>
      <c r="O259" s="50" t="str">
        <f t="shared" si="9"/>
        <v/>
      </c>
      <c r="P259" s="55" t="str">
        <f t="shared" si="10"/>
        <v/>
      </c>
    </row>
    <row r="260" ht="12.0" customHeight="1">
      <c r="A260" s="58"/>
      <c r="B260" s="59"/>
      <c r="C260" s="60"/>
      <c r="D260" s="45"/>
      <c r="E260" s="61"/>
      <c r="F260" s="61"/>
      <c r="G260" s="62"/>
      <c r="H260" s="48" t="str">
        <f t="shared" si="2"/>
        <v/>
      </c>
      <c r="I260" s="49" t="str">
        <f t="shared" si="3"/>
        <v/>
      </c>
      <c r="J260" s="50" t="str">
        <f t="shared" si="4"/>
        <v/>
      </c>
      <c r="K260" s="51" t="str">
        <f t="shared" si="5"/>
        <v/>
      </c>
      <c r="L260" s="52" t="str">
        <f t="shared" si="6"/>
        <v/>
      </c>
      <c r="M260" s="54" t="str">
        <f t="shared" si="7"/>
        <v/>
      </c>
      <c r="N260" s="51" t="str">
        <f t="shared" si="8"/>
        <v/>
      </c>
      <c r="O260" s="50" t="str">
        <f t="shared" si="9"/>
        <v/>
      </c>
      <c r="P260" s="55" t="str">
        <f t="shared" si="10"/>
        <v/>
      </c>
    </row>
    <row r="261" ht="12.0" customHeight="1">
      <c r="A261" s="58"/>
      <c r="B261" s="59"/>
      <c r="C261" s="60"/>
      <c r="D261" s="45"/>
      <c r="E261" s="61"/>
      <c r="F261" s="61"/>
      <c r="G261" s="62"/>
      <c r="H261" s="48" t="str">
        <f t="shared" si="2"/>
        <v/>
      </c>
      <c r="I261" s="49" t="str">
        <f t="shared" si="3"/>
        <v/>
      </c>
      <c r="J261" s="50" t="str">
        <f t="shared" si="4"/>
        <v/>
      </c>
      <c r="K261" s="51" t="str">
        <f t="shared" si="5"/>
        <v/>
      </c>
      <c r="L261" s="52" t="str">
        <f t="shared" si="6"/>
        <v/>
      </c>
      <c r="M261" s="54" t="str">
        <f t="shared" si="7"/>
        <v/>
      </c>
      <c r="N261" s="51" t="str">
        <f t="shared" si="8"/>
        <v/>
      </c>
      <c r="O261" s="50" t="str">
        <f t="shared" si="9"/>
        <v/>
      </c>
      <c r="P261" s="55" t="str">
        <f t="shared" si="10"/>
        <v/>
      </c>
    </row>
    <row r="262" ht="12.0" customHeight="1">
      <c r="A262" s="58"/>
      <c r="B262" s="59"/>
      <c r="C262" s="60"/>
      <c r="D262" s="45"/>
      <c r="E262" s="61"/>
      <c r="F262" s="61"/>
      <c r="G262" s="62"/>
      <c r="H262" s="48" t="str">
        <f t="shared" si="2"/>
        <v/>
      </c>
      <c r="I262" s="49" t="str">
        <f t="shared" si="3"/>
        <v/>
      </c>
      <c r="J262" s="50" t="str">
        <f t="shared" si="4"/>
        <v/>
      </c>
      <c r="K262" s="51" t="str">
        <f t="shared" si="5"/>
        <v/>
      </c>
      <c r="L262" s="52" t="str">
        <f t="shared" si="6"/>
        <v/>
      </c>
      <c r="M262" s="54" t="str">
        <f t="shared" si="7"/>
        <v/>
      </c>
      <c r="N262" s="51" t="str">
        <f t="shared" si="8"/>
        <v/>
      </c>
      <c r="O262" s="50" t="str">
        <f t="shared" si="9"/>
        <v/>
      </c>
      <c r="P262" s="55" t="str">
        <f t="shared" si="10"/>
        <v/>
      </c>
    </row>
    <row r="263" ht="12.0" customHeight="1">
      <c r="A263" s="58"/>
      <c r="B263" s="59"/>
      <c r="C263" s="60"/>
      <c r="D263" s="45"/>
      <c r="E263" s="61"/>
      <c r="F263" s="61"/>
      <c r="G263" s="62"/>
      <c r="H263" s="48" t="str">
        <f t="shared" si="2"/>
        <v/>
      </c>
      <c r="I263" s="49" t="str">
        <f t="shared" si="3"/>
        <v/>
      </c>
      <c r="J263" s="50" t="str">
        <f t="shared" si="4"/>
        <v/>
      </c>
      <c r="K263" s="51" t="str">
        <f t="shared" si="5"/>
        <v/>
      </c>
      <c r="L263" s="52" t="str">
        <f t="shared" si="6"/>
        <v/>
      </c>
      <c r="M263" s="54" t="str">
        <f t="shared" si="7"/>
        <v/>
      </c>
      <c r="N263" s="51" t="str">
        <f t="shared" si="8"/>
        <v/>
      </c>
      <c r="O263" s="50" t="str">
        <f t="shared" si="9"/>
        <v/>
      </c>
      <c r="P263" s="55" t="str">
        <f t="shared" si="10"/>
        <v/>
      </c>
    </row>
    <row r="264" ht="12.0" customHeight="1">
      <c r="A264" s="58"/>
      <c r="B264" s="59"/>
      <c r="C264" s="60"/>
      <c r="D264" s="45"/>
      <c r="E264" s="61"/>
      <c r="F264" s="61"/>
      <c r="G264" s="62"/>
      <c r="H264" s="48" t="str">
        <f t="shared" si="2"/>
        <v/>
      </c>
      <c r="I264" s="49" t="str">
        <f t="shared" si="3"/>
        <v/>
      </c>
      <c r="J264" s="50" t="str">
        <f t="shared" si="4"/>
        <v/>
      </c>
      <c r="K264" s="51" t="str">
        <f t="shared" si="5"/>
        <v/>
      </c>
      <c r="L264" s="52" t="str">
        <f t="shared" si="6"/>
        <v/>
      </c>
      <c r="M264" s="54" t="str">
        <f t="shared" si="7"/>
        <v/>
      </c>
      <c r="N264" s="51" t="str">
        <f t="shared" si="8"/>
        <v/>
      </c>
      <c r="O264" s="50" t="str">
        <f t="shared" si="9"/>
        <v/>
      </c>
      <c r="P264" s="55" t="str">
        <f t="shared" si="10"/>
        <v/>
      </c>
    </row>
    <row r="265" ht="12.0" customHeight="1">
      <c r="A265" s="58"/>
      <c r="B265" s="59"/>
      <c r="C265" s="60"/>
      <c r="D265" s="45"/>
      <c r="E265" s="61"/>
      <c r="F265" s="61"/>
      <c r="G265" s="62"/>
      <c r="H265" s="48" t="str">
        <f t="shared" si="2"/>
        <v/>
      </c>
      <c r="I265" s="49" t="str">
        <f t="shared" si="3"/>
        <v/>
      </c>
      <c r="J265" s="50" t="str">
        <f t="shared" si="4"/>
        <v/>
      </c>
      <c r="K265" s="51" t="str">
        <f t="shared" si="5"/>
        <v/>
      </c>
      <c r="L265" s="52" t="str">
        <f t="shared" si="6"/>
        <v/>
      </c>
      <c r="M265" s="54" t="str">
        <f t="shared" si="7"/>
        <v/>
      </c>
      <c r="N265" s="51" t="str">
        <f t="shared" si="8"/>
        <v/>
      </c>
      <c r="O265" s="50" t="str">
        <f t="shared" si="9"/>
        <v/>
      </c>
      <c r="P265" s="55" t="str">
        <f t="shared" si="10"/>
        <v/>
      </c>
    </row>
    <row r="266" ht="12.0" customHeight="1">
      <c r="A266" s="58"/>
      <c r="B266" s="59"/>
      <c r="C266" s="60"/>
      <c r="D266" s="45"/>
      <c r="E266" s="61"/>
      <c r="F266" s="61"/>
      <c r="G266" s="62"/>
      <c r="H266" s="48" t="str">
        <f t="shared" si="2"/>
        <v/>
      </c>
      <c r="I266" s="49" t="str">
        <f t="shared" si="3"/>
        <v/>
      </c>
      <c r="J266" s="50" t="str">
        <f t="shared" si="4"/>
        <v/>
      </c>
      <c r="K266" s="51" t="str">
        <f t="shared" si="5"/>
        <v/>
      </c>
      <c r="L266" s="52" t="str">
        <f t="shared" si="6"/>
        <v/>
      </c>
      <c r="M266" s="54" t="str">
        <f t="shared" si="7"/>
        <v/>
      </c>
      <c r="N266" s="51" t="str">
        <f t="shared" si="8"/>
        <v/>
      </c>
      <c r="O266" s="50" t="str">
        <f t="shared" si="9"/>
        <v/>
      </c>
      <c r="P266" s="55" t="str">
        <f t="shared" si="10"/>
        <v/>
      </c>
    </row>
    <row r="267" ht="12.0" customHeight="1">
      <c r="A267" s="58"/>
      <c r="B267" s="59"/>
      <c r="C267" s="60"/>
      <c r="D267" s="45"/>
      <c r="E267" s="61"/>
      <c r="F267" s="61"/>
      <c r="G267" s="62"/>
      <c r="H267" s="48" t="str">
        <f t="shared" si="2"/>
        <v/>
      </c>
      <c r="I267" s="49" t="str">
        <f t="shared" si="3"/>
        <v/>
      </c>
      <c r="J267" s="50" t="str">
        <f t="shared" si="4"/>
        <v/>
      </c>
      <c r="K267" s="51" t="str">
        <f t="shared" si="5"/>
        <v/>
      </c>
      <c r="L267" s="52" t="str">
        <f t="shared" si="6"/>
        <v/>
      </c>
      <c r="M267" s="54" t="str">
        <f t="shared" si="7"/>
        <v/>
      </c>
      <c r="N267" s="51" t="str">
        <f t="shared" si="8"/>
        <v/>
      </c>
      <c r="O267" s="50" t="str">
        <f t="shared" si="9"/>
        <v/>
      </c>
      <c r="P267" s="55" t="str">
        <f t="shared" si="10"/>
        <v/>
      </c>
    </row>
    <row r="268" ht="12.0" customHeight="1">
      <c r="A268" s="58"/>
      <c r="B268" s="59"/>
      <c r="C268" s="60"/>
      <c r="D268" s="45"/>
      <c r="E268" s="61"/>
      <c r="F268" s="61"/>
      <c r="G268" s="62"/>
      <c r="H268" s="48" t="str">
        <f t="shared" si="2"/>
        <v/>
      </c>
      <c r="I268" s="49" t="str">
        <f t="shared" si="3"/>
        <v/>
      </c>
      <c r="J268" s="50" t="str">
        <f t="shared" si="4"/>
        <v/>
      </c>
      <c r="K268" s="51" t="str">
        <f t="shared" si="5"/>
        <v/>
      </c>
      <c r="L268" s="52" t="str">
        <f t="shared" si="6"/>
        <v/>
      </c>
      <c r="M268" s="54" t="str">
        <f t="shared" si="7"/>
        <v/>
      </c>
      <c r="N268" s="51" t="str">
        <f t="shared" si="8"/>
        <v/>
      </c>
      <c r="O268" s="50" t="str">
        <f t="shared" si="9"/>
        <v/>
      </c>
      <c r="P268" s="55" t="str">
        <f t="shared" si="10"/>
        <v/>
      </c>
    </row>
    <row r="269" ht="12.0" customHeight="1">
      <c r="A269" s="58"/>
      <c r="B269" s="59"/>
      <c r="C269" s="60"/>
      <c r="D269" s="45"/>
      <c r="E269" s="61"/>
      <c r="F269" s="61"/>
      <c r="G269" s="62"/>
      <c r="H269" s="48" t="str">
        <f t="shared" si="2"/>
        <v/>
      </c>
      <c r="I269" s="49" t="str">
        <f t="shared" si="3"/>
        <v/>
      </c>
      <c r="J269" s="50" t="str">
        <f t="shared" si="4"/>
        <v/>
      </c>
      <c r="K269" s="51" t="str">
        <f t="shared" si="5"/>
        <v/>
      </c>
      <c r="L269" s="52" t="str">
        <f t="shared" si="6"/>
        <v/>
      </c>
      <c r="M269" s="54" t="str">
        <f t="shared" si="7"/>
        <v/>
      </c>
      <c r="N269" s="51" t="str">
        <f t="shared" si="8"/>
        <v/>
      </c>
      <c r="O269" s="50" t="str">
        <f t="shared" si="9"/>
        <v/>
      </c>
      <c r="P269" s="55" t="str">
        <f t="shared" si="10"/>
        <v/>
      </c>
    </row>
    <row r="270" ht="12.0" customHeight="1">
      <c r="A270" s="58"/>
      <c r="B270" s="59"/>
      <c r="C270" s="60"/>
      <c r="D270" s="45"/>
      <c r="E270" s="61"/>
      <c r="F270" s="61"/>
      <c r="G270" s="62"/>
      <c r="H270" s="48" t="str">
        <f t="shared" si="2"/>
        <v/>
      </c>
      <c r="I270" s="49" t="str">
        <f t="shared" si="3"/>
        <v/>
      </c>
      <c r="J270" s="50" t="str">
        <f t="shared" si="4"/>
        <v/>
      </c>
      <c r="K270" s="51" t="str">
        <f t="shared" si="5"/>
        <v/>
      </c>
      <c r="L270" s="52" t="str">
        <f t="shared" si="6"/>
        <v/>
      </c>
      <c r="M270" s="54" t="str">
        <f t="shared" si="7"/>
        <v/>
      </c>
      <c r="N270" s="51" t="str">
        <f t="shared" si="8"/>
        <v/>
      </c>
      <c r="O270" s="50" t="str">
        <f t="shared" si="9"/>
        <v/>
      </c>
      <c r="P270" s="55" t="str">
        <f t="shared" si="10"/>
        <v/>
      </c>
    </row>
    <row r="271" ht="12.0" customHeight="1">
      <c r="A271" s="58"/>
      <c r="B271" s="59"/>
      <c r="C271" s="60"/>
      <c r="D271" s="45"/>
      <c r="E271" s="61"/>
      <c r="F271" s="61"/>
      <c r="G271" s="62"/>
      <c r="H271" s="48" t="str">
        <f t="shared" si="2"/>
        <v/>
      </c>
      <c r="I271" s="49" t="str">
        <f t="shared" si="3"/>
        <v/>
      </c>
      <c r="J271" s="50" t="str">
        <f t="shared" si="4"/>
        <v/>
      </c>
      <c r="K271" s="51" t="str">
        <f t="shared" si="5"/>
        <v/>
      </c>
      <c r="L271" s="52" t="str">
        <f t="shared" si="6"/>
        <v/>
      </c>
      <c r="M271" s="54" t="str">
        <f t="shared" si="7"/>
        <v/>
      </c>
      <c r="N271" s="51" t="str">
        <f t="shared" si="8"/>
        <v/>
      </c>
      <c r="O271" s="50" t="str">
        <f t="shared" si="9"/>
        <v/>
      </c>
      <c r="P271" s="55" t="str">
        <f t="shared" si="10"/>
        <v/>
      </c>
    </row>
    <row r="272" ht="12.0" customHeight="1">
      <c r="A272" s="58"/>
      <c r="B272" s="59"/>
      <c r="C272" s="60"/>
      <c r="D272" s="45"/>
      <c r="E272" s="61"/>
      <c r="F272" s="61"/>
      <c r="G272" s="62"/>
      <c r="H272" s="48" t="str">
        <f t="shared" si="2"/>
        <v/>
      </c>
      <c r="I272" s="49" t="str">
        <f t="shared" si="3"/>
        <v/>
      </c>
      <c r="J272" s="50" t="str">
        <f t="shared" si="4"/>
        <v/>
      </c>
      <c r="K272" s="51" t="str">
        <f t="shared" si="5"/>
        <v/>
      </c>
      <c r="L272" s="52" t="str">
        <f t="shared" si="6"/>
        <v/>
      </c>
      <c r="M272" s="54" t="str">
        <f t="shared" si="7"/>
        <v/>
      </c>
      <c r="N272" s="51" t="str">
        <f t="shared" si="8"/>
        <v/>
      </c>
      <c r="O272" s="50" t="str">
        <f t="shared" si="9"/>
        <v/>
      </c>
      <c r="P272" s="55" t="str">
        <f t="shared" si="10"/>
        <v/>
      </c>
    </row>
    <row r="273" ht="12.0" customHeight="1">
      <c r="A273" s="58"/>
      <c r="B273" s="59"/>
      <c r="C273" s="60"/>
      <c r="D273" s="45"/>
      <c r="E273" s="61"/>
      <c r="F273" s="61"/>
      <c r="G273" s="62"/>
      <c r="H273" s="48" t="str">
        <f t="shared" si="2"/>
        <v/>
      </c>
      <c r="I273" s="49" t="str">
        <f t="shared" si="3"/>
        <v/>
      </c>
      <c r="J273" s="50" t="str">
        <f t="shared" si="4"/>
        <v/>
      </c>
      <c r="K273" s="51" t="str">
        <f t="shared" si="5"/>
        <v/>
      </c>
      <c r="L273" s="52" t="str">
        <f t="shared" si="6"/>
        <v/>
      </c>
      <c r="M273" s="54" t="str">
        <f t="shared" si="7"/>
        <v/>
      </c>
      <c r="N273" s="51" t="str">
        <f t="shared" si="8"/>
        <v/>
      </c>
      <c r="O273" s="50" t="str">
        <f t="shared" si="9"/>
        <v/>
      </c>
      <c r="P273" s="55" t="str">
        <f t="shared" si="10"/>
        <v/>
      </c>
    </row>
    <row r="274" ht="12.0" customHeight="1">
      <c r="A274" s="58"/>
      <c r="B274" s="59"/>
      <c r="C274" s="60"/>
      <c r="D274" s="45"/>
      <c r="E274" s="61"/>
      <c r="F274" s="61"/>
      <c r="G274" s="62"/>
      <c r="H274" s="48" t="str">
        <f t="shared" si="2"/>
        <v/>
      </c>
      <c r="I274" s="49" t="str">
        <f t="shared" si="3"/>
        <v/>
      </c>
      <c r="J274" s="50" t="str">
        <f t="shared" si="4"/>
        <v/>
      </c>
      <c r="K274" s="51" t="str">
        <f t="shared" si="5"/>
        <v/>
      </c>
      <c r="L274" s="52" t="str">
        <f t="shared" si="6"/>
        <v/>
      </c>
      <c r="M274" s="54" t="str">
        <f t="shared" si="7"/>
        <v/>
      </c>
      <c r="N274" s="51" t="str">
        <f t="shared" si="8"/>
        <v/>
      </c>
      <c r="O274" s="50" t="str">
        <f t="shared" si="9"/>
        <v/>
      </c>
      <c r="P274" s="55" t="str">
        <f t="shared" si="10"/>
        <v/>
      </c>
    </row>
    <row r="275" ht="12.0" customHeight="1">
      <c r="A275" s="58"/>
      <c r="B275" s="59"/>
      <c r="C275" s="60"/>
      <c r="D275" s="45"/>
      <c r="E275" s="61"/>
      <c r="F275" s="61"/>
      <c r="G275" s="62"/>
      <c r="H275" s="48" t="str">
        <f t="shared" si="2"/>
        <v/>
      </c>
      <c r="I275" s="49" t="str">
        <f t="shared" si="3"/>
        <v/>
      </c>
      <c r="J275" s="50" t="str">
        <f t="shared" si="4"/>
        <v/>
      </c>
      <c r="K275" s="51" t="str">
        <f t="shared" si="5"/>
        <v/>
      </c>
      <c r="L275" s="52" t="str">
        <f t="shared" si="6"/>
        <v/>
      </c>
      <c r="M275" s="54" t="str">
        <f t="shared" si="7"/>
        <v/>
      </c>
      <c r="N275" s="51" t="str">
        <f t="shared" si="8"/>
        <v/>
      </c>
      <c r="O275" s="50" t="str">
        <f t="shared" si="9"/>
        <v/>
      </c>
      <c r="P275" s="55" t="str">
        <f t="shared" si="10"/>
        <v/>
      </c>
    </row>
    <row r="276" ht="12.0" customHeight="1">
      <c r="A276" s="58"/>
      <c r="B276" s="59"/>
      <c r="C276" s="60"/>
      <c r="D276" s="45"/>
      <c r="E276" s="61"/>
      <c r="F276" s="61"/>
      <c r="G276" s="62"/>
      <c r="H276" s="48" t="str">
        <f t="shared" si="2"/>
        <v/>
      </c>
      <c r="I276" s="49" t="str">
        <f t="shared" si="3"/>
        <v/>
      </c>
      <c r="J276" s="50" t="str">
        <f t="shared" si="4"/>
        <v/>
      </c>
      <c r="K276" s="51" t="str">
        <f t="shared" si="5"/>
        <v/>
      </c>
      <c r="L276" s="52" t="str">
        <f t="shared" si="6"/>
        <v/>
      </c>
      <c r="M276" s="54" t="str">
        <f t="shared" si="7"/>
        <v/>
      </c>
      <c r="N276" s="51" t="str">
        <f t="shared" si="8"/>
        <v/>
      </c>
      <c r="O276" s="50" t="str">
        <f t="shared" si="9"/>
        <v/>
      </c>
      <c r="P276" s="55" t="str">
        <f t="shared" si="10"/>
        <v/>
      </c>
    </row>
    <row r="277" ht="12.0" customHeight="1">
      <c r="A277" s="58"/>
      <c r="B277" s="59"/>
      <c r="C277" s="60"/>
      <c r="D277" s="45"/>
      <c r="E277" s="61"/>
      <c r="F277" s="61"/>
      <c r="G277" s="62"/>
      <c r="H277" s="48" t="str">
        <f t="shared" si="2"/>
        <v/>
      </c>
      <c r="I277" s="49" t="str">
        <f t="shared" si="3"/>
        <v/>
      </c>
      <c r="J277" s="50" t="str">
        <f t="shared" si="4"/>
        <v/>
      </c>
      <c r="K277" s="51" t="str">
        <f t="shared" si="5"/>
        <v/>
      </c>
      <c r="L277" s="52" t="str">
        <f t="shared" si="6"/>
        <v/>
      </c>
      <c r="M277" s="54" t="str">
        <f t="shared" si="7"/>
        <v/>
      </c>
      <c r="N277" s="51" t="str">
        <f t="shared" si="8"/>
        <v/>
      </c>
      <c r="O277" s="50" t="str">
        <f t="shared" si="9"/>
        <v/>
      </c>
      <c r="P277" s="55" t="str">
        <f t="shared" si="10"/>
        <v/>
      </c>
    </row>
    <row r="278" ht="12.0" customHeight="1">
      <c r="A278" s="58"/>
      <c r="B278" s="59"/>
      <c r="C278" s="60"/>
      <c r="D278" s="45"/>
      <c r="E278" s="61"/>
      <c r="F278" s="61"/>
      <c r="G278" s="62"/>
      <c r="H278" s="48" t="str">
        <f t="shared" si="2"/>
        <v/>
      </c>
      <c r="I278" s="49" t="str">
        <f t="shared" si="3"/>
        <v/>
      </c>
      <c r="J278" s="50" t="str">
        <f t="shared" si="4"/>
        <v/>
      </c>
      <c r="K278" s="51" t="str">
        <f t="shared" si="5"/>
        <v/>
      </c>
      <c r="L278" s="52" t="str">
        <f t="shared" si="6"/>
        <v/>
      </c>
      <c r="M278" s="54" t="str">
        <f t="shared" si="7"/>
        <v/>
      </c>
      <c r="N278" s="51" t="str">
        <f t="shared" si="8"/>
        <v/>
      </c>
      <c r="O278" s="50" t="str">
        <f t="shared" si="9"/>
        <v/>
      </c>
      <c r="P278" s="55" t="str">
        <f t="shared" si="10"/>
        <v/>
      </c>
    </row>
    <row r="279" ht="12.0" customHeight="1">
      <c r="A279" s="58"/>
      <c r="B279" s="59"/>
      <c r="C279" s="60"/>
      <c r="D279" s="45"/>
      <c r="E279" s="61"/>
      <c r="F279" s="61"/>
      <c r="G279" s="62"/>
      <c r="H279" s="48" t="str">
        <f t="shared" si="2"/>
        <v/>
      </c>
      <c r="I279" s="49" t="str">
        <f t="shared" si="3"/>
        <v/>
      </c>
      <c r="J279" s="50" t="str">
        <f t="shared" si="4"/>
        <v/>
      </c>
      <c r="K279" s="51" t="str">
        <f t="shared" si="5"/>
        <v/>
      </c>
      <c r="L279" s="52" t="str">
        <f t="shared" si="6"/>
        <v/>
      </c>
      <c r="M279" s="54" t="str">
        <f t="shared" si="7"/>
        <v/>
      </c>
      <c r="N279" s="51" t="str">
        <f t="shared" si="8"/>
        <v/>
      </c>
      <c r="O279" s="50" t="str">
        <f t="shared" si="9"/>
        <v/>
      </c>
      <c r="P279" s="55" t="str">
        <f t="shared" si="10"/>
        <v/>
      </c>
    </row>
    <row r="280" ht="12.0" customHeight="1">
      <c r="A280" s="58"/>
      <c r="B280" s="59"/>
      <c r="C280" s="60"/>
      <c r="D280" s="45"/>
      <c r="E280" s="61"/>
      <c r="F280" s="61"/>
      <c r="G280" s="62"/>
      <c r="H280" s="48" t="str">
        <f t="shared" si="2"/>
        <v/>
      </c>
      <c r="I280" s="49" t="str">
        <f t="shared" si="3"/>
        <v/>
      </c>
      <c r="J280" s="50" t="str">
        <f t="shared" si="4"/>
        <v/>
      </c>
      <c r="K280" s="51" t="str">
        <f t="shared" si="5"/>
        <v/>
      </c>
      <c r="L280" s="52" t="str">
        <f t="shared" si="6"/>
        <v/>
      </c>
      <c r="M280" s="54" t="str">
        <f t="shared" si="7"/>
        <v/>
      </c>
      <c r="N280" s="51" t="str">
        <f t="shared" si="8"/>
        <v/>
      </c>
      <c r="O280" s="50" t="str">
        <f t="shared" si="9"/>
        <v/>
      </c>
      <c r="P280" s="55" t="str">
        <f t="shared" si="10"/>
        <v/>
      </c>
    </row>
    <row r="281" ht="12.0" customHeight="1">
      <c r="A281" s="58"/>
      <c r="B281" s="59"/>
      <c r="C281" s="60"/>
      <c r="D281" s="45"/>
      <c r="E281" s="61"/>
      <c r="F281" s="61"/>
      <c r="G281" s="62"/>
      <c r="H281" s="48" t="str">
        <f t="shared" si="2"/>
        <v/>
      </c>
      <c r="I281" s="49" t="str">
        <f t="shared" si="3"/>
        <v/>
      </c>
      <c r="J281" s="50" t="str">
        <f t="shared" si="4"/>
        <v/>
      </c>
      <c r="K281" s="51" t="str">
        <f t="shared" si="5"/>
        <v/>
      </c>
      <c r="L281" s="52" t="str">
        <f t="shared" si="6"/>
        <v/>
      </c>
      <c r="M281" s="54" t="str">
        <f t="shared" si="7"/>
        <v/>
      </c>
      <c r="N281" s="51" t="str">
        <f t="shared" si="8"/>
        <v/>
      </c>
      <c r="O281" s="50" t="str">
        <f t="shared" si="9"/>
        <v/>
      </c>
      <c r="P281" s="55" t="str">
        <f t="shared" si="10"/>
        <v/>
      </c>
    </row>
    <row r="282" ht="12.0" customHeight="1">
      <c r="A282" s="58"/>
      <c r="B282" s="59"/>
      <c r="C282" s="60"/>
      <c r="D282" s="45"/>
      <c r="E282" s="61"/>
      <c r="F282" s="61"/>
      <c r="G282" s="62"/>
      <c r="H282" s="48" t="str">
        <f t="shared" si="2"/>
        <v/>
      </c>
      <c r="I282" s="49" t="str">
        <f t="shared" si="3"/>
        <v/>
      </c>
      <c r="J282" s="50" t="str">
        <f t="shared" si="4"/>
        <v/>
      </c>
      <c r="K282" s="51" t="str">
        <f t="shared" si="5"/>
        <v/>
      </c>
      <c r="L282" s="52" t="str">
        <f t="shared" si="6"/>
        <v/>
      </c>
      <c r="M282" s="54" t="str">
        <f t="shared" si="7"/>
        <v/>
      </c>
      <c r="N282" s="51" t="str">
        <f t="shared" si="8"/>
        <v/>
      </c>
      <c r="O282" s="50" t="str">
        <f t="shared" si="9"/>
        <v/>
      </c>
      <c r="P282" s="55" t="str">
        <f t="shared" si="10"/>
        <v/>
      </c>
    </row>
    <row r="283" ht="12.0" customHeight="1">
      <c r="A283" s="58"/>
      <c r="B283" s="59"/>
      <c r="C283" s="60"/>
      <c r="D283" s="45"/>
      <c r="E283" s="61"/>
      <c r="F283" s="61"/>
      <c r="G283" s="62"/>
      <c r="H283" s="48" t="str">
        <f t="shared" si="2"/>
        <v/>
      </c>
      <c r="I283" s="49" t="str">
        <f t="shared" si="3"/>
        <v/>
      </c>
      <c r="J283" s="50" t="str">
        <f t="shared" si="4"/>
        <v/>
      </c>
      <c r="K283" s="51" t="str">
        <f t="shared" si="5"/>
        <v/>
      </c>
      <c r="L283" s="52" t="str">
        <f t="shared" si="6"/>
        <v/>
      </c>
      <c r="M283" s="54" t="str">
        <f t="shared" si="7"/>
        <v/>
      </c>
      <c r="N283" s="51" t="str">
        <f t="shared" si="8"/>
        <v/>
      </c>
      <c r="O283" s="50" t="str">
        <f t="shared" si="9"/>
        <v/>
      </c>
      <c r="P283" s="55" t="str">
        <f t="shared" si="10"/>
        <v/>
      </c>
    </row>
    <row r="284" ht="12.0" customHeight="1">
      <c r="A284" s="58"/>
      <c r="B284" s="59"/>
      <c r="C284" s="60"/>
      <c r="D284" s="45"/>
      <c r="E284" s="61"/>
      <c r="F284" s="61"/>
      <c r="G284" s="62"/>
      <c r="H284" s="48" t="str">
        <f t="shared" si="2"/>
        <v/>
      </c>
      <c r="I284" s="49" t="str">
        <f t="shared" si="3"/>
        <v/>
      </c>
      <c r="J284" s="50" t="str">
        <f t="shared" si="4"/>
        <v/>
      </c>
      <c r="K284" s="51" t="str">
        <f t="shared" si="5"/>
        <v/>
      </c>
      <c r="L284" s="52" t="str">
        <f t="shared" si="6"/>
        <v/>
      </c>
      <c r="M284" s="54" t="str">
        <f t="shared" si="7"/>
        <v/>
      </c>
      <c r="N284" s="51" t="str">
        <f t="shared" si="8"/>
        <v/>
      </c>
      <c r="O284" s="50" t="str">
        <f t="shared" si="9"/>
        <v/>
      </c>
      <c r="P284" s="55" t="str">
        <f t="shared" si="10"/>
        <v/>
      </c>
    </row>
    <row r="285" ht="12.0" customHeight="1">
      <c r="A285" s="58"/>
      <c r="B285" s="59"/>
      <c r="C285" s="60"/>
      <c r="D285" s="45"/>
      <c r="E285" s="61"/>
      <c r="F285" s="61"/>
      <c r="G285" s="62"/>
      <c r="H285" s="48" t="str">
        <f t="shared" si="2"/>
        <v/>
      </c>
      <c r="I285" s="49" t="str">
        <f t="shared" si="3"/>
        <v/>
      </c>
      <c r="J285" s="50" t="str">
        <f t="shared" si="4"/>
        <v/>
      </c>
      <c r="K285" s="51" t="str">
        <f t="shared" si="5"/>
        <v/>
      </c>
      <c r="L285" s="52" t="str">
        <f t="shared" si="6"/>
        <v/>
      </c>
      <c r="M285" s="54" t="str">
        <f t="shared" si="7"/>
        <v/>
      </c>
      <c r="N285" s="51" t="str">
        <f t="shared" si="8"/>
        <v/>
      </c>
      <c r="O285" s="50" t="str">
        <f t="shared" si="9"/>
        <v/>
      </c>
      <c r="P285" s="55" t="str">
        <f t="shared" si="10"/>
        <v/>
      </c>
    </row>
    <row r="286" ht="12.0" customHeight="1">
      <c r="A286" s="58"/>
      <c r="B286" s="59"/>
      <c r="C286" s="60"/>
      <c r="D286" s="45"/>
      <c r="E286" s="61"/>
      <c r="F286" s="61"/>
      <c r="G286" s="62"/>
      <c r="H286" s="48" t="str">
        <f t="shared" si="2"/>
        <v/>
      </c>
      <c r="I286" s="49" t="str">
        <f t="shared" si="3"/>
        <v/>
      </c>
      <c r="J286" s="50" t="str">
        <f t="shared" si="4"/>
        <v/>
      </c>
      <c r="K286" s="51" t="str">
        <f t="shared" si="5"/>
        <v/>
      </c>
      <c r="L286" s="52" t="str">
        <f t="shared" si="6"/>
        <v/>
      </c>
      <c r="M286" s="54" t="str">
        <f t="shared" si="7"/>
        <v/>
      </c>
      <c r="N286" s="51" t="str">
        <f t="shared" si="8"/>
        <v/>
      </c>
      <c r="O286" s="50" t="str">
        <f t="shared" si="9"/>
        <v/>
      </c>
      <c r="P286" s="55" t="str">
        <f t="shared" si="10"/>
        <v/>
      </c>
    </row>
    <row r="287" ht="12.0" customHeight="1">
      <c r="A287" s="58"/>
      <c r="B287" s="59"/>
      <c r="C287" s="60"/>
      <c r="D287" s="45"/>
      <c r="E287" s="61"/>
      <c r="F287" s="61"/>
      <c r="G287" s="62"/>
      <c r="H287" s="48" t="str">
        <f t="shared" si="2"/>
        <v/>
      </c>
      <c r="I287" s="49" t="str">
        <f t="shared" si="3"/>
        <v/>
      </c>
      <c r="J287" s="50" t="str">
        <f t="shared" si="4"/>
        <v/>
      </c>
      <c r="K287" s="51" t="str">
        <f t="shared" si="5"/>
        <v/>
      </c>
      <c r="L287" s="52" t="str">
        <f t="shared" si="6"/>
        <v/>
      </c>
      <c r="M287" s="54" t="str">
        <f t="shared" si="7"/>
        <v/>
      </c>
      <c r="N287" s="51" t="str">
        <f t="shared" si="8"/>
        <v/>
      </c>
      <c r="O287" s="50" t="str">
        <f t="shared" si="9"/>
        <v/>
      </c>
      <c r="P287" s="55" t="str">
        <f t="shared" si="10"/>
        <v/>
      </c>
    </row>
    <row r="288" ht="12.0" customHeight="1">
      <c r="A288" s="58"/>
      <c r="B288" s="59"/>
      <c r="C288" s="60"/>
      <c r="D288" s="45"/>
      <c r="E288" s="61"/>
      <c r="F288" s="61"/>
      <c r="G288" s="62"/>
      <c r="H288" s="48" t="str">
        <f t="shared" si="2"/>
        <v/>
      </c>
      <c r="I288" s="49" t="str">
        <f t="shared" si="3"/>
        <v/>
      </c>
      <c r="J288" s="50" t="str">
        <f t="shared" si="4"/>
        <v/>
      </c>
      <c r="K288" s="51" t="str">
        <f t="shared" si="5"/>
        <v/>
      </c>
      <c r="L288" s="52" t="str">
        <f t="shared" si="6"/>
        <v/>
      </c>
      <c r="M288" s="54" t="str">
        <f t="shared" si="7"/>
        <v/>
      </c>
      <c r="N288" s="51" t="str">
        <f t="shared" si="8"/>
        <v/>
      </c>
      <c r="O288" s="50" t="str">
        <f t="shared" si="9"/>
        <v/>
      </c>
      <c r="P288" s="55" t="str">
        <f t="shared" si="10"/>
        <v/>
      </c>
    </row>
    <row r="289" ht="12.0" customHeight="1">
      <c r="A289" s="58"/>
      <c r="B289" s="59"/>
      <c r="C289" s="60"/>
      <c r="D289" s="45"/>
      <c r="E289" s="61"/>
      <c r="F289" s="61"/>
      <c r="G289" s="62"/>
      <c r="H289" s="48" t="str">
        <f t="shared" si="2"/>
        <v/>
      </c>
      <c r="I289" s="49" t="str">
        <f t="shared" si="3"/>
        <v/>
      </c>
      <c r="J289" s="50" t="str">
        <f t="shared" si="4"/>
        <v/>
      </c>
      <c r="K289" s="51" t="str">
        <f t="shared" si="5"/>
        <v/>
      </c>
      <c r="L289" s="52" t="str">
        <f t="shared" si="6"/>
        <v/>
      </c>
      <c r="M289" s="54" t="str">
        <f t="shared" si="7"/>
        <v/>
      </c>
      <c r="N289" s="51" t="str">
        <f t="shared" si="8"/>
        <v/>
      </c>
      <c r="O289" s="50" t="str">
        <f t="shared" si="9"/>
        <v/>
      </c>
      <c r="P289" s="55" t="str">
        <f t="shared" si="10"/>
        <v/>
      </c>
    </row>
    <row r="290" ht="12.0" customHeight="1">
      <c r="A290" s="58"/>
      <c r="B290" s="59"/>
      <c r="C290" s="60"/>
      <c r="D290" s="45"/>
      <c r="E290" s="61"/>
      <c r="F290" s="61"/>
      <c r="G290" s="62"/>
      <c r="H290" s="48" t="str">
        <f t="shared" si="2"/>
        <v/>
      </c>
      <c r="I290" s="49" t="str">
        <f t="shared" si="3"/>
        <v/>
      </c>
      <c r="J290" s="50" t="str">
        <f t="shared" si="4"/>
        <v/>
      </c>
      <c r="K290" s="51" t="str">
        <f t="shared" si="5"/>
        <v/>
      </c>
      <c r="L290" s="52" t="str">
        <f t="shared" si="6"/>
        <v/>
      </c>
      <c r="M290" s="54" t="str">
        <f t="shared" si="7"/>
        <v/>
      </c>
      <c r="N290" s="51" t="str">
        <f t="shared" si="8"/>
        <v/>
      </c>
      <c r="O290" s="50" t="str">
        <f t="shared" si="9"/>
        <v/>
      </c>
      <c r="P290" s="55" t="str">
        <f t="shared" si="10"/>
        <v/>
      </c>
    </row>
    <row r="291" ht="12.0" customHeight="1">
      <c r="A291" s="58"/>
      <c r="B291" s="59"/>
      <c r="C291" s="60"/>
      <c r="D291" s="45"/>
      <c r="E291" s="61"/>
      <c r="F291" s="61"/>
      <c r="G291" s="62"/>
      <c r="H291" s="48" t="str">
        <f t="shared" si="2"/>
        <v/>
      </c>
      <c r="I291" s="49" t="str">
        <f t="shared" si="3"/>
        <v/>
      </c>
      <c r="J291" s="50" t="str">
        <f t="shared" si="4"/>
        <v/>
      </c>
      <c r="K291" s="51" t="str">
        <f t="shared" si="5"/>
        <v/>
      </c>
      <c r="L291" s="52" t="str">
        <f t="shared" si="6"/>
        <v/>
      </c>
      <c r="M291" s="54" t="str">
        <f t="shared" si="7"/>
        <v/>
      </c>
      <c r="N291" s="51" t="str">
        <f t="shared" si="8"/>
        <v/>
      </c>
      <c r="O291" s="50" t="str">
        <f t="shared" si="9"/>
        <v/>
      </c>
      <c r="P291" s="55" t="str">
        <f t="shared" si="10"/>
        <v/>
      </c>
    </row>
    <row r="292" ht="12.0" customHeight="1">
      <c r="A292" s="58"/>
      <c r="B292" s="59"/>
      <c r="C292" s="60"/>
      <c r="D292" s="45"/>
      <c r="E292" s="61"/>
      <c r="F292" s="61"/>
      <c r="G292" s="62"/>
      <c r="H292" s="48" t="str">
        <f t="shared" si="2"/>
        <v/>
      </c>
      <c r="I292" s="49" t="str">
        <f t="shared" si="3"/>
        <v/>
      </c>
      <c r="J292" s="50" t="str">
        <f t="shared" si="4"/>
        <v/>
      </c>
      <c r="K292" s="51" t="str">
        <f t="shared" si="5"/>
        <v/>
      </c>
      <c r="L292" s="52" t="str">
        <f t="shared" si="6"/>
        <v/>
      </c>
      <c r="M292" s="54" t="str">
        <f t="shared" si="7"/>
        <v/>
      </c>
      <c r="N292" s="51" t="str">
        <f t="shared" si="8"/>
        <v/>
      </c>
      <c r="O292" s="50" t="str">
        <f t="shared" si="9"/>
        <v/>
      </c>
      <c r="P292" s="55" t="str">
        <f t="shared" si="10"/>
        <v/>
      </c>
    </row>
    <row r="293" ht="12.0" customHeight="1">
      <c r="A293" s="58"/>
      <c r="B293" s="59"/>
      <c r="C293" s="60"/>
      <c r="D293" s="45"/>
      <c r="E293" s="61"/>
      <c r="F293" s="61"/>
      <c r="G293" s="62"/>
      <c r="H293" s="48" t="str">
        <f t="shared" si="2"/>
        <v/>
      </c>
      <c r="I293" s="49" t="str">
        <f t="shared" si="3"/>
        <v/>
      </c>
      <c r="J293" s="50" t="str">
        <f t="shared" si="4"/>
        <v/>
      </c>
      <c r="K293" s="51" t="str">
        <f t="shared" si="5"/>
        <v/>
      </c>
      <c r="L293" s="52" t="str">
        <f t="shared" si="6"/>
        <v/>
      </c>
      <c r="M293" s="54" t="str">
        <f t="shared" si="7"/>
        <v/>
      </c>
      <c r="N293" s="51" t="str">
        <f t="shared" si="8"/>
        <v/>
      </c>
      <c r="O293" s="50" t="str">
        <f t="shared" si="9"/>
        <v/>
      </c>
      <c r="P293" s="55" t="str">
        <f t="shared" si="10"/>
        <v/>
      </c>
    </row>
    <row r="294" ht="12.0" customHeight="1">
      <c r="A294" s="58"/>
      <c r="B294" s="59"/>
      <c r="C294" s="60"/>
      <c r="D294" s="45"/>
      <c r="E294" s="61"/>
      <c r="F294" s="61"/>
      <c r="G294" s="62"/>
      <c r="H294" s="48" t="str">
        <f t="shared" si="2"/>
        <v/>
      </c>
      <c r="I294" s="49" t="str">
        <f t="shared" si="3"/>
        <v/>
      </c>
      <c r="J294" s="50" t="str">
        <f t="shared" si="4"/>
        <v/>
      </c>
      <c r="K294" s="51" t="str">
        <f t="shared" si="5"/>
        <v/>
      </c>
      <c r="L294" s="52" t="str">
        <f t="shared" si="6"/>
        <v/>
      </c>
      <c r="M294" s="54" t="str">
        <f t="shared" si="7"/>
        <v/>
      </c>
      <c r="N294" s="51" t="str">
        <f t="shared" si="8"/>
        <v/>
      </c>
      <c r="O294" s="50" t="str">
        <f t="shared" si="9"/>
        <v/>
      </c>
      <c r="P294" s="55" t="str">
        <f t="shared" si="10"/>
        <v/>
      </c>
    </row>
    <row r="295" ht="12.0" customHeight="1">
      <c r="A295" s="58"/>
      <c r="B295" s="59"/>
      <c r="C295" s="60"/>
      <c r="D295" s="45"/>
      <c r="E295" s="61"/>
      <c r="F295" s="61"/>
      <c r="G295" s="62"/>
      <c r="H295" s="48" t="str">
        <f t="shared" si="2"/>
        <v/>
      </c>
      <c r="I295" s="49" t="str">
        <f t="shared" si="3"/>
        <v/>
      </c>
      <c r="J295" s="50" t="str">
        <f t="shared" si="4"/>
        <v/>
      </c>
      <c r="K295" s="51" t="str">
        <f t="shared" si="5"/>
        <v/>
      </c>
      <c r="L295" s="52" t="str">
        <f t="shared" si="6"/>
        <v/>
      </c>
      <c r="M295" s="54" t="str">
        <f t="shared" si="7"/>
        <v/>
      </c>
      <c r="N295" s="51" t="str">
        <f t="shared" si="8"/>
        <v/>
      </c>
      <c r="O295" s="50" t="str">
        <f t="shared" si="9"/>
        <v/>
      </c>
      <c r="P295" s="55" t="str">
        <f t="shared" si="10"/>
        <v/>
      </c>
    </row>
    <row r="296" ht="12.0" customHeight="1">
      <c r="A296" s="58"/>
      <c r="B296" s="59"/>
      <c r="C296" s="60"/>
      <c r="D296" s="45"/>
      <c r="E296" s="61"/>
      <c r="F296" s="61"/>
      <c r="G296" s="62"/>
      <c r="H296" s="48" t="str">
        <f t="shared" si="2"/>
        <v/>
      </c>
      <c r="I296" s="49" t="str">
        <f t="shared" si="3"/>
        <v/>
      </c>
      <c r="J296" s="50" t="str">
        <f t="shared" si="4"/>
        <v/>
      </c>
      <c r="K296" s="51" t="str">
        <f t="shared" si="5"/>
        <v/>
      </c>
      <c r="L296" s="52" t="str">
        <f t="shared" si="6"/>
        <v/>
      </c>
      <c r="M296" s="54" t="str">
        <f t="shared" si="7"/>
        <v/>
      </c>
      <c r="N296" s="51" t="str">
        <f t="shared" si="8"/>
        <v/>
      </c>
      <c r="O296" s="50" t="str">
        <f t="shared" si="9"/>
        <v/>
      </c>
      <c r="P296" s="55" t="str">
        <f t="shared" si="10"/>
        <v/>
      </c>
    </row>
    <row r="297" ht="12.0" customHeight="1">
      <c r="A297" s="58"/>
      <c r="B297" s="59"/>
      <c r="C297" s="60"/>
      <c r="D297" s="45"/>
      <c r="E297" s="61"/>
      <c r="F297" s="61"/>
      <c r="G297" s="62"/>
      <c r="H297" s="48" t="str">
        <f t="shared" si="2"/>
        <v/>
      </c>
      <c r="I297" s="49" t="str">
        <f t="shared" si="3"/>
        <v/>
      </c>
      <c r="J297" s="50" t="str">
        <f t="shared" si="4"/>
        <v/>
      </c>
      <c r="K297" s="51" t="str">
        <f t="shared" si="5"/>
        <v/>
      </c>
      <c r="L297" s="52" t="str">
        <f t="shared" si="6"/>
        <v/>
      </c>
      <c r="M297" s="54" t="str">
        <f t="shared" si="7"/>
        <v/>
      </c>
      <c r="N297" s="51" t="str">
        <f t="shared" si="8"/>
        <v/>
      </c>
      <c r="O297" s="50" t="str">
        <f t="shared" si="9"/>
        <v/>
      </c>
      <c r="P297" s="55" t="str">
        <f t="shared" si="10"/>
        <v/>
      </c>
    </row>
    <row r="298" ht="12.0" customHeight="1">
      <c r="A298" s="58"/>
      <c r="B298" s="59"/>
      <c r="C298" s="60"/>
      <c r="D298" s="45"/>
      <c r="E298" s="61"/>
      <c r="F298" s="61"/>
      <c r="G298" s="62"/>
      <c r="H298" s="48" t="str">
        <f t="shared" si="2"/>
        <v/>
      </c>
      <c r="I298" s="49" t="str">
        <f t="shared" si="3"/>
        <v/>
      </c>
      <c r="J298" s="50" t="str">
        <f t="shared" si="4"/>
        <v/>
      </c>
      <c r="K298" s="51" t="str">
        <f t="shared" si="5"/>
        <v/>
      </c>
      <c r="L298" s="52" t="str">
        <f t="shared" si="6"/>
        <v/>
      </c>
      <c r="M298" s="54" t="str">
        <f t="shared" si="7"/>
        <v/>
      </c>
      <c r="N298" s="51" t="str">
        <f t="shared" si="8"/>
        <v/>
      </c>
      <c r="O298" s="50" t="str">
        <f t="shared" si="9"/>
        <v/>
      </c>
      <c r="P298" s="55" t="str">
        <f t="shared" si="10"/>
        <v/>
      </c>
    </row>
    <row r="299" ht="12.0" customHeight="1">
      <c r="A299" s="58"/>
      <c r="B299" s="59"/>
      <c r="C299" s="60"/>
      <c r="D299" s="45"/>
      <c r="E299" s="61"/>
      <c r="F299" s="61"/>
      <c r="G299" s="62"/>
      <c r="H299" s="48" t="str">
        <f t="shared" si="2"/>
        <v/>
      </c>
      <c r="I299" s="49" t="str">
        <f t="shared" si="3"/>
        <v/>
      </c>
      <c r="J299" s="50" t="str">
        <f t="shared" si="4"/>
        <v/>
      </c>
      <c r="K299" s="51" t="str">
        <f t="shared" si="5"/>
        <v/>
      </c>
      <c r="L299" s="52" t="str">
        <f t="shared" si="6"/>
        <v/>
      </c>
      <c r="M299" s="54" t="str">
        <f t="shared" si="7"/>
        <v/>
      </c>
      <c r="N299" s="51" t="str">
        <f t="shared" si="8"/>
        <v/>
      </c>
      <c r="O299" s="50" t="str">
        <f t="shared" si="9"/>
        <v/>
      </c>
      <c r="P299" s="55" t="str">
        <f t="shared" si="10"/>
        <v/>
      </c>
    </row>
    <row r="300" ht="12.0" customHeight="1">
      <c r="A300" s="58"/>
      <c r="B300" s="59"/>
      <c r="C300" s="60"/>
      <c r="D300" s="45"/>
      <c r="E300" s="61"/>
      <c r="F300" s="61"/>
      <c r="G300" s="62"/>
      <c r="H300" s="48" t="str">
        <f t="shared" si="2"/>
        <v/>
      </c>
      <c r="I300" s="49" t="str">
        <f t="shared" si="3"/>
        <v/>
      </c>
      <c r="J300" s="50" t="str">
        <f t="shared" si="4"/>
        <v/>
      </c>
      <c r="K300" s="51" t="str">
        <f t="shared" si="5"/>
        <v/>
      </c>
      <c r="L300" s="52" t="str">
        <f t="shared" si="6"/>
        <v/>
      </c>
      <c r="M300" s="54" t="str">
        <f t="shared" si="7"/>
        <v/>
      </c>
      <c r="N300" s="51" t="str">
        <f t="shared" si="8"/>
        <v/>
      </c>
      <c r="O300" s="50" t="str">
        <f t="shared" si="9"/>
        <v/>
      </c>
      <c r="P300" s="55" t="str">
        <f t="shared" si="10"/>
        <v/>
      </c>
    </row>
    <row r="301" ht="12.0" customHeight="1">
      <c r="A301" s="58"/>
      <c r="B301" s="59"/>
      <c r="C301" s="60"/>
      <c r="D301" s="45"/>
      <c r="E301" s="61"/>
      <c r="F301" s="61"/>
      <c r="G301" s="62"/>
      <c r="H301" s="48" t="str">
        <f t="shared" si="2"/>
        <v/>
      </c>
      <c r="I301" s="49" t="str">
        <f t="shared" si="3"/>
        <v/>
      </c>
      <c r="J301" s="50" t="str">
        <f t="shared" si="4"/>
        <v/>
      </c>
      <c r="K301" s="51" t="str">
        <f t="shared" si="5"/>
        <v/>
      </c>
      <c r="L301" s="52" t="str">
        <f t="shared" si="6"/>
        <v/>
      </c>
      <c r="M301" s="54" t="str">
        <f t="shared" si="7"/>
        <v/>
      </c>
      <c r="N301" s="51" t="str">
        <f t="shared" si="8"/>
        <v/>
      </c>
      <c r="O301" s="50" t="str">
        <f t="shared" si="9"/>
        <v/>
      </c>
      <c r="P301" s="55" t="str">
        <f t="shared" si="10"/>
        <v/>
      </c>
    </row>
    <row r="302" ht="12.0" customHeight="1">
      <c r="A302" s="58"/>
      <c r="B302" s="59"/>
      <c r="C302" s="60"/>
      <c r="D302" s="45"/>
      <c r="E302" s="61"/>
      <c r="F302" s="61"/>
      <c r="G302" s="62"/>
      <c r="H302" s="48" t="str">
        <f t="shared" si="2"/>
        <v/>
      </c>
      <c r="I302" s="49" t="str">
        <f t="shared" si="3"/>
        <v/>
      </c>
      <c r="J302" s="50" t="str">
        <f t="shared" si="4"/>
        <v/>
      </c>
      <c r="K302" s="51" t="str">
        <f t="shared" si="5"/>
        <v/>
      </c>
      <c r="L302" s="52" t="str">
        <f t="shared" si="6"/>
        <v/>
      </c>
      <c r="M302" s="54" t="str">
        <f t="shared" si="7"/>
        <v/>
      </c>
      <c r="N302" s="51" t="str">
        <f t="shared" si="8"/>
        <v/>
      </c>
      <c r="O302" s="50" t="str">
        <f t="shared" si="9"/>
        <v/>
      </c>
      <c r="P302" s="55" t="str">
        <f t="shared" si="10"/>
        <v/>
      </c>
    </row>
    <row r="303" ht="12.0" customHeight="1">
      <c r="A303" s="58"/>
      <c r="B303" s="59"/>
      <c r="C303" s="60"/>
      <c r="D303" s="45"/>
      <c r="E303" s="61"/>
      <c r="F303" s="61"/>
      <c r="G303" s="62"/>
      <c r="H303" s="48" t="str">
        <f t="shared" si="2"/>
        <v/>
      </c>
      <c r="I303" s="49" t="str">
        <f t="shared" si="3"/>
        <v/>
      </c>
      <c r="J303" s="50" t="str">
        <f t="shared" si="4"/>
        <v/>
      </c>
      <c r="K303" s="51" t="str">
        <f t="shared" si="5"/>
        <v/>
      </c>
      <c r="L303" s="52" t="str">
        <f t="shared" si="6"/>
        <v/>
      </c>
      <c r="M303" s="54" t="str">
        <f t="shared" si="7"/>
        <v/>
      </c>
      <c r="N303" s="51" t="str">
        <f t="shared" si="8"/>
        <v/>
      </c>
      <c r="O303" s="50" t="str">
        <f t="shared" si="9"/>
        <v/>
      </c>
      <c r="P303" s="55" t="str">
        <f t="shared" si="10"/>
        <v/>
      </c>
    </row>
    <row r="304" ht="12.0" customHeight="1">
      <c r="A304" s="58"/>
      <c r="B304" s="59"/>
      <c r="C304" s="60"/>
      <c r="D304" s="45"/>
      <c r="E304" s="61"/>
      <c r="F304" s="61"/>
      <c r="G304" s="62"/>
      <c r="H304" s="48" t="str">
        <f t="shared" si="2"/>
        <v/>
      </c>
      <c r="I304" s="49" t="str">
        <f t="shared" si="3"/>
        <v/>
      </c>
      <c r="J304" s="50" t="str">
        <f t="shared" si="4"/>
        <v/>
      </c>
      <c r="K304" s="51" t="str">
        <f t="shared" si="5"/>
        <v/>
      </c>
      <c r="L304" s="52" t="str">
        <f t="shared" si="6"/>
        <v/>
      </c>
      <c r="M304" s="54" t="str">
        <f t="shared" si="7"/>
        <v/>
      </c>
      <c r="N304" s="51" t="str">
        <f t="shared" si="8"/>
        <v/>
      </c>
      <c r="O304" s="50" t="str">
        <f t="shared" si="9"/>
        <v/>
      </c>
      <c r="P304" s="55" t="str">
        <f t="shared" si="10"/>
        <v/>
      </c>
    </row>
    <row r="305" ht="12.0" customHeight="1">
      <c r="A305" s="58"/>
      <c r="B305" s="59"/>
      <c r="C305" s="60"/>
      <c r="D305" s="45"/>
      <c r="E305" s="61"/>
      <c r="F305" s="61"/>
      <c r="G305" s="62"/>
      <c r="H305" s="48" t="str">
        <f t="shared" si="2"/>
        <v/>
      </c>
      <c r="I305" s="49" t="str">
        <f t="shared" si="3"/>
        <v/>
      </c>
      <c r="J305" s="50" t="str">
        <f t="shared" si="4"/>
        <v/>
      </c>
      <c r="K305" s="51" t="str">
        <f t="shared" si="5"/>
        <v/>
      </c>
      <c r="L305" s="52" t="str">
        <f t="shared" si="6"/>
        <v/>
      </c>
      <c r="M305" s="54" t="str">
        <f t="shared" si="7"/>
        <v/>
      </c>
      <c r="N305" s="51" t="str">
        <f t="shared" si="8"/>
        <v/>
      </c>
      <c r="O305" s="50" t="str">
        <f t="shared" si="9"/>
        <v/>
      </c>
      <c r="P305" s="55" t="str">
        <f t="shared" si="10"/>
        <v/>
      </c>
    </row>
    <row r="306" ht="12.0" customHeight="1">
      <c r="A306" s="58"/>
      <c r="B306" s="59"/>
      <c r="C306" s="60"/>
      <c r="D306" s="45"/>
      <c r="E306" s="61"/>
      <c r="F306" s="61"/>
      <c r="G306" s="62"/>
      <c r="H306" s="48" t="str">
        <f t="shared" si="2"/>
        <v/>
      </c>
      <c r="I306" s="49" t="str">
        <f t="shared" si="3"/>
        <v/>
      </c>
      <c r="J306" s="50" t="str">
        <f t="shared" si="4"/>
        <v/>
      </c>
      <c r="K306" s="51" t="str">
        <f t="shared" si="5"/>
        <v/>
      </c>
      <c r="L306" s="52" t="str">
        <f t="shared" si="6"/>
        <v/>
      </c>
      <c r="M306" s="54" t="str">
        <f t="shared" si="7"/>
        <v/>
      </c>
      <c r="N306" s="51" t="str">
        <f t="shared" si="8"/>
        <v/>
      </c>
      <c r="O306" s="50" t="str">
        <f t="shared" si="9"/>
        <v/>
      </c>
      <c r="P306" s="55" t="str">
        <f t="shared" si="10"/>
        <v/>
      </c>
    </row>
    <row r="307" ht="12.0" customHeight="1">
      <c r="A307" s="58"/>
      <c r="B307" s="59"/>
      <c r="C307" s="60"/>
      <c r="D307" s="45"/>
      <c r="E307" s="61"/>
      <c r="F307" s="61"/>
      <c r="G307" s="62"/>
      <c r="H307" s="48" t="str">
        <f t="shared" si="2"/>
        <v/>
      </c>
      <c r="I307" s="49" t="str">
        <f t="shared" si="3"/>
        <v/>
      </c>
      <c r="J307" s="50" t="str">
        <f t="shared" si="4"/>
        <v/>
      </c>
      <c r="K307" s="51" t="str">
        <f t="shared" si="5"/>
        <v/>
      </c>
      <c r="L307" s="52" t="str">
        <f t="shared" si="6"/>
        <v/>
      </c>
      <c r="M307" s="54" t="str">
        <f t="shared" si="7"/>
        <v/>
      </c>
      <c r="N307" s="51" t="str">
        <f t="shared" si="8"/>
        <v/>
      </c>
      <c r="O307" s="50" t="str">
        <f t="shared" si="9"/>
        <v/>
      </c>
      <c r="P307" s="55" t="str">
        <f t="shared" si="10"/>
        <v/>
      </c>
    </row>
    <row r="308" ht="12.0" customHeight="1">
      <c r="A308" s="58"/>
      <c r="B308" s="59"/>
      <c r="C308" s="60"/>
      <c r="D308" s="45"/>
      <c r="E308" s="61"/>
      <c r="F308" s="61"/>
      <c r="G308" s="62"/>
      <c r="H308" s="48" t="str">
        <f t="shared" si="2"/>
        <v/>
      </c>
      <c r="I308" s="49" t="str">
        <f t="shared" si="3"/>
        <v/>
      </c>
      <c r="J308" s="50" t="str">
        <f t="shared" si="4"/>
        <v/>
      </c>
      <c r="K308" s="51" t="str">
        <f t="shared" si="5"/>
        <v/>
      </c>
      <c r="L308" s="52" t="str">
        <f t="shared" si="6"/>
        <v/>
      </c>
      <c r="M308" s="54" t="str">
        <f t="shared" si="7"/>
        <v/>
      </c>
      <c r="N308" s="51" t="str">
        <f t="shared" si="8"/>
        <v/>
      </c>
      <c r="O308" s="50" t="str">
        <f t="shared" si="9"/>
        <v/>
      </c>
      <c r="P308" s="55" t="str">
        <f t="shared" si="10"/>
        <v/>
      </c>
    </row>
    <row r="309" ht="12.0" customHeight="1">
      <c r="A309" s="58"/>
      <c r="B309" s="59"/>
      <c r="C309" s="60"/>
      <c r="D309" s="45"/>
      <c r="E309" s="61"/>
      <c r="F309" s="61"/>
      <c r="G309" s="62"/>
      <c r="H309" s="48" t="str">
        <f t="shared" si="2"/>
        <v/>
      </c>
      <c r="I309" s="49" t="str">
        <f t="shared" si="3"/>
        <v/>
      </c>
      <c r="J309" s="50" t="str">
        <f t="shared" si="4"/>
        <v/>
      </c>
      <c r="K309" s="51" t="str">
        <f t="shared" si="5"/>
        <v/>
      </c>
      <c r="L309" s="52" t="str">
        <f t="shared" si="6"/>
        <v/>
      </c>
      <c r="M309" s="54" t="str">
        <f t="shared" si="7"/>
        <v/>
      </c>
      <c r="N309" s="51" t="str">
        <f t="shared" si="8"/>
        <v/>
      </c>
      <c r="O309" s="50" t="str">
        <f t="shared" si="9"/>
        <v/>
      </c>
      <c r="P309" s="55" t="str">
        <f t="shared" si="10"/>
        <v/>
      </c>
    </row>
    <row r="310" ht="12.0" customHeight="1">
      <c r="A310" s="58"/>
      <c r="B310" s="59"/>
      <c r="C310" s="60"/>
      <c r="D310" s="45"/>
      <c r="E310" s="61"/>
      <c r="F310" s="61"/>
      <c r="G310" s="62"/>
      <c r="H310" s="48" t="str">
        <f t="shared" si="2"/>
        <v/>
      </c>
      <c r="I310" s="49" t="str">
        <f t="shared" si="3"/>
        <v/>
      </c>
      <c r="J310" s="50" t="str">
        <f t="shared" si="4"/>
        <v/>
      </c>
      <c r="K310" s="51" t="str">
        <f t="shared" si="5"/>
        <v/>
      </c>
      <c r="L310" s="52" t="str">
        <f t="shared" si="6"/>
        <v/>
      </c>
      <c r="M310" s="54" t="str">
        <f t="shared" si="7"/>
        <v/>
      </c>
      <c r="N310" s="51" t="str">
        <f t="shared" si="8"/>
        <v/>
      </c>
      <c r="O310" s="50" t="str">
        <f t="shared" si="9"/>
        <v/>
      </c>
      <c r="P310" s="55" t="str">
        <f t="shared" si="10"/>
        <v/>
      </c>
    </row>
    <row r="311" ht="12.0" customHeight="1">
      <c r="A311" s="58"/>
      <c r="B311" s="59"/>
      <c r="C311" s="60"/>
      <c r="D311" s="45"/>
      <c r="E311" s="61"/>
      <c r="F311" s="61"/>
      <c r="G311" s="62"/>
      <c r="H311" s="48" t="str">
        <f t="shared" si="2"/>
        <v/>
      </c>
      <c r="I311" s="49" t="str">
        <f t="shared" si="3"/>
        <v/>
      </c>
      <c r="J311" s="50" t="str">
        <f t="shared" si="4"/>
        <v/>
      </c>
      <c r="K311" s="51" t="str">
        <f t="shared" si="5"/>
        <v/>
      </c>
      <c r="L311" s="52" t="str">
        <f t="shared" si="6"/>
        <v/>
      </c>
      <c r="M311" s="54" t="str">
        <f t="shared" si="7"/>
        <v/>
      </c>
      <c r="N311" s="51" t="str">
        <f t="shared" si="8"/>
        <v/>
      </c>
      <c r="O311" s="50" t="str">
        <f t="shared" si="9"/>
        <v/>
      </c>
      <c r="P311" s="55" t="str">
        <f t="shared" si="10"/>
        <v/>
      </c>
    </row>
    <row r="312" ht="12.0" customHeight="1">
      <c r="A312" s="58"/>
      <c r="B312" s="59"/>
      <c r="C312" s="60"/>
      <c r="D312" s="45"/>
      <c r="E312" s="61"/>
      <c r="F312" s="61"/>
      <c r="G312" s="62"/>
      <c r="H312" s="48" t="str">
        <f t="shared" si="2"/>
        <v/>
      </c>
      <c r="I312" s="49" t="str">
        <f t="shared" si="3"/>
        <v/>
      </c>
      <c r="J312" s="50" t="str">
        <f t="shared" si="4"/>
        <v/>
      </c>
      <c r="K312" s="51" t="str">
        <f t="shared" si="5"/>
        <v/>
      </c>
      <c r="L312" s="52" t="str">
        <f t="shared" si="6"/>
        <v/>
      </c>
      <c r="M312" s="54" t="str">
        <f t="shared" si="7"/>
        <v/>
      </c>
      <c r="N312" s="51" t="str">
        <f t="shared" si="8"/>
        <v/>
      </c>
      <c r="O312" s="50" t="str">
        <f t="shared" si="9"/>
        <v/>
      </c>
      <c r="P312" s="55" t="str">
        <f t="shared" si="10"/>
        <v/>
      </c>
    </row>
    <row r="313" ht="12.0" customHeight="1">
      <c r="A313" s="58"/>
      <c r="B313" s="59"/>
      <c r="C313" s="60"/>
      <c r="D313" s="45"/>
      <c r="E313" s="61"/>
      <c r="F313" s="61"/>
      <c r="G313" s="62"/>
      <c r="H313" s="48" t="str">
        <f t="shared" si="2"/>
        <v/>
      </c>
      <c r="I313" s="49" t="str">
        <f t="shared" si="3"/>
        <v/>
      </c>
      <c r="J313" s="50" t="str">
        <f t="shared" si="4"/>
        <v/>
      </c>
      <c r="K313" s="51" t="str">
        <f t="shared" si="5"/>
        <v/>
      </c>
      <c r="L313" s="52" t="str">
        <f t="shared" si="6"/>
        <v/>
      </c>
      <c r="M313" s="54" t="str">
        <f t="shared" si="7"/>
        <v/>
      </c>
      <c r="N313" s="51" t="str">
        <f t="shared" si="8"/>
        <v/>
      </c>
      <c r="O313" s="50" t="str">
        <f t="shared" si="9"/>
        <v/>
      </c>
      <c r="P313" s="55" t="str">
        <f t="shared" si="10"/>
        <v/>
      </c>
    </row>
    <row r="314" ht="12.0" customHeight="1">
      <c r="A314" s="58"/>
      <c r="B314" s="59"/>
      <c r="C314" s="60"/>
      <c r="D314" s="45"/>
      <c r="E314" s="61"/>
      <c r="F314" s="61"/>
      <c r="G314" s="62"/>
      <c r="H314" s="48" t="str">
        <f t="shared" si="2"/>
        <v/>
      </c>
      <c r="I314" s="49" t="str">
        <f t="shared" si="3"/>
        <v/>
      </c>
      <c r="J314" s="50" t="str">
        <f t="shared" si="4"/>
        <v/>
      </c>
      <c r="K314" s="51" t="str">
        <f t="shared" si="5"/>
        <v/>
      </c>
      <c r="L314" s="52" t="str">
        <f t="shared" si="6"/>
        <v/>
      </c>
      <c r="M314" s="54" t="str">
        <f t="shared" si="7"/>
        <v/>
      </c>
      <c r="N314" s="51" t="str">
        <f t="shared" si="8"/>
        <v/>
      </c>
      <c r="O314" s="50" t="str">
        <f t="shared" si="9"/>
        <v/>
      </c>
      <c r="P314" s="55" t="str">
        <f t="shared" si="10"/>
        <v/>
      </c>
    </row>
    <row r="315" ht="12.0" customHeight="1">
      <c r="A315" s="58"/>
      <c r="B315" s="59"/>
      <c r="C315" s="60"/>
      <c r="D315" s="45"/>
      <c r="E315" s="61"/>
      <c r="F315" s="61"/>
      <c r="G315" s="62"/>
      <c r="H315" s="48" t="str">
        <f t="shared" si="2"/>
        <v/>
      </c>
      <c r="I315" s="49" t="str">
        <f t="shared" si="3"/>
        <v/>
      </c>
      <c r="J315" s="50" t="str">
        <f t="shared" si="4"/>
        <v/>
      </c>
      <c r="K315" s="51" t="str">
        <f t="shared" si="5"/>
        <v/>
      </c>
      <c r="L315" s="52" t="str">
        <f t="shared" si="6"/>
        <v/>
      </c>
      <c r="M315" s="54" t="str">
        <f t="shared" si="7"/>
        <v/>
      </c>
      <c r="N315" s="51" t="str">
        <f t="shared" si="8"/>
        <v/>
      </c>
      <c r="O315" s="50" t="str">
        <f t="shared" si="9"/>
        <v/>
      </c>
      <c r="P315" s="55" t="str">
        <f t="shared" si="10"/>
        <v/>
      </c>
    </row>
    <row r="316" ht="12.0" customHeight="1">
      <c r="A316" s="58"/>
      <c r="B316" s="59"/>
      <c r="C316" s="60"/>
      <c r="D316" s="45"/>
      <c r="E316" s="61"/>
      <c r="F316" s="61"/>
      <c r="G316" s="62"/>
      <c r="H316" s="48" t="str">
        <f t="shared" si="2"/>
        <v/>
      </c>
      <c r="I316" s="49" t="str">
        <f t="shared" si="3"/>
        <v/>
      </c>
      <c r="J316" s="50" t="str">
        <f t="shared" si="4"/>
        <v/>
      </c>
      <c r="K316" s="51" t="str">
        <f t="shared" si="5"/>
        <v/>
      </c>
      <c r="L316" s="52" t="str">
        <f t="shared" si="6"/>
        <v/>
      </c>
      <c r="M316" s="54" t="str">
        <f t="shared" si="7"/>
        <v/>
      </c>
      <c r="N316" s="51" t="str">
        <f t="shared" si="8"/>
        <v/>
      </c>
      <c r="O316" s="50" t="str">
        <f t="shared" si="9"/>
        <v/>
      </c>
      <c r="P316" s="55" t="str">
        <f t="shared" si="10"/>
        <v/>
      </c>
    </row>
    <row r="317" ht="12.0" customHeight="1">
      <c r="A317" s="58"/>
      <c r="B317" s="59"/>
      <c r="C317" s="60"/>
      <c r="D317" s="45"/>
      <c r="E317" s="61"/>
      <c r="F317" s="61"/>
      <c r="G317" s="62"/>
      <c r="H317" s="48" t="str">
        <f t="shared" si="2"/>
        <v/>
      </c>
      <c r="I317" s="49" t="str">
        <f t="shared" si="3"/>
        <v/>
      </c>
      <c r="J317" s="50" t="str">
        <f t="shared" si="4"/>
        <v/>
      </c>
      <c r="K317" s="51" t="str">
        <f t="shared" si="5"/>
        <v/>
      </c>
      <c r="L317" s="52" t="str">
        <f t="shared" si="6"/>
        <v/>
      </c>
      <c r="M317" s="54" t="str">
        <f t="shared" si="7"/>
        <v/>
      </c>
      <c r="N317" s="51" t="str">
        <f t="shared" si="8"/>
        <v/>
      </c>
      <c r="O317" s="50" t="str">
        <f t="shared" si="9"/>
        <v/>
      </c>
      <c r="P317" s="55" t="str">
        <f t="shared" si="10"/>
        <v/>
      </c>
    </row>
    <row r="318" ht="12.0" customHeight="1">
      <c r="A318" s="58"/>
      <c r="B318" s="59"/>
      <c r="C318" s="60"/>
      <c r="D318" s="45"/>
      <c r="E318" s="61"/>
      <c r="F318" s="61"/>
      <c r="G318" s="62"/>
      <c r="H318" s="48" t="str">
        <f t="shared" si="2"/>
        <v/>
      </c>
      <c r="I318" s="49" t="str">
        <f t="shared" si="3"/>
        <v/>
      </c>
      <c r="J318" s="50" t="str">
        <f t="shared" si="4"/>
        <v/>
      </c>
      <c r="K318" s="51" t="str">
        <f t="shared" si="5"/>
        <v/>
      </c>
      <c r="L318" s="52" t="str">
        <f t="shared" si="6"/>
        <v/>
      </c>
      <c r="M318" s="54" t="str">
        <f t="shared" si="7"/>
        <v/>
      </c>
      <c r="N318" s="51" t="str">
        <f t="shared" si="8"/>
        <v/>
      </c>
      <c r="O318" s="50" t="str">
        <f t="shared" si="9"/>
        <v/>
      </c>
      <c r="P318" s="55" t="str">
        <f t="shared" si="10"/>
        <v/>
      </c>
    </row>
    <row r="319" ht="12.0" customHeight="1">
      <c r="A319" s="58"/>
      <c r="B319" s="59"/>
      <c r="C319" s="60"/>
      <c r="D319" s="45"/>
      <c r="E319" s="61"/>
      <c r="F319" s="61"/>
      <c r="G319" s="62"/>
      <c r="H319" s="48" t="str">
        <f t="shared" si="2"/>
        <v/>
      </c>
      <c r="I319" s="49" t="str">
        <f t="shared" si="3"/>
        <v/>
      </c>
      <c r="J319" s="50" t="str">
        <f t="shared" si="4"/>
        <v/>
      </c>
      <c r="K319" s="51" t="str">
        <f t="shared" si="5"/>
        <v/>
      </c>
      <c r="L319" s="52" t="str">
        <f t="shared" si="6"/>
        <v/>
      </c>
      <c r="M319" s="54" t="str">
        <f t="shared" si="7"/>
        <v/>
      </c>
      <c r="N319" s="51" t="str">
        <f t="shared" si="8"/>
        <v/>
      </c>
      <c r="O319" s="50" t="str">
        <f t="shared" si="9"/>
        <v/>
      </c>
      <c r="P319" s="55" t="str">
        <f t="shared" si="10"/>
        <v/>
      </c>
    </row>
    <row r="320" ht="12.0" customHeight="1">
      <c r="A320" s="58"/>
      <c r="B320" s="59"/>
      <c r="C320" s="60"/>
      <c r="D320" s="45"/>
      <c r="E320" s="61"/>
      <c r="F320" s="61"/>
      <c r="G320" s="62"/>
      <c r="H320" s="48" t="str">
        <f t="shared" si="2"/>
        <v/>
      </c>
      <c r="I320" s="49" t="str">
        <f t="shared" si="3"/>
        <v/>
      </c>
      <c r="J320" s="50" t="str">
        <f t="shared" si="4"/>
        <v/>
      </c>
      <c r="K320" s="51" t="str">
        <f t="shared" si="5"/>
        <v/>
      </c>
      <c r="L320" s="52" t="str">
        <f t="shared" si="6"/>
        <v/>
      </c>
      <c r="M320" s="54" t="str">
        <f t="shared" si="7"/>
        <v/>
      </c>
      <c r="N320" s="51" t="str">
        <f t="shared" si="8"/>
        <v/>
      </c>
      <c r="O320" s="50" t="str">
        <f t="shared" si="9"/>
        <v/>
      </c>
      <c r="P320" s="55" t="str">
        <f t="shared" si="10"/>
        <v/>
      </c>
    </row>
    <row r="321" ht="12.0" customHeight="1">
      <c r="A321" s="58"/>
      <c r="B321" s="59"/>
      <c r="C321" s="60"/>
      <c r="D321" s="45"/>
      <c r="E321" s="61"/>
      <c r="F321" s="61"/>
      <c r="G321" s="62"/>
      <c r="H321" s="48" t="str">
        <f t="shared" si="2"/>
        <v/>
      </c>
      <c r="I321" s="49" t="str">
        <f t="shared" si="3"/>
        <v/>
      </c>
      <c r="J321" s="50" t="str">
        <f t="shared" si="4"/>
        <v/>
      </c>
      <c r="K321" s="51" t="str">
        <f t="shared" si="5"/>
        <v/>
      </c>
      <c r="L321" s="52" t="str">
        <f t="shared" si="6"/>
        <v/>
      </c>
      <c r="M321" s="54" t="str">
        <f t="shared" si="7"/>
        <v/>
      </c>
      <c r="N321" s="51" t="str">
        <f t="shared" si="8"/>
        <v/>
      </c>
      <c r="O321" s="50" t="str">
        <f t="shared" si="9"/>
        <v/>
      </c>
      <c r="P321" s="55" t="str">
        <f t="shared" si="10"/>
        <v/>
      </c>
    </row>
    <row r="322" ht="12.0" customHeight="1">
      <c r="A322" s="58"/>
      <c r="B322" s="59"/>
      <c r="C322" s="60"/>
      <c r="D322" s="45"/>
      <c r="E322" s="61"/>
      <c r="F322" s="61"/>
      <c r="G322" s="62"/>
      <c r="H322" s="48" t="str">
        <f t="shared" si="2"/>
        <v/>
      </c>
      <c r="I322" s="49" t="str">
        <f t="shared" si="3"/>
        <v/>
      </c>
      <c r="J322" s="50" t="str">
        <f t="shared" si="4"/>
        <v/>
      </c>
      <c r="K322" s="51" t="str">
        <f t="shared" si="5"/>
        <v/>
      </c>
      <c r="L322" s="52" t="str">
        <f t="shared" si="6"/>
        <v/>
      </c>
      <c r="M322" s="54" t="str">
        <f t="shared" si="7"/>
        <v/>
      </c>
      <c r="N322" s="51" t="str">
        <f t="shared" si="8"/>
        <v/>
      </c>
      <c r="O322" s="50" t="str">
        <f t="shared" si="9"/>
        <v/>
      </c>
      <c r="P322" s="55" t="str">
        <f t="shared" si="10"/>
        <v/>
      </c>
    </row>
    <row r="323" ht="12.0" customHeight="1">
      <c r="A323" s="58"/>
      <c r="B323" s="59"/>
      <c r="C323" s="60"/>
      <c r="D323" s="45"/>
      <c r="E323" s="61"/>
      <c r="F323" s="61"/>
      <c r="G323" s="62"/>
      <c r="H323" s="48" t="str">
        <f t="shared" si="2"/>
        <v/>
      </c>
      <c r="I323" s="49" t="str">
        <f t="shared" si="3"/>
        <v/>
      </c>
      <c r="J323" s="50" t="str">
        <f t="shared" si="4"/>
        <v/>
      </c>
      <c r="K323" s="51" t="str">
        <f t="shared" si="5"/>
        <v/>
      </c>
      <c r="L323" s="52" t="str">
        <f t="shared" si="6"/>
        <v/>
      </c>
      <c r="M323" s="54" t="str">
        <f t="shared" si="7"/>
        <v/>
      </c>
      <c r="N323" s="51" t="str">
        <f t="shared" si="8"/>
        <v/>
      </c>
      <c r="O323" s="50" t="str">
        <f t="shared" si="9"/>
        <v/>
      </c>
      <c r="P323" s="55" t="str">
        <f t="shared" si="10"/>
        <v/>
      </c>
    </row>
    <row r="324" ht="12.0" customHeight="1">
      <c r="A324" s="58"/>
      <c r="B324" s="59"/>
      <c r="C324" s="60"/>
      <c r="D324" s="45"/>
      <c r="E324" s="61"/>
      <c r="F324" s="61"/>
      <c r="G324" s="62"/>
      <c r="H324" s="48" t="str">
        <f t="shared" si="2"/>
        <v/>
      </c>
      <c r="I324" s="49" t="str">
        <f t="shared" si="3"/>
        <v/>
      </c>
      <c r="J324" s="50" t="str">
        <f t="shared" si="4"/>
        <v/>
      </c>
      <c r="K324" s="51" t="str">
        <f t="shared" si="5"/>
        <v/>
      </c>
      <c r="L324" s="52" t="str">
        <f t="shared" si="6"/>
        <v/>
      </c>
      <c r="M324" s="54" t="str">
        <f t="shared" si="7"/>
        <v/>
      </c>
      <c r="N324" s="51" t="str">
        <f t="shared" si="8"/>
        <v/>
      </c>
      <c r="O324" s="50" t="str">
        <f t="shared" si="9"/>
        <v/>
      </c>
      <c r="P324" s="55" t="str">
        <f t="shared" si="10"/>
        <v/>
      </c>
    </row>
    <row r="325" ht="12.0" customHeight="1">
      <c r="A325" s="58"/>
      <c r="B325" s="59"/>
      <c r="C325" s="60"/>
      <c r="D325" s="45"/>
      <c r="E325" s="61"/>
      <c r="F325" s="61"/>
      <c r="G325" s="62"/>
      <c r="H325" s="48" t="str">
        <f t="shared" si="2"/>
        <v/>
      </c>
      <c r="I325" s="49" t="str">
        <f t="shared" si="3"/>
        <v/>
      </c>
      <c r="J325" s="50" t="str">
        <f t="shared" si="4"/>
        <v/>
      </c>
      <c r="K325" s="51" t="str">
        <f t="shared" si="5"/>
        <v/>
      </c>
      <c r="L325" s="52" t="str">
        <f t="shared" si="6"/>
        <v/>
      </c>
      <c r="M325" s="54" t="str">
        <f t="shared" si="7"/>
        <v/>
      </c>
      <c r="N325" s="51" t="str">
        <f t="shared" si="8"/>
        <v/>
      </c>
      <c r="O325" s="50" t="str">
        <f t="shared" si="9"/>
        <v/>
      </c>
      <c r="P325" s="55" t="str">
        <f t="shared" si="10"/>
        <v/>
      </c>
    </row>
    <row r="326" ht="12.0" customHeight="1">
      <c r="A326" s="58"/>
      <c r="B326" s="59"/>
      <c r="C326" s="60"/>
      <c r="D326" s="45"/>
      <c r="E326" s="61"/>
      <c r="F326" s="61"/>
      <c r="G326" s="62"/>
      <c r="H326" s="48" t="str">
        <f t="shared" si="2"/>
        <v/>
      </c>
      <c r="I326" s="49" t="str">
        <f t="shared" si="3"/>
        <v/>
      </c>
      <c r="J326" s="50" t="str">
        <f t="shared" si="4"/>
        <v/>
      </c>
      <c r="K326" s="51" t="str">
        <f t="shared" si="5"/>
        <v/>
      </c>
      <c r="L326" s="52" t="str">
        <f t="shared" si="6"/>
        <v/>
      </c>
      <c r="M326" s="54" t="str">
        <f t="shared" si="7"/>
        <v/>
      </c>
      <c r="N326" s="51" t="str">
        <f t="shared" si="8"/>
        <v/>
      </c>
      <c r="O326" s="50" t="str">
        <f t="shared" si="9"/>
        <v/>
      </c>
      <c r="P326" s="55" t="str">
        <f t="shared" si="10"/>
        <v/>
      </c>
    </row>
    <row r="327" ht="12.0" customHeight="1">
      <c r="A327" s="58"/>
      <c r="B327" s="59"/>
      <c r="C327" s="60"/>
      <c r="D327" s="45"/>
      <c r="E327" s="61"/>
      <c r="F327" s="61"/>
      <c r="G327" s="62"/>
      <c r="H327" s="48" t="str">
        <f t="shared" si="2"/>
        <v/>
      </c>
      <c r="I327" s="49" t="str">
        <f t="shared" si="3"/>
        <v/>
      </c>
      <c r="J327" s="50" t="str">
        <f t="shared" si="4"/>
        <v/>
      </c>
      <c r="K327" s="51" t="str">
        <f t="shared" si="5"/>
        <v/>
      </c>
      <c r="L327" s="52" t="str">
        <f t="shared" si="6"/>
        <v/>
      </c>
      <c r="M327" s="54" t="str">
        <f t="shared" si="7"/>
        <v/>
      </c>
      <c r="N327" s="51" t="str">
        <f t="shared" si="8"/>
        <v/>
      </c>
      <c r="O327" s="50" t="str">
        <f t="shared" si="9"/>
        <v/>
      </c>
      <c r="P327" s="55" t="str">
        <f t="shared" si="10"/>
        <v/>
      </c>
    </row>
    <row r="328" ht="12.0" customHeight="1">
      <c r="A328" s="58"/>
      <c r="B328" s="59"/>
      <c r="C328" s="60"/>
      <c r="D328" s="45"/>
      <c r="E328" s="61"/>
      <c r="F328" s="61"/>
      <c r="G328" s="62"/>
      <c r="H328" s="48" t="str">
        <f t="shared" si="2"/>
        <v/>
      </c>
      <c r="I328" s="49" t="str">
        <f t="shared" si="3"/>
        <v/>
      </c>
      <c r="J328" s="50" t="str">
        <f t="shared" si="4"/>
        <v/>
      </c>
      <c r="K328" s="51" t="str">
        <f t="shared" si="5"/>
        <v/>
      </c>
      <c r="L328" s="52" t="str">
        <f t="shared" si="6"/>
        <v/>
      </c>
      <c r="M328" s="54" t="str">
        <f t="shared" si="7"/>
        <v/>
      </c>
      <c r="N328" s="51" t="str">
        <f t="shared" si="8"/>
        <v/>
      </c>
      <c r="O328" s="50" t="str">
        <f t="shared" si="9"/>
        <v/>
      </c>
      <c r="P328" s="55" t="str">
        <f t="shared" si="10"/>
        <v/>
      </c>
    </row>
    <row r="329" ht="12.0" customHeight="1">
      <c r="A329" s="58"/>
      <c r="B329" s="59"/>
      <c r="C329" s="60"/>
      <c r="D329" s="45"/>
      <c r="E329" s="61"/>
      <c r="F329" s="61"/>
      <c r="G329" s="62"/>
      <c r="H329" s="48" t="str">
        <f t="shared" si="2"/>
        <v/>
      </c>
      <c r="I329" s="49" t="str">
        <f t="shared" si="3"/>
        <v/>
      </c>
      <c r="J329" s="50" t="str">
        <f t="shared" si="4"/>
        <v/>
      </c>
      <c r="K329" s="51" t="str">
        <f t="shared" si="5"/>
        <v/>
      </c>
      <c r="L329" s="52" t="str">
        <f t="shared" si="6"/>
        <v/>
      </c>
      <c r="M329" s="54" t="str">
        <f t="shared" si="7"/>
        <v/>
      </c>
      <c r="N329" s="51" t="str">
        <f t="shared" si="8"/>
        <v/>
      </c>
      <c r="O329" s="50" t="str">
        <f t="shared" si="9"/>
        <v/>
      </c>
      <c r="P329" s="55" t="str">
        <f t="shared" si="10"/>
        <v/>
      </c>
    </row>
    <row r="330" ht="12.0" customHeight="1">
      <c r="A330" s="58"/>
      <c r="B330" s="59"/>
      <c r="C330" s="60"/>
      <c r="D330" s="45"/>
      <c r="E330" s="61"/>
      <c r="F330" s="61"/>
      <c r="G330" s="62"/>
      <c r="H330" s="48" t="str">
        <f t="shared" si="2"/>
        <v/>
      </c>
      <c r="I330" s="49" t="str">
        <f t="shared" si="3"/>
        <v/>
      </c>
      <c r="J330" s="50" t="str">
        <f t="shared" si="4"/>
        <v/>
      </c>
      <c r="K330" s="51" t="str">
        <f t="shared" si="5"/>
        <v/>
      </c>
      <c r="L330" s="52" t="str">
        <f t="shared" si="6"/>
        <v/>
      </c>
      <c r="M330" s="54" t="str">
        <f t="shared" si="7"/>
        <v/>
      </c>
      <c r="N330" s="51" t="str">
        <f t="shared" si="8"/>
        <v/>
      </c>
      <c r="O330" s="50" t="str">
        <f t="shared" si="9"/>
        <v/>
      </c>
      <c r="P330" s="55" t="str">
        <f t="shared" si="10"/>
        <v/>
      </c>
    </row>
    <row r="331" ht="12.0" customHeight="1">
      <c r="A331" s="58"/>
      <c r="B331" s="59"/>
      <c r="C331" s="60"/>
      <c r="D331" s="45"/>
      <c r="E331" s="61"/>
      <c r="F331" s="61"/>
      <c r="G331" s="62"/>
      <c r="H331" s="48" t="str">
        <f t="shared" si="2"/>
        <v/>
      </c>
      <c r="I331" s="49" t="str">
        <f t="shared" si="3"/>
        <v/>
      </c>
      <c r="J331" s="50" t="str">
        <f t="shared" si="4"/>
        <v/>
      </c>
      <c r="K331" s="51" t="str">
        <f t="shared" si="5"/>
        <v/>
      </c>
      <c r="L331" s="52" t="str">
        <f t="shared" si="6"/>
        <v/>
      </c>
      <c r="M331" s="54" t="str">
        <f t="shared" si="7"/>
        <v/>
      </c>
      <c r="N331" s="51" t="str">
        <f t="shared" si="8"/>
        <v/>
      </c>
      <c r="O331" s="50" t="str">
        <f t="shared" si="9"/>
        <v/>
      </c>
      <c r="P331" s="55" t="str">
        <f t="shared" si="10"/>
        <v/>
      </c>
    </row>
    <row r="332" ht="12.0" customHeight="1">
      <c r="A332" s="58"/>
      <c r="B332" s="59"/>
      <c r="C332" s="60"/>
      <c r="D332" s="45"/>
      <c r="E332" s="61"/>
      <c r="F332" s="61"/>
      <c r="G332" s="62"/>
      <c r="H332" s="48" t="str">
        <f t="shared" si="2"/>
        <v/>
      </c>
      <c r="I332" s="49" t="str">
        <f t="shared" si="3"/>
        <v/>
      </c>
      <c r="J332" s="50" t="str">
        <f t="shared" si="4"/>
        <v/>
      </c>
      <c r="K332" s="51" t="str">
        <f t="shared" si="5"/>
        <v/>
      </c>
      <c r="L332" s="52" t="str">
        <f t="shared" si="6"/>
        <v/>
      </c>
      <c r="M332" s="54" t="str">
        <f t="shared" si="7"/>
        <v/>
      </c>
      <c r="N332" s="51" t="str">
        <f t="shared" si="8"/>
        <v/>
      </c>
      <c r="O332" s="50" t="str">
        <f t="shared" si="9"/>
        <v/>
      </c>
      <c r="P332" s="55" t="str">
        <f t="shared" si="10"/>
        <v/>
      </c>
    </row>
    <row r="333" ht="12.0" customHeight="1">
      <c r="A333" s="58"/>
      <c r="B333" s="59"/>
      <c r="C333" s="60"/>
      <c r="D333" s="45"/>
      <c r="E333" s="61"/>
      <c r="F333" s="61"/>
      <c r="G333" s="62"/>
      <c r="H333" s="48" t="str">
        <f t="shared" si="2"/>
        <v/>
      </c>
      <c r="I333" s="49" t="str">
        <f t="shared" si="3"/>
        <v/>
      </c>
      <c r="J333" s="50" t="str">
        <f t="shared" si="4"/>
        <v/>
      </c>
      <c r="K333" s="51" t="str">
        <f t="shared" si="5"/>
        <v/>
      </c>
      <c r="L333" s="52" t="str">
        <f t="shared" si="6"/>
        <v/>
      </c>
      <c r="M333" s="54" t="str">
        <f t="shared" si="7"/>
        <v/>
      </c>
      <c r="N333" s="51" t="str">
        <f t="shared" si="8"/>
        <v/>
      </c>
      <c r="O333" s="50" t="str">
        <f t="shared" si="9"/>
        <v/>
      </c>
      <c r="P333" s="55" t="str">
        <f t="shared" si="10"/>
        <v/>
      </c>
    </row>
    <row r="334" ht="12.0" customHeight="1">
      <c r="A334" s="58"/>
      <c r="B334" s="59"/>
      <c r="C334" s="60"/>
      <c r="D334" s="45"/>
      <c r="E334" s="61"/>
      <c r="F334" s="61"/>
      <c r="G334" s="62"/>
      <c r="H334" s="48" t="str">
        <f t="shared" si="2"/>
        <v/>
      </c>
      <c r="I334" s="49" t="str">
        <f t="shared" si="3"/>
        <v/>
      </c>
      <c r="J334" s="50" t="str">
        <f t="shared" si="4"/>
        <v/>
      </c>
      <c r="K334" s="51" t="str">
        <f t="shared" si="5"/>
        <v/>
      </c>
      <c r="L334" s="52" t="str">
        <f t="shared" si="6"/>
        <v/>
      </c>
      <c r="M334" s="54" t="str">
        <f t="shared" si="7"/>
        <v/>
      </c>
      <c r="N334" s="51" t="str">
        <f t="shared" si="8"/>
        <v/>
      </c>
      <c r="O334" s="50" t="str">
        <f t="shared" si="9"/>
        <v/>
      </c>
      <c r="P334" s="55" t="str">
        <f t="shared" si="10"/>
        <v/>
      </c>
    </row>
    <row r="335" ht="12.0" customHeight="1">
      <c r="A335" s="58"/>
      <c r="B335" s="59"/>
      <c r="C335" s="60"/>
      <c r="D335" s="45"/>
      <c r="E335" s="61"/>
      <c r="F335" s="61"/>
      <c r="G335" s="62"/>
      <c r="H335" s="48" t="str">
        <f t="shared" si="2"/>
        <v/>
      </c>
      <c r="I335" s="49" t="str">
        <f t="shared" si="3"/>
        <v/>
      </c>
      <c r="J335" s="50" t="str">
        <f t="shared" si="4"/>
        <v/>
      </c>
      <c r="K335" s="51" t="str">
        <f t="shared" si="5"/>
        <v/>
      </c>
      <c r="L335" s="52" t="str">
        <f t="shared" si="6"/>
        <v/>
      </c>
      <c r="M335" s="54" t="str">
        <f t="shared" si="7"/>
        <v/>
      </c>
      <c r="N335" s="51" t="str">
        <f t="shared" si="8"/>
        <v/>
      </c>
      <c r="O335" s="50" t="str">
        <f t="shared" si="9"/>
        <v/>
      </c>
      <c r="P335" s="55" t="str">
        <f t="shared" si="10"/>
        <v/>
      </c>
    </row>
    <row r="336" ht="12.0" customHeight="1">
      <c r="A336" s="58"/>
      <c r="B336" s="59"/>
      <c r="C336" s="60"/>
      <c r="D336" s="45"/>
      <c r="E336" s="61"/>
      <c r="F336" s="61"/>
      <c r="G336" s="62"/>
      <c r="H336" s="48" t="str">
        <f t="shared" si="2"/>
        <v/>
      </c>
      <c r="I336" s="49" t="str">
        <f t="shared" si="3"/>
        <v/>
      </c>
      <c r="J336" s="50" t="str">
        <f t="shared" si="4"/>
        <v/>
      </c>
      <c r="K336" s="51" t="str">
        <f t="shared" si="5"/>
        <v/>
      </c>
      <c r="L336" s="52" t="str">
        <f t="shared" si="6"/>
        <v/>
      </c>
      <c r="M336" s="54" t="str">
        <f t="shared" si="7"/>
        <v/>
      </c>
      <c r="N336" s="51" t="str">
        <f t="shared" si="8"/>
        <v/>
      </c>
      <c r="O336" s="50" t="str">
        <f t="shared" si="9"/>
        <v/>
      </c>
      <c r="P336" s="55" t="str">
        <f t="shared" si="10"/>
        <v/>
      </c>
    </row>
    <row r="337" ht="12.0" customHeight="1">
      <c r="A337" s="58"/>
      <c r="B337" s="59"/>
      <c r="C337" s="60"/>
      <c r="D337" s="45"/>
      <c r="E337" s="61"/>
      <c r="F337" s="61"/>
      <c r="G337" s="62"/>
      <c r="H337" s="48" t="str">
        <f t="shared" si="2"/>
        <v/>
      </c>
      <c r="I337" s="49" t="str">
        <f t="shared" si="3"/>
        <v/>
      </c>
      <c r="J337" s="50" t="str">
        <f t="shared" si="4"/>
        <v/>
      </c>
      <c r="K337" s="51" t="str">
        <f t="shared" si="5"/>
        <v/>
      </c>
      <c r="L337" s="52" t="str">
        <f t="shared" si="6"/>
        <v/>
      </c>
      <c r="M337" s="54" t="str">
        <f t="shared" si="7"/>
        <v/>
      </c>
      <c r="N337" s="51" t="str">
        <f t="shared" si="8"/>
        <v/>
      </c>
      <c r="O337" s="50" t="str">
        <f t="shared" si="9"/>
        <v/>
      </c>
      <c r="P337" s="55" t="str">
        <f t="shared" si="10"/>
        <v/>
      </c>
    </row>
    <row r="338" ht="12.0" customHeight="1">
      <c r="A338" s="58"/>
      <c r="B338" s="59"/>
      <c r="C338" s="60"/>
      <c r="D338" s="45"/>
      <c r="E338" s="61"/>
      <c r="F338" s="61"/>
      <c r="G338" s="62"/>
      <c r="H338" s="48" t="str">
        <f t="shared" si="2"/>
        <v/>
      </c>
      <c r="I338" s="49" t="str">
        <f t="shared" si="3"/>
        <v/>
      </c>
      <c r="J338" s="50" t="str">
        <f t="shared" si="4"/>
        <v/>
      </c>
      <c r="K338" s="51" t="str">
        <f t="shared" si="5"/>
        <v/>
      </c>
      <c r="L338" s="52" t="str">
        <f t="shared" si="6"/>
        <v/>
      </c>
      <c r="M338" s="54" t="str">
        <f t="shared" si="7"/>
        <v/>
      </c>
      <c r="N338" s="51" t="str">
        <f t="shared" si="8"/>
        <v/>
      </c>
      <c r="O338" s="50" t="str">
        <f t="shared" si="9"/>
        <v/>
      </c>
      <c r="P338" s="55" t="str">
        <f t="shared" si="10"/>
        <v/>
      </c>
    </row>
    <row r="339" ht="12.0" customHeight="1">
      <c r="A339" s="58"/>
      <c r="B339" s="59"/>
      <c r="C339" s="60"/>
      <c r="D339" s="45"/>
      <c r="E339" s="61"/>
      <c r="F339" s="61"/>
      <c r="G339" s="62"/>
      <c r="H339" s="48" t="str">
        <f t="shared" si="2"/>
        <v/>
      </c>
      <c r="I339" s="49" t="str">
        <f t="shared" si="3"/>
        <v/>
      </c>
      <c r="J339" s="50" t="str">
        <f t="shared" si="4"/>
        <v/>
      </c>
      <c r="K339" s="51" t="str">
        <f t="shared" si="5"/>
        <v/>
      </c>
      <c r="L339" s="52" t="str">
        <f t="shared" si="6"/>
        <v/>
      </c>
      <c r="M339" s="54" t="str">
        <f t="shared" si="7"/>
        <v/>
      </c>
      <c r="N339" s="51" t="str">
        <f t="shared" si="8"/>
        <v/>
      </c>
      <c r="O339" s="50" t="str">
        <f t="shared" si="9"/>
        <v/>
      </c>
      <c r="P339" s="55" t="str">
        <f t="shared" si="10"/>
        <v/>
      </c>
    </row>
    <row r="340" ht="12.0" customHeight="1">
      <c r="A340" s="58"/>
      <c r="B340" s="59"/>
      <c r="C340" s="60"/>
      <c r="D340" s="45"/>
      <c r="E340" s="61"/>
      <c r="F340" s="61"/>
      <c r="G340" s="62"/>
      <c r="H340" s="48" t="str">
        <f t="shared" si="2"/>
        <v/>
      </c>
      <c r="I340" s="49" t="str">
        <f t="shared" si="3"/>
        <v/>
      </c>
      <c r="J340" s="50" t="str">
        <f t="shared" si="4"/>
        <v/>
      </c>
      <c r="K340" s="51" t="str">
        <f t="shared" si="5"/>
        <v/>
      </c>
      <c r="L340" s="52" t="str">
        <f t="shared" si="6"/>
        <v/>
      </c>
      <c r="M340" s="54" t="str">
        <f t="shared" si="7"/>
        <v/>
      </c>
      <c r="N340" s="51" t="str">
        <f t="shared" si="8"/>
        <v/>
      </c>
      <c r="O340" s="50" t="str">
        <f t="shared" si="9"/>
        <v/>
      </c>
      <c r="P340" s="55" t="str">
        <f t="shared" si="10"/>
        <v/>
      </c>
    </row>
    <row r="341" ht="12.0" customHeight="1">
      <c r="A341" s="58"/>
      <c r="B341" s="59"/>
      <c r="C341" s="60"/>
      <c r="D341" s="45"/>
      <c r="E341" s="61"/>
      <c r="F341" s="61"/>
      <c r="G341" s="62"/>
      <c r="H341" s="48" t="str">
        <f t="shared" si="2"/>
        <v/>
      </c>
      <c r="I341" s="49" t="str">
        <f t="shared" si="3"/>
        <v/>
      </c>
      <c r="J341" s="50" t="str">
        <f t="shared" si="4"/>
        <v/>
      </c>
      <c r="K341" s="51" t="str">
        <f t="shared" si="5"/>
        <v/>
      </c>
      <c r="L341" s="52" t="str">
        <f t="shared" si="6"/>
        <v/>
      </c>
      <c r="M341" s="54" t="str">
        <f t="shared" si="7"/>
        <v/>
      </c>
      <c r="N341" s="51" t="str">
        <f t="shared" si="8"/>
        <v/>
      </c>
      <c r="O341" s="50" t="str">
        <f t="shared" si="9"/>
        <v/>
      </c>
      <c r="P341" s="55" t="str">
        <f t="shared" si="10"/>
        <v/>
      </c>
    </row>
    <row r="342" ht="12.0" customHeight="1">
      <c r="A342" s="58"/>
      <c r="B342" s="59"/>
      <c r="C342" s="60"/>
      <c r="D342" s="45"/>
      <c r="E342" s="61"/>
      <c r="F342" s="61"/>
      <c r="G342" s="62"/>
      <c r="H342" s="48" t="str">
        <f t="shared" si="2"/>
        <v/>
      </c>
      <c r="I342" s="49" t="str">
        <f t="shared" si="3"/>
        <v/>
      </c>
      <c r="J342" s="50" t="str">
        <f t="shared" si="4"/>
        <v/>
      </c>
      <c r="K342" s="51" t="str">
        <f t="shared" si="5"/>
        <v/>
      </c>
      <c r="L342" s="52" t="str">
        <f t="shared" si="6"/>
        <v/>
      </c>
      <c r="M342" s="54" t="str">
        <f t="shared" si="7"/>
        <v/>
      </c>
      <c r="N342" s="51" t="str">
        <f t="shared" si="8"/>
        <v/>
      </c>
      <c r="O342" s="50" t="str">
        <f t="shared" si="9"/>
        <v/>
      </c>
      <c r="P342" s="55" t="str">
        <f t="shared" si="10"/>
        <v/>
      </c>
    </row>
    <row r="343" ht="12.0" customHeight="1">
      <c r="A343" s="58"/>
      <c r="B343" s="59"/>
      <c r="C343" s="60"/>
      <c r="D343" s="45"/>
      <c r="E343" s="61"/>
      <c r="F343" s="61"/>
      <c r="G343" s="62"/>
      <c r="H343" s="48" t="str">
        <f t="shared" si="2"/>
        <v/>
      </c>
      <c r="I343" s="49" t="str">
        <f t="shared" si="3"/>
        <v/>
      </c>
      <c r="J343" s="50" t="str">
        <f t="shared" si="4"/>
        <v/>
      </c>
      <c r="K343" s="51" t="str">
        <f t="shared" si="5"/>
        <v/>
      </c>
      <c r="L343" s="52" t="str">
        <f t="shared" si="6"/>
        <v/>
      </c>
      <c r="M343" s="54" t="str">
        <f t="shared" si="7"/>
        <v/>
      </c>
      <c r="N343" s="51" t="str">
        <f t="shared" si="8"/>
        <v/>
      </c>
      <c r="O343" s="50" t="str">
        <f t="shared" si="9"/>
        <v/>
      </c>
      <c r="P343" s="55" t="str">
        <f t="shared" si="10"/>
        <v/>
      </c>
    </row>
    <row r="344" ht="12.0" customHeight="1">
      <c r="A344" s="58"/>
      <c r="B344" s="59"/>
      <c r="C344" s="60"/>
      <c r="D344" s="45"/>
      <c r="E344" s="61"/>
      <c r="F344" s="61"/>
      <c r="G344" s="62"/>
      <c r="H344" s="48" t="str">
        <f t="shared" si="2"/>
        <v/>
      </c>
      <c r="I344" s="49" t="str">
        <f t="shared" si="3"/>
        <v/>
      </c>
      <c r="J344" s="50" t="str">
        <f t="shared" si="4"/>
        <v/>
      </c>
      <c r="K344" s="51" t="str">
        <f t="shared" si="5"/>
        <v/>
      </c>
      <c r="L344" s="52" t="str">
        <f t="shared" si="6"/>
        <v/>
      </c>
      <c r="M344" s="54" t="str">
        <f t="shared" si="7"/>
        <v/>
      </c>
      <c r="N344" s="51" t="str">
        <f t="shared" si="8"/>
        <v/>
      </c>
      <c r="O344" s="50" t="str">
        <f t="shared" si="9"/>
        <v/>
      </c>
      <c r="P344" s="55" t="str">
        <f t="shared" si="10"/>
        <v/>
      </c>
    </row>
    <row r="345" ht="12.0" customHeight="1">
      <c r="A345" s="58"/>
      <c r="B345" s="59"/>
      <c r="C345" s="60"/>
      <c r="D345" s="45"/>
      <c r="E345" s="61"/>
      <c r="F345" s="61"/>
      <c r="G345" s="62"/>
      <c r="H345" s="48" t="str">
        <f t="shared" si="2"/>
        <v/>
      </c>
      <c r="I345" s="49" t="str">
        <f t="shared" si="3"/>
        <v/>
      </c>
      <c r="J345" s="50" t="str">
        <f t="shared" si="4"/>
        <v/>
      </c>
      <c r="K345" s="51" t="str">
        <f t="shared" si="5"/>
        <v/>
      </c>
      <c r="L345" s="52" t="str">
        <f t="shared" si="6"/>
        <v/>
      </c>
      <c r="M345" s="54" t="str">
        <f t="shared" si="7"/>
        <v/>
      </c>
      <c r="N345" s="51" t="str">
        <f t="shared" si="8"/>
        <v/>
      </c>
      <c r="O345" s="50" t="str">
        <f t="shared" si="9"/>
        <v/>
      </c>
      <c r="P345" s="55" t="str">
        <f t="shared" si="10"/>
        <v/>
      </c>
    </row>
    <row r="346" ht="12.0" customHeight="1">
      <c r="A346" s="58"/>
      <c r="B346" s="59"/>
      <c r="C346" s="60"/>
      <c r="D346" s="45"/>
      <c r="E346" s="61"/>
      <c r="F346" s="61"/>
      <c r="G346" s="62"/>
      <c r="H346" s="48" t="str">
        <f t="shared" si="2"/>
        <v/>
      </c>
      <c r="I346" s="49" t="str">
        <f t="shared" si="3"/>
        <v/>
      </c>
      <c r="J346" s="50" t="str">
        <f t="shared" si="4"/>
        <v/>
      </c>
      <c r="K346" s="51" t="str">
        <f t="shared" si="5"/>
        <v/>
      </c>
      <c r="L346" s="52" t="str">
        <f t="shared" si="6"/>
        <v/>
      </c>
      <c r="M346" s="54" t="str">
        <f t="shared" si="7"/>
        <v/>
      </c>
      <c r="N346" s="51" t="str">
        <f t="shared" si="8"/>
        <v/>
      </c>
      <c r="O346" s="50" t="str">
        <f t="shared" si="9"/>
        <v/>
      </c>
      <c r="P346" s="55" t="str">
        <f t="shared" si="10"/>
        <v/>
      </c>
    </row>
    <row r="347" ht="12.0" customHeight="1">
      <c r="A347" s="58"/>
      <c r="B347" s="59"/>
      <c r="C347" s="60"/>
      <c r="D347" s="45"/>
      <c r="E347" s="61"/>
      <c r="F347" s="61"/>
      <c r="G347" s="62"/>
      <c r="H347" s="48" t="str">
        <f t="shared" si="2"/>
        <v/>
      </c>
      <c r="I347" s="49" t="str">
        <f t="shared" si="3"/>
        <v/>
      </c>
      <c r="J347" s="50" t="str">
        <f t="shared" si="4"/>
        <v/>
      </c>
      <c r="K347" s="51" t="str">
        <f t="shared" si="5"/>
        <v/>
      </c>
      <c r="L347" s="52" t="str">
        <f t="shared" si="6"/>
        <v/>
      </c>
      <c r="M347" s="54" t="str">
        <f t="shared" si="7"/>
        <v/>
      </c>
      <c r="N347" s="51" t="str">
        <f t="shared" si="8"/>
        <v/>
      </c>
      <c r="O347" s="50" t="str">
        <f t="shared" si="9"/>
        <v/>
      </c>
      <c r="P347" s="55" t="str">
        <f t="shared" si="10"/>
        <v/>
      </c>
    </row>
    <row r="348" ht="12.0" customHeight="1">
      <c r="A348" s="58"/>
      <c r="B348" s="59"/>
      <c r="C348" s="60"/>
      <c r="D348" s="45"/>
      <c r="E348" s="61"/>
      <c r="F348" s="61"/>
      <c r="G348" s="62"/>
      <c r="H348" s="48" t="str">
        <f t="shared" si="2"/>
        <v/>
      </c>
      <c r="I348" s="49" t="str">
        <f t="shared" si="3"/>
        <v/>
      </c>
      <c r="J348" s="50" t="str">
        <f t="shared" si="4"/>
        <v/>
      </c>
      <c r="K348" s="51" t="str">
        <f t="shared" si="5"/>
        <v/>
      </c>
      <c r="L348" s="52" t="str">
        <f t="shared" si="6"/>
        <v/>
      </c>
      <c r="M348" s="54" t="str">
        <f t="shared" si="7"/>
        <v/>
      </c>
      <c r="N348" s="51" t="str">
        <f t="shared" si="8"/>
        <v/>
      </c>
      <c r="O348" s="50" t="str">
        <f t="shared" si="9"/>
        <v/>
      </c>
      <c r="P348" s="55" t="str">
        <f t="shared" si="10"/>
        <v/>
      </c>
    </row>
    <row r="349" ht="12.0" customHeight="1">
      <c r="A349" s="58"/>
      <c r="B349" s="59"/>
      <c r="C349" s="60"/>
      <c r="D349" s="45"/>
      <c r="E349" s="61"/>
      <c r="F349" s="61"/>
      <c r="G349" s="62"/>
      <c r="H349" s="48" t="str">
        <f t="shared" si="2"/>
        <v/>
      </c>
      <c r="I349" s="49" t="str">
        <f t="shared" si="3"/>
        <v/>
      </c>
      <c r="J349" s="50" t="str">
        <f t="shared" si="4"/>
        <v/>
      </c>
      <c r="K349" s="51" t="str">
        <f t="shared" si="5"/>
        <v/>
      </c>
      <c r="L349" s="52" t="str">
        <f t="shared" si="6"/>
        <v/>
      </c>
      <c r="M349" s="54" t="str">
        <f t="shared" si="7"/>
        <v/>
      </c>
      <c r="N349" s="51" t="str">
        <f t="shared" si="8"/>
        <v/>
      </c>
      <c r="O349" s="50" t="str">
        <f t="shared" si="9"/>
        <v/>
      </c>
      <c r="P349" s="55" t="str">
        <f t="shared" si="10"/>
        <v/>
      </c>
    </row>
    <row r="350" ht="12.0" customHeight="1">
      <c r="A350" s="58"/>
      <c r="B350" s="59"/>
      <c r="C350" s="60"/>
      <c r="D350" s="45"/>
      <c r="E350" s="61"/>
      <c r="F350" s="61"/>
      <c r="G350" s="62"/>
      <c r="H350" s="48" t="str">
        <f t="shared" si="2"/>
        <v/>
      </c>
      <c r="I350" s="49" t="str">
        <f t="shared" si="3"/>
        <v/>
      </c>
      <c r="J350" s="50" t="str">
        <f t="shared" si="4"/>
        <v/>
      </c>
      <c r="K350" s="51" t="str">
        <f t="shared" si="5"/>
        <v/>
      </c>
      <c r="L350" s="52" t="str">
        <f t="shared" si="6"/>
        <v/>
      </c>
      <c r="M350" s="54" t="str">
        <f t="shared" si="7"/>
        <v/>
      </c>
      <c r="N350" s="51" t="str">
        <f t="shared" si="8"/>
        <v/>
      </c>
      <c r="O350" s="50" t="str">
        <f t="shared" si="9"/>
        <v/>
      </c>
      <c r="P350" s="55" t="str">
        <f t="shared" si="10"/>
        <v/>
      </c>
    </row>
    <row r="351" ht="12.0" customHeight="1">
      <c r="A351" s="58"/>
      <c r="B351" s="59"/>
      <c r="C351" s="60"/>
      <c r="D351" s="45"/>
      <c r="E351" s="61"/>
      <c r="F351" s="61"/>
      <c r="G351" s="62"/>
      <c r="H351" s="48" t="str">
        <f t="shared" si="2"/>
        <v/>
      </c>
      <c r="I351" s="49" t="str">
        <f t="shared" si="3"/>
        <v/>
      </c>
      <c r="J351" s="50" t="str">
        <f t="shared" si="4"/>
        <v/>
      </c>
      <c r="K351" s="51" t="str">
        <f t="shared" si="5"/>
        <v/>
      </c>
      <c r="L351" s="52" t="str">
        <f t="shared" si="6"/>
        <v/>
      </c>
      <c r="M351" s="54" t="str">
        <f t="shared" si="7"/>
        <v/>
      </c>
      <c r="N351" s="51" t="str">
        <f t="shared" si="8"/>
        <v/>
      </c>
      <c r="O351" s="50" t="str">
        <f t="shared" si="9"/>
        <v/>
      </c>
      <c r="P351" s="55" t="str">
        <f t="shared" si="10"/>
        <v/>
      </c>
    </row>
    <row r="352" ht="12.0" customHeight="1">
      <c r="A352" s="58"/>
      <c r="B352" s="59"/>
      <c r="C352" s="60"/>
      <c r="D352" s="45"/>
      <c r="E352" s="61"/>
      <c r="F352" s="61"/>
      <c r="G352" s="62"/>
      <c r="H352" s="48" t="str">
        <f t="shared" si="2"/>
        <v/>
      </c>
      <c r="I352" s="49" t="str">
        <f t="shared" si="3"/>
        <v/>
      </c>
      <c r="J352" s="50" t="str">
        <f t="shared" si="4"/>
        <v/>
      </c>
      <c r="K352" s="51" t="str">
        <f t="shared" si="5"/>
        <v/>
      </c>
      <c r="L352" s="52" t="str">
        <f t="shared" si="6"/>
        <v/>
      </c>
      <c r="M352" s="54" t="str">
        <f t="shared" si="7"/>
        <v/>
      </c>
      <c r="N352" s="51" t="str">
        <f t="shared" si="8"/>
        <v/>
      </c>
      <c r="O352" s="50" t="str">
        <f t="shared" si="9"/>
        <v/>
      </c>
      <c r="P352" s="55" t="str">
        <f t="shared" si="10"/>
        <v/>
      </c>
    </row>
    <row r="353" ht="12.0" customHeight="1">
      <c r="A353" s="58"/>
      <c r="B353" s="59"/>
      <c r="C353" s="60"/>
      <c r="D353" s="45"/>
      <c r="E353" s="61"/>
      <c r="F353" s="61"/>
      <c r="G353" s="62"/>
      <c r="H353" s="48" t="str">
        <f t="shared" si="2"/>
        <v/>
      </c>
      <c r="I353" s="49" t="str">
        <f t="shared" si="3"/>
        <v/>
      </c>
      <c r="J353" s="50" t="str">
        <f t="shared" si="4"/>
        <v/>
      </c>
      <c r="K353" s="51" t="str">
        <f t="shared" si="5"/>
        <v/>
      </c>
      <c r="L353" s="52" t="str">
        <f t="shared" si="6"/>
        <v/>
      </c>
      <c r="M353" s="54" t="str">
        <f t="shared" si="7"/>
        <v/>
      </c>
      <c r="N353" s="51" t="str">
        <f t="shared" si="8"/>
        <v/>
      </c>
      <c r="O353" s="50" t="str">
        <f t="shared" si="9"/>
        <v/>
      </c>
      <c r="P353" s="55" t="str">
        <f t="shared" si="10"/>
        <v/>
      </c>
    </row>
    <row r="354" ht="12.0" customHeight="1">
      <c r="A354" s="58"/>
      <c r="B354" s="59"/>
      <c r="C354" s="60"/>
      <c r="D354" s="45"/>
      <c r="E354" s="61"/>
      <c r="F354" s="61"/>
      <c r="G354" s="62"/>
      <c r="H354" s="48" t="str">
        <f t="shared" si="2"/>
        <v/>
      </c>
      <c r="I354" s="49" t="str">
        <f t="shared" si="3"/>
        <v/>
      </c>
      <c r="J354" s="50" t="str">
        <f t="shared" si="4"/>
        <v/>
      </c>
      <c r="K354" s="51" t="str">
        <f t="shared" si="5"/>
        <v/>
      </c>
      <c r="L354" s="52" t="str">
        <f t="shared" si="6"/>
        <v/>
      </c>
      <c r="M354" s="54" t="str">
        <f t="shared" si="7"/>
        <v/>
      </c>
      <c r="N354" s="51" t="str">
        <f t="shared" si="8"/>
        <v/>
      </c>
      <c r="O354" s="50" t="str">
        <f t="shared" si="9"/>
        <v/>
      </c>
      <c r="P354" s="55" t="str">
        <f t="shared" si="10"/>
        <v/>
      </c>
    </row>
    <row r="355" ht="12.0" customHeight="1">
      <c r="A355" s="58"/>
      <c r="B355" s="59"/>
      <c r="C355" s="60"/>
      <c r="D355" s="45"/>
      <c r="E355" s="61"/>
      <c r="F355" s="61"/>
      <c r="G355" s="62"/>
      <c r="H355" s="48" t="str">
        <f t="shared" si="2"/>
        <v/>
      </c>
      <c r="I355" s="49" t="str">
        <f t="shared" si="3"/>
        <v/>
      </c>
      <c r="J355" s="50" t="str">
        <f t="shared" si="4"/>
        <v/>
      </c>
      <c r="K355" s="51" t="str">
        <f t="shared" si="5"/>
        <v/>
      </c>
      <c r="L355" s="52" t="str">
        <f t="shared" si="6"/>
        <v/>
      </c>
      <c r="M355" s="54" t="str">
        <f t="shared" si="7"/>
        <v/>
      </c>
      <c r="N355" s="51" t="str">
        <f t="shared" si="8"/>
        <v/>
      </c>
      <c r="O355" s="50" t="str">
        <f t="shared" si="9"/>
        <v/>
      </c>
      <c r="P355" s="55" t="str">
        <f t="shared" si="10"/>
        <v/>
      </c>
    </row>
    <row r="356" ht="12.0" customHeight="1">
      <c r="A356" s="58"/>
      <c r="B356" s="59"/>
      <c r="C356" s="60"/>
      <c r="D356" s="45"/>
      <c r="E356" s="61"/>
      <c r="F356" s="61"/>
      <c r="G356" s="62"/>
      <c r="H356" s="48" t="str">
        <f t="shared" si="2"/>
        <v/>
      </c>
      <c r="I356" s="49" t="str">
        <f t="shared" si="3"/>
        <v/>
      </c>
      <c r="J356" s="50" t="str">
        <f t="shared" si="4"/>
        <v/>
      </c>
      <c r="K356" s="51" t="str">
        <f t="shared" si="5"/>
        <v/>
      </c>
      <c r="L356" s="52" t="str">
        <f t="shared" si="6"/>
        <v/>
      </c>
      <c r="M356" s="54" t="str">
        <f t="shared" si="7"/>
        <v/>
      </c>
      <c r="N356" s="51" t="str">
        <f t="shared" si="8"/>
        <v/>
      </c>
      <c r="O356" s="50" t="str">
        <f t="shared" si="9"/>
        <v/>
      </c>
      <c r="P356" s="55" t="str">
        <f t="shared" si="10"/>
        <v/>
      </c>
    </row>
    <row r="357" ht="12.0" customHeight="1">
      <c r="A357" s="58"/>
      <c r="B357" s="59"/>
      <c r="C357" s="60"/>
      <c r="D357" s="45"/>
      <c r="E357" s="61"/>
      <c r="F357" s="61"/>
      <c r="G357" s="62"/>
      <c r="H357" s="48" t="str">
        <f t="shared" si="2"/>
        <v/>
      </c>
      <c r="I357" s="49" t="str">
        <f t="shared" si="3"/>
        <v/>
      </c>
      <c r="J357" s="50" t="str">
        <f t="shared" si="4"/>
        <v/>
      </c>
      <c r="K357" s="51" t="str">
        <f t="shared" si="5"/>
        <v/>
      </c>
      <c r="L357" s="52" t="str">
        <f t="shared" si="6"/>
        <v/>
      </c>
      <c r="M357" s="54" t="str">
        <f t="shared" si="7"/>
        <v/>
      </c>
      <c r="N357" s="51" t="str">
        <f t="shared" si="8"/>
        <v/>
      </c>
      <c r="O357" s="50" t="str">
        <f t="shared" si="9"/>
        <v/>
      </c>
      <c r="P357" s="55" t="str">
        <f t="shared" si="10"/>
        <v/>
      </c>
    </row>
    <row r="358" ht="12.0" customHeight="1">
      <c r="A358" s="58"/>
      <c r="B358" s="59"/>
      <c r="C358" s="60"/>
      <c r="D358" s="45"/>
      <c r="E358" s="61"/>
      <c r="F358" s="61"/>
      <c r="G358" s="62"/>
      <c r="H358" s="48" t="str">
        <f t="shared" si="2"/>
        <v/>
      </c>
      <c r="I358" s="49" t="str">
        <f t="shared" si="3"/>
        <v/>
      </c>
      <c r="J358" s="50" t="str">
        <f t="shared" si="4"/>
        <v/>
      </c>
      <c r="K358" s="51" t="str">
        <f t="shared" si="5"/>
        <v/>
      </c>
      <c r="L358" s="52" t="str">
        <f t="shared" si="6"/>
        <v/>
      </c>
      <c r="M358" s="54" t="str">
        <f t="shared" si="7"/>
        <v/>
      </c>
      <c r="N358" s="51" t="str">
        <f t="shared" si="8"/>
        <v/>
      </c>
      <c r="O358" s="50" t="str">
        <f t="shared" si="9"/>
        <v/>
      </c>
      <c r="P358" s="55" t="str">
        <f t="shared" si="10"/>
        <v/>
      </c>
    </row>
    <row r="359" ht="12.0" customHeight="1">
      <c r="A359" s="58"/>
      <c r="B359" s="59"/>
      <c r="C359" s="60"/>
      <c r="D359" s="45"/>
      <c r="E359" s="61"/>
      <c r="F359" s="61"/>
      <c r="G359" s="62"/>
      <c r="H359" s="48" t="str">
        <f t="shared" si="2"/>
        <v/>
      </c>
      <c r="I359" s="49" t="str">
        <f t="shared" si="3"/>
        <v/>
      </c>
      <c r="J359" s="50" t="str">
        <f t="shared" si="4"/>
        <v/>
      </c>
      <c r="K359" s="51" t="str">
        <f t="shared" si="5"/>
        <v/>
      </c>
      <c r="L359" s="52" t="str">
        <f t="shared" si="6"/>
        <v/>
      </c>
      <c r="M359" s="54" t="str">
        <f t="shared" si="7"/>
        <v/>
      </c>
      <c r="N359" s="51" t="str">
        <f t="shared" si="8"/>
        <v/>
      </c>
      <c r="O359" s="50" t="str">
        <f t="shared" si="9"/>
        <v/>
      </c>
      <c r="P359" s="55" t="str">
        <f t="shared" si="10"/>
        <v/>
      </c>
    </row>
    <row r="360" ht="12.0" customHeight="1">
      <c r="A360" s="58"/>
      <c r="B360" s="59"/>
      <c r="C360" s="60"/>
      <c r="D360" s="45"/>
      <c r="E360" s="61"/>
      <c r="F360" s="61"/>
      <c r="G360" s="62"/>
      <c r="H360" s="48" t="str">
        <f t="shared" si="2"/>
        <v/>
      </c>
      <c r="I360" s="49" t="str">
        <f t="shared" si="3"/>
        <v/>
      </c>
      <c r="J360" s="50" t="str">
        <f t="shared" si="4"/>
        <v/>
      </c>
      <c r="K360" s="51" t="str">
        <f t="shared" si="5"/>
        <v/>
      </c>
      <c r="L360" s="52" t="str">
        <f t="shared" si="6"/>
        <v/>
      </c>
      <c r="M360" s="54" t="str">
        <f t="shared" si="7"/>
        <v/>
      </c>
      <c r="N360" s="51" t="str">
        <f t="shared" si="8"/>
        <v/>
      </c>
      <c r="O360" s="50" t="str">
        <f t="shared" si="9"/>
        <v/>
      </c>
      <c r="P360" s="55" t="str">
        <f t="shared" si="10"/>
        <v/>
      </c>
    </row>
    <row r="361" ht="12.0" customHeight="1">
      <c r="A361" s="58"/>
      <c r="B361" s="59"/>
      <c r="C361" s="60"/>
      <c r="D361" s="45"/>
      <c r="E361" s="61"/>
      <c r="F361" s="61"/>
      <c r="G361" s="62"/>
      <c r="H361" s="48" t="str">
        <f t="shared" si="2"/>
        <v/>
      </c>
      <c r="I361" s="49" t="str">
        <f t="shared" si="3"/>
        <v/>
      </c>
      <c r="J361" s="50" t="str">
        <f t="shared" si="4"/>
        <v/>
      </c>
      <c r="K361" s="51" t="str">
        <f t="shared" si="5"/>
        <v/>
      </c>
      <c r="L361" s="52" t="str">
        <f t="shared" si="6"/>
        <v/>
      </c>
      <c r="M361" s="54" t="str">
        <f t="shared" si="7"/>
        <v/>
      </c>
      <c r="N361" s="51" t="str">
        <f t="shared" si="8"/>
        <v/>
      </c>
      <c r="O361" s="50" t="str">
        <f t="shared" si="9"/>
        <v/>
      </c>
      <c r="P361" s="55" t="str">
        <f t="shared" si="10"/>
        <v/>
      </c>
    </row>
    <row r="362" ht="12.0" customHeight="1">
      <c r="A362" s="58"/>
      <c r="B362" s="59"/>
      <c r="C362" s="60"/>
      <c r="D362" s="45"/>
      <c r="E362" s="61"/>
      <c r="F362" s="61"/>
      <c r="G362" s="62"/>
      <c r="H362" s="48" t="str">
        <f t="shared" si="2"/>
        <v/>
      </c>
      <c r="I362" s="49" t="str">
        <f t="shared" si="3"/>
        <v/>
      </c>
      <c r="J362" s="50" t="str">
        <f t="shared" si="4"/>
        <v/>
      </c>
      <c r="K362" s="51" t="str">
        <f t="shared" si="5"/>
        <v/>
      </c>
      <c r="L362" s="52" t="str">
        <f t="shared" si="6"/>
        <v/>
      </c>
      <c r="M362" s="54" t="str">
        <f t="shared" si="7"/>
        <v/>
      </c>
      <c r="N362" s="51" t="str">
        <f t="shared" si="8"/>
        <v/>
      </c>
      <c r="O362" s="50" t="str">
        <f t="shared" si="9"/>
        <v/>
      </c>
      <c r="P362" s="55" t="str">
        <f t="shared" si="10"/>
        <v/>
      </c>
    </row>
    <row r="363" ht="12.0" customHeight="1">
      <c r="A363" s="58"/>
      <c r="B363" s="59"/>
      <c r="C363" s="60"/>
      <c r="D363" s="45"/>
      <c r="E363" s="61"/>
      <c r="F363" s="61"/>
      <c r="G363" s="62"/>
      <c r="H363" s="48" t="str">
        <f t="shared" si="2"/>
        <v/>
      </c>
      <c r="I363" s="49" t="str">
        <f t="shared" si="3"/>
        <v/>
      </c>
      <c r="J363" s="50" t="str">
        <f t="shared" si="4"/>
        <v/>
      </c>
      <c r="K363" s="51" t="str">
        <f t="shared" si="5"/>
        <v/>
      </c>
      <c r="L363" s="52" t="str">
        <f t="shared" si="6"/>
        <v/>
      </c>
      <c r="M363" s="54" t="str">
        <f t="shared" si="7"/>
        <v/>
      </c>
      <c r="N363" s="51" t="str">
        <f t="shared" si="8"/>
        <v/>
      </c>
      <c r="O363" s="50" t="str">
        <f t="shared" si="9"/>
        <v/>
      </c>
      <c r="P363" s="55" t="str">
        <f t="shared" si="10"/>
        <v/>
      </c>
    </row>
    <row r="364" ht="12.0" customHeight="1">
      <c r="A364" s="58"/>
      <c r="B364" s="59"/>
      <c r="C364" s="60"/>
      <c r="D364" s="45"/>
      <c r="E364" s="61"/>
      <c r="F364" s="61"/>
      <c r="G364" s="62"/>
      <c r="H364" s="48" t="str">
        <f t="shared" si="2"/>
        <v/>
      </c>
      <c r="I364" s="49" t="str">
        <f t="shared" si="3"/>
        <v/>
      </c>
      <c r="J364" s="50" t="str">
        <f t="shared" si="4"/>
        <v/>
      </c>
      <c r="K364" s="51" t="str">
        <f t="shared" si="5"/>
        <v/>
      </c>
      <c r="L364" s="52" t="str">
        <f t="shared" si="6"/>
        <v/>
      </c>
      <c r="M364" s="54" t="str">
        <f t="shared" si="7"/>
        <v/>
      </c>
      <c r="N364" s="51" t="str">
        <f t="shared" si="8"/>
        <v/>
      </c>
      <c r="O364" s="50" t="str">
        <f t="shared" si="9"/>
        <v/>
      </c>
      <c r="P364" s="55" t="str">
        <f t="shared" si="10"/>
        <v/>
      </c>
    </row>
    <row r="365" ht="12.0" customHeight="1">
      <c r="A365" s="58"/>
      <c r="B365" s="59"/>
      <c r="C365" s="60"/>
      <c r="D365" s="45"/>
      <c r="E365" s="61"/>
      <c r="F365" s="61"/>
      <c r="G365" s="62"/>
      <c r="H365" s="48" t="str">
        <f t="shared" si="2"/>
        <v/>
      </c>
      <c r="I365" s="49" t="str">
        <f t="shared" si="3"/>
        <v/>
      </c>
      <c r="J365" s="50" t="str">
        <f t="shared" si="4"/>
        <v/>
      </c>
      <c r="K365" s="51" t="str">
        <f t="shared" si="5"/>
        <v/>
      </c>
      <c r="L365" s="52" t="str">
        <f t="shared" si="6"/>
        <v/>
      </c>
      <c r="M365" s="54" t="str">
        <f t="shared" si="7"/>
        <v/>
      </c>
      <c r="N365" s="51" t="str">
        <f t="shared" si="8"/>
        <v/>
      </c>
      <c r="O365" s="50" t="str">
        <f t="shared" si="9"/>
        <v/>
      </c>
      <c r="P365" s="55" t="str">
        <f t="shared" si="10"/>
        <v/>
      </c>
    </row>
    <row r="366" ht="12.0" customHeight="1">
      <c r="A366" s="58"/>
      <c r="B366" s="59"/>
      <c r="C366" s="60"/>
      <c r="D366" s="45"/>
      <c r="E366" s="61"/>
      <c r="F366" s="61"/>
      <c r="G366" s="62"/>
      <c r="H366" s="48" t="str">
        <f t="shared" si="2"/>
        <v/>
      </c>
      <c r="I366" s="49" t="str">
        <f t="shared" si="3"/>
        <v/>
      </c>
      <c r="J366" s="50" t="str">
        <f t="shared" si="4"/>
        <v/>
      </c>
      <c r="K366" s="51" t="str">
        <f t="shared" si="5"/>
        <v/>
      </c>
      <c r="L366" s="52" t="str">
        <f t="shared" si="6"/>
        <v/>
      </c>
      <c r="M366" s="54" t="str">
        <f t="shared" si="7"/>
        <v/>
      </c>
      <c r="N366" s="51" t="str">
        <f t="shared" si="8"/>
        <v/>
      </c>
      <c r="O366" s="50" t="str">
        <f t="shared" si="9"/>
        <v/>
      </c>
      <c r="P366" s="55" t="str">
        <f t="shared" si="10"/>
        <v/>
      </c>
    </row>
    <row r="367" ht="12.0" customHeight="1">
      <c r="A367" s="58"/>
      <c r="B367" s="59"/>
      <c r="C367" s="60"/>
      <c r="D367" s="45"/>
      <c r="E367" s="61"/>
      <c r="F367" s="61"/>
      <c r="G367" s="62"/>
      <c r="H367" s="48" t="str">
        <f t="shared" si="2"/>
        <v/>
      </c>
      <c r="I367" s="49" t="str">
        <f t="shared" si="3"/>
        <v/>
      </c>
      <c r="J367" s="50" t="str">
        <f t="shared" si="4"/>
        <v/>
      </c>
      <c r="K367" s="51" t="str">
        <f t="shared" si="5"/>
        <v/>
      </c>
      <c r="L367" s="52" t="str">
        <f t="shared" si="6"/>
        <v/>
      </c>
      <c r="M367" s="54" t="str">
        <f t="shared" si="7"/>
        <v/>
      </c>
      <c r="N367" s="51" t="str">
        <f t="shared" si="8"/>
        <v/>
      </c>
      <c r="O367" s="50" t="str">
        <f t="shared" si="9"/>
        <v/>
      </c>
      <c r="P367" s="55" t="str">
        <f t="shared" si="10"/>
        <v/>
      </c>
    </row>
    <row r="368" ht="12.0" customHeight="1">
      <c r="A368" s="58"/>
      <c r="B368" s="59"/>
      <c r="C368" s="60"/>
      <c r="D368" s="45"/>
      <c r="E368" s="61"/>
      <c r="F368" s="61"/>
      <c r="G368" s="62"/>
      <c r="H368" s="48" t="str">
        <f t="shared" si="2"/>
        <v/>
      </c>
      <c r="I368" s="49" t="str">
        <f t="shared" si="3"/>
        <v/>
      </c>
      <c r="J368" s="50" t="str">
        <f t="shared" si="4"/>
        <v/>
      </c>
      <c r="K368" s="51" t="str">
        <f t="shared" si="5"/>
        <v/>
      </c>
      <c r="L368" s="52" t="str">
        <f t="shared" si="6"/>
        <v/>
      </c>
      <c r="M368" s="54" t="str">
        <f t="shared" si="7"/>
        <v/>
      </c>
      <c r="N368" s="51" t="str">
        <f t="shared" si="8"/>
        <v/>
      </c>
      <c r="O368" s="50" t="str">
        <f t="shared" si="9"/>
        <v/>
      </c>
      <c r="P368" s="55" t="str">
        <f t="shared" si="10"/>
        <v/>
      </c>
    </row>
    <row r="369" ht="12.0" customHeight="1">
      <c r="A369" s="58"/>
      <c r="B369" s="59"/>
      <c r="C369" s="60"/>
      <c r="D369" s="45"/>
      <c r="E369" s="61"/>
      <c r="F369" s="61"/>
      <c r="G369" s="62"/>
      <c r="H369" s="48" t="str">
        <f t="shared" si="2"/>
        <v/>
      </c>
      <c r="I369" s="49" t="str">
        <f t="shared" si="3"/>
        <v/>
      </c>
      <c r="J369" s="50" t="str">
        <f t="shared" si="4"/>
        <v/>
      </c>
      <c r="K369" s="51" t="str">
        <f t="shared" si="5"/>
        <v/>
      </c>
      <c r="L369" s="52" t="str">
        <f t="shared" si="6"/>
        <v/>
      </c>
      <c r="M369" s="54" t="str">
        <f t="shared" si="7"/>
        <v/>
      </c>
      <c r="N369" s="51" t="str">
        <f t="shared" si="8"/>
        <v/>
      </c>
      <c r="O369" s="50" t="str">
        <f t="shared" si="9"/>
        <v/>
      </c>
      <c r="P369" s="55" t="str">
        <f t="shared" si="10"/>
        <v/>
      </c>
    </row>
    <row r="370" ht="12.0" customHeight="1">
      <c r="A370" s="58"/>
      <c r="B370" s="59"/>
      <c r="C370" s="60"/>
      <c r="D370" s="45"/>
      <c r="E370" s="61"/>
      <c r="F370" s="61"/>
      <c r="G370" s="62"/>
      <c r="H370" s="48" t="str">
        <f t="shared" si="2"/>
        <v/>
      </c>
      <c r="I370" s="49" t="str">
        <f t="shared" si="3"/>
        <v/>
      </c>
      <c r="J370" s="50" t="str">
        <f t="shared" si="4"/>
        <v/>
      </c>
      <c r="K370" s="51" t="str">
        <f t="shared" si="5"/>
        <v/>
      </c>
      <c r="L370" s="52" t="str">
        <f t="shared" si="6"/>
        <v/>
      </c>
      <c r="M370" s="54" t="str">
        <f t="shared" si="7"/>
        <v/>
      </c>
      <c r="N370" s="51" t="str">
        <f t="shared" si="8"/>
        <v/>
      </c>
      <c r="O370" s="50" t="str">
        <f t="shared" si="9"/>
        <v/>
      </c>
      <c r="P370" s="55" t="str">
        <f t="shared" si="10"/>
        <v/>
      </c>
    </row>
    <row r="371" ht="12.0" customHeight="1">
      <c r="A371" s="58"/>
      <c r="B371" s="59"/>
      <c r="C371" s="60"/>
      <c r="D371" s="45"/>
      <c r="E371" s="61"/>
      <c r="F371" s="61"/>
      <c r="G371" s="62"/>
      <c r="H371" s="48" t="str">
        <f t="shared" si="2"/>
        <v/>
      </c>
      <c r="I371" s="49" t="str">
        <f t="shared" si="3"/>
        <v/>
      </c>
      <c r="J371" s="50" t="str">
        <f t="shared" si="4"/>
        <v/>
      </c>
      <c r="K371" s="51" t="str">
        <f t="shared" si="5"/>
        <v/>
      </c>
      <c r="L371" s="52" t="str">
        <f t="shared" si="6"/>
        <v/>
      </c>
      <c r="M371" s="54" t="str">
        <f t="shared" si="7"/>
        <v/>
      </c>
      <c r="N371" s="51" t="str">
        <f t="shared" si="8"/>
        <v/>
      </c>
      <c r="O371" s="50" t="str">
        <f t="shared" si="9"/>
        <v/>
      </c>
      <c r="P371" s="55" t="str">
        <f t="shared" si="10"/>
        <v/>
      </c>
    </row>
    <row r="372" ht="12.0" customHeight="1">
      <c r="A372" s="58"/>
      <c r="B372" s="59"/>
      <c r="C372" s="60"/>
      <c r="D372" s="45"/>
      <c r="E372" s="61"/>
      <c r="F372" s="61"/>
      <c r="G372" s="62"/>
      <c r="H372" s="48" t="str">
        <f t="shared" si="2"/>
        <v/>
      </c>
      <c r="I372" s="49" t="str">
        <f t="shared" si="3"/>
        <v/>
      </c>
      <c r="J372" s="50" t="str">
        <f t="shared" si="4"/>
        <v/>
      </c>
      <c r="K372" s="51" t="str">
        <f t="shared" si="5"/>
        <v/>
      </c>
      <c r="L372" s="52" t="str">
        <f t="shared" si="6"/>
        <v/>
      </c>
      <c r="M372" s="54" t="str">
        <f t="shared" si="7"/>
        <v/>
      </c>
      <c r="N372" s="51" t="str">
        <f t="shared" si="8"/>
        <v/>
      </c>
      <c r="O372" s="50" t="str">
        <f t="shared" si="9"/>
        <v/>
      </c>
      <c r="P372" s="55" t="str">
        <f t="shared" si="10"/>
        <v/>
      </c>
    </row>
    <row r="373" ht="12.0" customHeight="1">
      <c r="A373" s="58"/>
      <c r="B373" s="59"/>
      <c r="C373" s="60"/>
      <c r="D373" s="45"/>
      <c r="E373" s="61"/>
      <c r="F373" s="61"/>
      <c r="G373" s="62"/>
      <c r="H373" s="48" t="str">
        <f t="shared" si="2"/>
        <v/>
      </c>
      <c r="I373" s="49" t="str">
        <f t="shared" si="3"/>
        <v/>
      </c>
      <c r="J373" s="50" t="str">
        <f t="shared" si="4"/>
        <v/>
      </c>
      <c r="K373" s="51" t="str">
        <f t="shared" si="5"/>
        <v/>
      </c>
      <c r="L373" s="52" t="str">
        <f t="shared" si="6"/>
        <v/>
      </c>
      <c r="M373" s="54" t="str">
        <f t="shared" si="7"/>
        <v/>
      </c>
      <c r="N373" s="51" t="str">
        <f t="shared" si="8"/>
        <v/>
      </c>
      <c r="O373" s="50" t="str">
        <f t="shared" si="9"/>
        <v/>
      </c>
      <c r="P373" s="55" t="str">
        <f t="shared" si="10"/>
        <v/>
      </c>
    </row>
    <row r="374" ht="12.0" customHeight="1">
      <c r="A374" s="58"/>
      <c r="B374" s="59"/>
      <c r="C374" s="60"/>
      <c r="D374" s="45"/>
      <c r="E374" s="61"/>
      <c r="F374" s="61"/>
      <c r="G374" s="62"/>
      <c r="H374" s="48" t="str">
        <f t="shared" si="2"/>
        <v/>
      </c>
      <c r="I374" s="49" t="str">
        <f t="shared" si="3"/>
        <v/>
      </c>
      <c r="J374" s="50" t="str">
        <f t="shared" si="4"/>
        <v/>
      </c>
      <c r="K374" s="51" t="str">
        <f t="shared" si="5"/>
        <v/>
      </c>
      <c r="L374" s="52" t="str">
        <f t="shared" si="6"/>
        <v/>
      </c>
      <c r="M374" s="54" t="str">
        <f t="shared" si="7"/>
        <v/>
      </c>
      <c r="N374" s="51" t="str">
        <f t="shared" si="8"/>
        <v/>
      </c>
      <c r="O374" s="50" t="str">
        <f t="shared" si="9"/>
        <v/>
      </c>
      <c r="P374" s="55" t="str">
        <f t="shared" si="10"/>
        <v/>
      </c>
    </row>
    <row r="375" ht="12.0" customHeight="1">
      <c r="A375" s="58"/>
      <c r="B375" s="59"/>
      <c r="C375" s="60"/>
      <c r="D375" s="45"/>
      <c r="E375" s="61"/>
      <c r="F375" s="61"/>
      <c r="G375" s="62"/>
      <c r="H375" s="48" t="str">
        <f t="shared" si="2"/>
        <v/>
      </c>
      <c r="I375" s="49" t="str">
        <f t="shared" si="3"/>
        <v/>
      </c>
      <c r="J375" s="50" t="str">
        <f t="shared" si="4"/>
        <v/>
      </c>
      <c r="K375" s="51" t="str">
        <f t="shared" si="5"/>
        <v/>
      </c>
      <c r="L375" s="52" t="str">
        <f t="shared" si="6"/>
        <v/>
      </c>
      <c r="M375" s="54" t="str">
        <f t="shared" si="7"/>
        <v/>
      </c>
      <c r="N375" s="51" t="str">
        <f t="shared" si="8"/>
        <v/>
      </c>
      <c r="O375" s="50" t="str">
        <f t="shared" si="9"/>
        <v/>
      </c>
      <c r="P375" s="55" t="str">
        <f t="shared" si="10"/>
        <v/>
      </c>
    </row>
    <row r="376" ht="12.0" customHeight="1">
      <c r="A376" s="58"/>
      <c r="B376" s="59"/>
      <c r="C376" s="60"/>
      <c r="D376" s="45"/>
      <c r="E376" s="61"/>
      <c r="F376" s="61"/>
      <c r="G376" s="62"/>
      <c r="H376" s="48" t="str">
        <f t="shared" si="2"/>
        <v/>
      </c>
      <c r="I376" s="49" t="str">
        <f t="shared" si="3"/>
        <v/>
      </c>
      <c r="J376" s="50" t="str">
        <f t="shared" si="4"/>
        <v/>
      </c>
      <c r="K376" s="51" t="str">
        <f t="shared" si="5"/>
        <v/>
      </c>
      <c r="L376" s="52" t="str">
        <f t="shared" si="6"/>
        <v/>
      </c>
      <c r="M376" s="54" t="str">
        <f t="shared" si="7"/>
        <v/>
      </c>
      <c r="N376" s="51" t="str">
        <f t="shared" si="8"/>
        <v/>
      </c>
      <c r="O376" s="50" t="str">
        <f t="shared" si="9"/>
        <v/>
      </c>
      <c r="P376" s="55" t="str">
        <f t="shared" si="10"/>
        <v/>
      </c>
    </row>
    <row r="377" ht="12.0" customHeight="1">
      <c r="A377" s="58"/>
      <c r="B377" s="59"/>
      <c r="C377" s="60"/>
      <c r="D377" s="45"/>
      <c r="E377" s="61"/>
      <c r="F377" s="61"/>
      <c r="G377" s="62"/>
      <c r="H377" s="48" t="str">
        <f t="shared" si="2"/>
        <v/>
      </c>
      <c r="I377" s="49" t="str">
        <f t="shared" si="3"/>
        <v/>
      </c>
      <c r="J377" s="50" t="str">
        <f t="shared" si="4"/>
        <v/>
      </c>
      <c r="K377" s="51" t="str">
        <f t="shared" si="5"/>
        <v/>
      </c>
      <c r="L377" s="52" t="str">
        <f t="shared" si="6"/>
        <v/>
      </c>
      <c r="M377" s="54" t="str">
        <f t="shared" si="7"/>
        <v/>
      </c>
      <c r="N377" s="51" t="str">
        <f t="shared" si="8"/>
        <v/>
      </c>
      <c r="O377" s="50" t="str">
        <f t="shared" si="9"/>
        <v/>
      </c>
      <c r="P377" s="55" t="str">
        <f t="shared" si="10"/>
        <v/>
      </c>
    </row>
    <row r="378" ht="12.0" customHeight="1">
      <c r="A378" s="58"/>
      <c r="B378" s="59"/>
      <c r="C378" s="60"/>
      <c r="D378" s="45"/>
      <c r="E378" s="61"/>
      <c r="F378" s="61"/>
      <c r="G378" s="62"/>
      <c r="H378" s="48" t="str">
        <f t="shared" si="2"/>
        <v/>
      </c>
      <c r="I378" s="49" t="str">
        <f t="shared" si="3"/>
        <v/>
      </c>
      <c r="J378" s="50" t="str">
        <f t="shared" si="4"/>
        <v/>
      </c>
      <c r="K378" s="51" t="str">
        <f t="shared" si="5"/>
        <v/>
      </c>
      <c r="L378" s="52" t="str">
        <f t="shared" si="6"/>
        <v/>
      </c>
      <c r="M378" s="54" t="str">
        <f t="shared" si="7"/>
        <v/>
      </c>
      <c r="N378" s="51" t="str">
        <f t="shared" si="8"/>
        <v/>
      </c>
      <c r="O378" s="50" t="str">
        <f t="shared" si="9"/>
        <v/>
      </c>
      <c r="P378" s="55" t="str">
        <f t="shared" si="10"/>
        <v/>
      </c>
    </row>
    <row r="379" ht="12.0" customHeight="1">
      <c r="A379" s="58"/>
      <c r="B379" s="59"/>
      <c r="C379" s="60"/>
      <c r="D379" s="45"/>
      <c r="E379" s="61"/>
      <c r="F379" s="61"/>
      <c r="G379" s="62"/>
      <c r="H379" s="48" t="str">
        <f t="shared" si="2"/>
        <v/>
      </c>
      <c r="I379" s="49" t="str">
        <f t="shared" si="3"/>
        <v/>
      </c>
      <c r="J379" s="50" t="str">
        <f t="shared" si="4"/>
        <v/>
      </c>
      <c r="K379" s="51" t="str">
        <f t="shared" si="5"/>
        <v/>
      </c>
      <c r="L379" s="52" t="str">
        <f t="shared" si="6"/>
        <v/>
      </c>
      <c r="M379" s="54" t="str">
        <f t="shared" si="7"/>
        <v/>
      </c>
      <c r="N379" s="51" t="str">
        <f t="shared" si="8"/>
        <v/>
      </c>
      <c r="O379" s="50" t="str">
        <f t="shared" si="9"/>
        <v/>
      </c>
      <c r="P379" s="55" t="str">
        <f t="shared" si="10"/>
        <v/>
      </c>
    </row>
    <row r="380" ht="12.0" customHeight="1">
      <c r="A380" s="58"/>
      <c r="B380" s="59"/>
      <c r="C380" s="60"/>
      <c r="D380" s="45"/>
      <c r="E380" s="61"/>
      <c r="F380" s="61"/>
      <c r="G380" s="62"/>
      <c r="H380" s="48" t="str">
        <f t="shared" si="2"/>
        <v/>
      </c>
      <c r="I380" s="49" t="str">
        <f t="shared" si="3"/>
        <v/>
      </c>
      <c r="J380" s="50" t="str">
        <f t="shared" si="4"/>
        <v/>
      </c>
      <c r="K380" s="51" t="str">
        <f t="shared" si="5"/>
        <v/>
      </c>
      <c r="L380" s="52" t="str">
        <f t="shared" si="6"/>
        <v/>
      </c>
      <c r="M380" s="54" t="str">
        <f t="shared" si="7"/>
        <v/>
      </c>
      <c r="N380" s="51" t="str">
        <f t="shared" si="8"/>
        <v/>
      </c>
      <c r="O380" s="50" t="str">
        <f t="shared" si="9"/>
        <v/>
      </c>
      <c r="P380" s="55" t="str">
        <f t="shared" si="10"/>
        <v/>
      </c>
    </row>
    <row r="381" ht="12.0" customHeight="1">
      <c r="A381" s="58"/>
      <c r="B381" s="59"/>
      <c r="C381" s="60"/>
      <c r="D381" s="45"/>
      <c r="E381" s="61"/>
      <c r="F381" s="61"/>
      <c r="G381" s="62"/>
      <c r="H381" s="48" t="str">
        <f t="shared" si="2"/>
        <v/>
      </c>
      <c r="I381" s="49" t="str">
        <f t="shared" si="3"/>
        <v/>
      </c>
      <c r="J381" s="50" t="str">
        <f t="shared" si="4"/>
        <v/>
      </c>
      <c r="K381" s="51" t="str">
        <f t="shared" si="5"/>
        <v/>
      </c>
      <c r="L381" s="52" t="str">
        <f t="shared" si="6"/>
        <v/>
      </c>
      <c r="M381" s="54" t="str">
        <f t="shared" si="7"/>
        <v/>
      </c>
      <c r="N381" s="51" t="str">
        <f t="shared" si="8"/>
        <v/>
      </c>
      <c r="O381" s="50" t="str">
        <f t="shared" si="9"/>
        <v/>
      </c>
      <c r="P381" s="55" t="str">
        <f t="shared" si="10"/>
        <v/>
      </c>
    </row>
    <row r="382" ht="12.0" customHeight="1">
      <c r="A382" s="58"/>
      <c r="B382" s="59"/>
      <c r="C382" s="60"/>
      <c r="D382" s="45"/>
      <c r="E382" s="61"/>
      <c r="F382" s="61"/>
      <c r="G382" s="62"/>
      <c r="H382" s="48" t="str">
        <f t="shared" si="2"/>
        <v/>
      </c>
      <c r="I382" s="49" t="str">
        <f t="shared" si="3"/>
        <v/>
      </c>
      <c r="J382" s="50" t="str">
        <f t="shared" si="4"/>
        <v/>
      </c>
      <c r="K382" s="51" t="str">
        <f t="shared" si="5"/>
        <v/>
      </c>
      <c r="L382" s="52" t="str">
        <f t="shared" si="6"/>
        <v/>
      </c>
      <c r="M382" s="54" t="str">
        <f t="shared" si="7"/>
        <v/>
      </c>
      <c r="N382" s="51" t="str">
        <f t="shared" si="8"/>
        <v/>
      </c>
      <c r="O382" s="50" t="str">
        <f t="shared" si="9"/>
        <v/>
      </c>
      <c r="P382" s="55" t="str">
        <f t="shared" si="10"/>
        <v/>
      </c>
    </row>
    <row r="383" ht="12.0" customHeight="1">
      <c r="A383" s="58"/>
      <c r="B383" s="59"/>
      <c r="C383" s="60"/>
      <c r="D383" s="45"/>
      <c r="E383" s="61"/>
      <c r="F383" s="61"/>
      <c r="G383" s="62"/>
      <c r="H383" s="48" t="str">
        <f t="shared" si="2"/>
        <v/>
      </c>
      <c r="I383" s="49" t="str">
        <f t="shared" si="3"/>
        <v/>
      </c>
      <c r="J383" s="50" t="str">
        <f t="shared" si="4"/>
        <v/>
      </c>
      <c r="K383" s="51" t="str">
        <f t="shared" si="5"/>
        <v/>
      </c>
      <c r="L383" s="52" t="str">
        <f t="shared" si="6"/>
        <v/>
      </c>
      <c r="M383" s="54" t="str">
        <f t="shared" si="7"/>
        <v/>
      </c>
      <c r="N383" s="51" t="str">
        <f t="shared" si="8"/>
        <v/>
      </c>
      <c r="O383" s="50" t="str">
        <f t="shared" si="9"/>
        <v/>
      </c>
      <c r="P383" s="55" t="str">
        <f t="shared" si="10"/>
        <v/>
      </c>
    </row>
    <row r="384" ht="12.0" customHeight="1">
      <c r="A384" s="58"/>
      <c r="B384" s="59"/>
      <c r="C384" s="60"/>
      <c r="D384" s="45"/>
      <c r="E384" s="61"/>
      <c r="F384" s="61"/>
      <c r="G384" s="62"/>
      <c r="H384" s="48" t="str">
        <f t="shared" si="2"/>
        <v/>
      </c>
      <c r="I384" s="49" t="str">
        <f t="shared" si="3"/>
        <v/>
      </c>
      <c r="J384" s="50" t="str">
        <f t="shared" si="4"/>
        <v/>
      </c>
      <c r="K384" s="51" t="str">
        <f t="shared" si="5"/>
        <v/>
      </c>
      <c r="L384" s="52" t="str">
        <f t="shared" si="6"/>
        <v/>
      </c>
      <c r="M384" s="54" t="str">
        <f t="shared" si="7"/>
        <v/>
      </c>
      <c r="N384" s="51" t="str">
        <f t="shared" si="8"/>
        <v/>
      </c>
      <c r="O384" s="50" t="str">
        <f t="shared" si="9"/>
        <v/>
      </c>
      <c r="P384" s="55" t="str">
        <f t="shared" si="10"/>
        <v/>
      </c>
    </row>
    <row r="385" ht="12.0" customHeight="1">
      <c r="A385" s="58"/>
      <c r="B385" s="59"/>
      <c r="C385" s="60"/>
      <c r="D385" s="45"/>
      <c r="E385" s="61"/>
      <c r="F385" s="61"/>
      <c r="G385" s="62"/>
      <c r="H385" s="48" t="str">
        <f t="shared" si="2"/>
        <v/>
      </c>
      <c r="I385" s="49" t="str">
        <f t="shared" si="3"/>
        <v/>
      </c>
      <c r="J385" s="50" t="str">
        <f t="shared" si="4"/>
        <v/>
      </c>
      <c r="K385" s="51" t="str">
        <f t="shared" si="5"/>
        <v/>
      </c>
      <c r="L385" s="52" t="str">
        <f t="shared" si="6"/>
        <v/>
      </c>
      <c r="M385" s="54" t="str">
        <f t="shared" si="7"/>
        <v/>
      </c>
      <c r="N385" s="51" t="str">
        <f t="shared" si="8"/>
        <v/>
      </c>
      <c r="O385" s="50" t="str">
        <f t="shared" si="9"/>
        <v/>
      </c>
      <c r="P385" s="55" t="str">
        <f t="shared" si="10"/>
        <v/>
      </c>
    </row>
    <row r="386" ht="12.0" customHeight="1">
      <c r="A386" s="58"/>
      <c r="B386" s="59"/>
      <c r="C386" s="60"/>
      <c r="D386" s="45"/>
      <c r="E386" s="61"/>
      <c r="F386" s="61"/>
      <c r="G386" s="62"/>
      <c r="H386" s="48" t="str">
        <f t="shared" si="2"/>
        <v/>
      </c>
      <c r="I386" s="49" t="str">
        <f t="shared" si="3"/>
        <v/>
      </c>
      <c r="J386" s="50" t="str">
        <f t="shared" si="4"/>
        <v/>
      </c>
      <c r="K386" s="51" t="str">
        <f t="shared" si="5"/>
        <v/>
      </c>
      <c r="L386" s="52" t="str">
        <f t="shared" si="6"/>
        <v/>
      </c>
      <c r="M386" s="54" t="str">
        <f t="shared" si="7"/>
        <v/>
      </c>
      <c r="N386" s="51" t="str">
        <f t="shared" si="8"/>
        <v/>
      </c>
      <c r="O386" s="50" t="str">
        <f t="shared" si="9"/>
        <v/>
      </c>
      <c r="P386" s="55" t="str">
        <f t="shared" si="10"/>
        <v/>
      </c>
    </row>
    <row r="387" ht="12.0" customHeight="1">
      <c r="A387" s="58"/>
      <c r="B387" s="59"/>
      <c r="C387" s="60"/>
      <c r="D387" s="45"/>
      <c r="E387" s="61"/>
      <c r="F387" s="61"/>
      <c r="G387" s="62"/>
      <c r="H387" s="48" t="str">
        <f t="shared" si="2"/>
        <v/>
      </c>
      <c r="I387" s="49" t="str">
        <f t="shared" si="3"/>
        <v/>
      </c>
      <c r="J387" s="50" t="str">
        <f t="shared" si="4"/>
        <v/>
      </c>
      <c r="K387" s="51" t="str">
        <f t="shared" si="5"/>
        <v/>
      </c>
      <c r="L387" s="52" t="str">
        <f t="shared" si="6"/>
        <v/>
      </c>
      <c r="M387" s="54" t="str">
        <f t="shared" si="7"/>
        <v/>
      </c>
      <c r="N387" s="51" t="str">
        <f t="shared" si="8"/>
        <v/>
      </c>
      <c r="O387" s="50" t="str">
        <f t="shared" si="9"/>
        <v/>
      </c>
      <c r="P387" s="55" t="str">
        <f t="shared" si="10"/>
        <v/>
      </c>
    </row>
    <row r="388" ht="12.0" customHeight="1">
      <c r="A388" s="58"/>
      <c r="B388" s="59"/>
      <c r="C388" s="60"/>
      <c r="D388" s="45"/>
      <c r="E388" s="61"/>
      <c r="F388" s="61"/>
      <c r="G388" s="62"/>
      <c r="H388" s="48" t="str">
        <f t="shared" si="2"/>
        <v/>
      </c>
      <c r="I388" s="49" t="str">
        <f t="shared" si="3"/>
        <v/>
      </c>
      <c r="J388" s="50" t="str">
        <f t="shared" si="4"/>
        <v/>
      </c>
      <c r="K388" s="51" t="str">
        <f t="shared" si="5"/>
        <v/>
      </c>
      <c r="L388" s="52" t="str">
        <f t="shared" si="6"/>
        <v/>
      </c>
      <c r="M388" s="54" t="str">
        <f t="shared" si="7"/>
        <v/>
      </c>
      <c r="N388" s="51" t="str">
        <f t="shared" si="8"/>
        <v/>
      </c>
      <c r="O388" s="50" t="str">
        <f t="shared" si="9"/>
        <v/>
      </c>
      <c r="P388" s="55" t="str">
        <f t="shared" si="10"/>
        <v/>
      </c>
    </row>
    <row r="389" ht="12.0" customHeight="1">
      <c r="A389" s="58"/>
      <c r="B389" s="59"/>
      <c r="C389" s="60"/>
      <c r="D389" s="45"/>
      <c r="E389" s="61"/>
      <c r="F389" s="61"/>
      <c r="G389" s="62"/>
      <c r="H389" s="48" t="str">
        <f t="shared" si="2"/>
        <v/>
      </c>
      <c r="I389" s="49" t="str">
        <f t="shared" si="3"/>
        <v/>
      </c>
      <c r="J389" s="50" t="str">
        <f t="shared" si="4"/>
        <v/>
      </c>
      <c r="K389" s="51" t="str">
        <f t="shared" si="5"/>
        <v/>
      </c>
      <c r="L389" s="52" t="str">
        <f t="shared" si="6"/>
        <v/>
      </c>
      <c r="M389" s="54" t="str">
        <f t="shared" si="7"/>
        <v/>
      </c>
      <c r="N389" s="51" t="str">
        <f t="shared" si="8"/>
        <v/>
      </c>
      <c r="O389" s="50" t="str">
        <f t="shared" si="9"/>
        <v/>
      </c>
      <c r="P389" s="55" t="str">
        <f t="shared" si="10"/>
        <v/>
      </c>
    </row>
    <row r="390" ht="12.0" customHeight="1">
      <c r="A390" s="58"/>
      <c r="B390" s="59"/>
      <c r="C390" s="60"/>
      <c r="D390" s="45"/>
      <c r="E390" s="61"/>
      <c r="F390" s="61"/>
      <c r="G390" s="62"/>
      <c r="H390" s="48" t="str">
        <f t="shared" si="2"/>
        <v/>
      </c>
      <c r="I390" s="49" t="str">
        <f t="shared" si="3"/>
        <v/>
      </c>
      <c r="J390" s="50" t="str">
        <f t="shared" si="4"/>
        <v/>
      </c>
      <c r="K390" s="51" t="str">
        <f t="shared" si="5"/>
        <v/>
      </c>
      <c r="L390" s="52" t="str">
        <f t="shared" si="6"/>
        <v/>
      </c>
      <c r="M390" s="54" t="str">
        <f t="shared" si="7"/>
        <v/>
      </c>
      <c r="N390" s="51" t="str">
        <f t="shared" si="8"/>
        <v/>
      </c>
      <c r="O390" s="50" t="str">
        <f t="shared" si="9"/>
        <v/>
      </c>
      <c r="P390" s="55" t="str">
        <f t="shared" si="10"/>
        <v/>
      </c>
    </row>
    <row r="391" ht="12.0" customHeight="1">
      <c r="A391" s="58"/>
      <c r="B391" s="59"/>
      <c r="C391" s="60"/>
      <c r="D391" s="45"/>
      <c r="E391" s="61"/>
      <c r="F391" s="61"/>
      <c r="G391" s="62"/>
      <c r="H391" s="48" t="str">
        <f t="shared" si="2"/>
        <v/>
      </c>
      <c r="I391" s="49" t="str">
        <f t="shared" si="3"/>
        <v/>
      </c>
      <c r="J391" s="50" t="str">
        <f t="shared" si="4"/>
        <v/>
      </c>
      <c r="K391" s="51" t="str">
        <f t="shared" si="5"/>
        <v/>
      </c>
      <c r="L391" s="52" t="str">
        <f t="shared" si="6"/>
        <v/>
      </c>
      <c r="M391" s="54" t="str">
        <f t="shared" si="7"/>
        <v/>
      </c>
      <c r="N391" s="51" t="str">
        <f t="shared" si="8"/>
        <v/>
      </c>
      <c r="O391" s="50" t="str">
        <f t="shared" si="9"/>
        <v/>
      </c>
      <c r="P391" s="55" t="str">
        <f t="shared" si="10"/>
        <v/>
      </c>
    </row>
    <row r="392" ht="12.0" customHeight="1">
      <c r="A392" s="58"/>
      <c r="B392" s="59"/>
      <c r="C392" s="60"/>
      <c r="D392" s="45"/>
      <c r="E392" s="61"/>
      <c r="F392" s="61"/>
      <c r="G392" s="62"/>
      <c r="H392" s="48" t="str">
        <f t="shared" si="2"/>
        <v/>
      </c>
      <c r="I392" s="49" t="str">
        <f t="shared" si="3"/>
        <v/>
      </c>
      <c r="J392" s="50" t="str">
        <f t="shared" si="4"/>
        <v/>
      </c>
      <c r="K392" s="51" t="str">
        <f t="shared" si="5"/>
        <v/>
      </c>
      <c r="L392" s="52" t="str">
        <f t="shared" si="6"/>
        <v/>
      </c>
      <c r="M392" s="54" t="str">
        <f t="shared" si="7"/>
        <v/>
      </c>
      <c r="N392" s="51" t="str">
        <f t="shared" si="8"/>
        <v/>
      </c>
      <c r="O392" s="50" t="str">
        <f t="shared" si="9"/>
        <v/>
      </c>
      <c r="P392" s="55" t="str">
        <f t="shared" si="10"/>
        <v/>
      </c>
    </row>
    <row r="393" ht="12.0" customHeight="1">
      <c r="A393" s="58"/>
      <c r="B393" s="59"/>
      <c r="C393" s="60"/>
      <c r="D393" s="45"/>
      <c r="E393" s="61"/>
      <c r="F393" s="61"/>
      <c r="G393" s="62"/>
      <c r="H393" s="48" t="str">
        <f t="shared" si="2"/>
        <v/>
      </c>
      <c r="I393" s="49" t="str">
        <f t="shared" si="3"/>
        <v/>
      </c>
      <c r="J393" s="50" t="str">
        <f t="shared" si="4"/>
        <v/>
      </c>
      <c r="K393" s="51" t="str">
        <f t="shared" si="5"/>
        <v/>
      </c>
      <c r="L393" s="52" t="str">
        <f t="shared" si="6"/>
        <v/>
      </c>
      <c r="M393" s="54" t="str">
        <f t="shared" si="7"/>
        <v/>
      </c>
      <c r="N393" s="51" t="str">
        <f t="shared" si="8"/>
        <v/>
      </c>
      <c r="O393" s="50" t="str">
        <f t="shared" si="9"/>
        <v/>
      </c>
      <c r="P393" s="55" t="str">
        <f t="shared" si="10"/>
        <v/>
      </c>
    </row>
    <row r="394" ht="12.0" customHeight="1">
      <c r="A394" s="58"/>
      <c r="B394" s="59"/>
      <c r="C394" s="60"/>
      <c r="D394" s="45"/>
      <c r="E394" s="61"/>
      <c r="F394" s="61"/>
      <c r="G394" s="62"/>
      <c r="H394" s="48" t="str">
        <f t="shared" si="2"/>
        <v/>
      </c>
      <c r="I394" s="49" t="str">
        <f t="shared" si="3"/>
        <v/>
      </c>
      <c r="J394" s="50" t="str">
        <f t="shared" si="4"/>
        <v/>
      </c>
      <c r="K394" s="51" t="str">
        <f t="shared" si="5"/>
        <v/>
      </c>
      <c r="L394" s="52" t="str">
        <f t="shared" si="6"/>
        <v/>
      </c>
      <c r="M394" s="54" t="str">
        <f t="shared" si="7"/>
        <v/>
      </c>
      <c r="N394" s="51" t="str">
        <f t="shared" si="8"/>
        <v/>
      </c>
      <c r="O394" s="50" t="str">
        <f t="shared" si="9"/>
        <v/>
      </c>
      <c r="P394" s="55" t="str">
        <f t="shared" si="10"/>
        <v/>
      </c>
    </row>
    <row r="395" ht="12.0" customHeight="1">
      <c r="A395" s="58"/>
      <c r="B395" s="59"/>
      <c r="C395" s="60"/>
      <c r="D395" s="45"/>
      <c r="E395" s="61"/>
      <c r="F395" s="61"/>
      <c r="G395" s="62"/>
      <c r="H395" s="48" t="str">
        <f t="shared" si="2"/>
        <v/>
      </c>
      <c r="I395" s="49" t="str">
        <f t="shared" si="3"/>
        <v/>
      </c>
      <c r="J395" s="50" t="str">
        <f t="shared" si="4"/>
        <v/>
      </c>
      <c r="K395" s="51" t="str">
        <f t="shared" si="5"/>
        <v/>
      </c>
      <c r="L395" s="52" t="str">
        <f t="shared" si="6"/>
        <v/>
      </c>
      <c r="M395" s="54" t="str">
        <f t="shared" si="7"/>
        <v/>
      </c>
      <c r="N395" s="51" t="str">
        <f t="shared" si="8"/>
        <v/>
      </c>
      <c r="O395" s="50" t="str">
        <f t="shared" si="9"/>
        <v/>
      </c>
      <c r="P395" s="55" t="str">
        <f t="shared" si="10"/>
        <v/>
      </c>
    </row>
    <row r="396" ht="12.0" customHeight="1">
      <c r="A396" s="58"/>
      <c r="B396" s="59"/>
      <c r="C396" s="60"/>
      <c r="D396" s="45"/>
      <c r="E396" s="61"/>
      <c r="F396" s="61"/>
      <c r="G396" s="62"/>
      <c r="H396" s="48" t="str">
        <f t="shared" si="2"/>
        <v/>
      </c>
      <c r="I396" s="49" t="str">
        <f t="shared" si="3"/>
        <v/>
      </c>
      <c r="J396" s="50" t="str">
        <f t="shared" si="4"/>
        <v/>
      </c>
      <c r="K396" s="51" t="str">
        <f t="shared" si="5"/>
        <v/>
      </c>
      <c r="L396" s="52" t="str">
        <f t="shared" si="6"/>
        <v/>
      </c>
      <c r="M396" s="54" t="str">
        <f t="shared" si="7"/>
        <v/>
      </c>
      <c r="N396" s="51" t="str">
        <f t="shared" si="8"/>
        <v/>
      </c>
      <c r="O396" s="50" t="str">
        <f t="shared" si="9"/>
        <v/>
      </c>
      <c r="P396" s="55" t="str">
        <f t="shared" si="10"/>
        <v/>
      </c>
    </row>
    <row r="397" ht="12.0" customHeight="1">
      <c r="A397" s="58"/>
      <c r="B397" s="59"/>
      <c r="C397" s="60"/>
      <c r="D397" s="45"/>
      <c r="E397" s="61"/>
      <c r="F397" s="61"/>
      <c r="G397" s="62"/>
      <c r="H397" s="48" t="str">
        <f t="shared" si="2"/>
        <v/>
      </c>
      <c r="I397" s="49" t="str">
        <f t="shared" si="3"/>
        <v/>
      </c>
      <c r="J397" s="50" t="str">
        <f t="shared" si="4"/>
        <v/>
      </c>
      <c r="K397" s="51" t="str">
        <f t="shared" si="5"/>
        <v/>
      </c>
      <c r="L397" s="52" t="str">
        <f t="shared" si="6"/>
        <v/>
      </c>
      <c r="M397" s="54" t="str">
        <f t="shared" si="7"/>
        <v/>
      </c>
      <c r="N397" s="51" t="str">
        <f t="shared" si="8"/>
        <v/>
      </c>
      <c r="O397" s="50" t="str">
        <f t="shared" si="9"/>
        <v/>
      </c>
      <c r="P397" s="55" t="str">
        <f t="shared" si="10"/>
        <v/>
      </c>
    </row>
    <row r="398" ht="12.0" customHeight="1">
      <c r="A398" s="58"/>
      <c r="B398" s="59"/>
      <c r="C398" s="60"/>
      <c r="D398" s="45"/>
      <c r="E398" s="61"/>
      <c r="F398" s="61"/>
      <c r="G398" s="62"/>
      <c r="H398" s="48" t="str">
        <f t="shared" si="2"/>
        <v/>
      </c>
      <c r="I398" s="49" t="str">
        <f t="shared" si="3"/>
        <v/>
      </c>
      <c r="J398" s="50" t="str">
        <f t="shared" si="4"/>
        <v/>
      </c>
      <c r="K398" s="51" t="str">
        <f t="shared" si="5"/>
        <v/>
      </c>
      <c r="L398" s="52" t="str">
        <f t="shared" si="6"/>
        <v/>
      </c>
      <c r="M398" s="54" t="str">
        <f t="shared" si="7"/>
        <v/>
      </c>
      <c r="N398" s="51" t="str">
        <f t="shared" si="8"/>
        <v/>
      </c>
      <c r="O398" s="50" t="str">
        <f t="shared" si="9"/>
        <v/>
      </c>
      <c r="P398" s="55" t="str">
        <f t="shared" si="10"/>
        <v/>
      </c>
    </row>
    <row r="399" ht="12.0" customHeight="1">
      <c r="A399" s="58"/>
      <c r="B399" s="59"/>
      <c r="C399" s="60"/>
      <c r="D399" s="45"/>
      <c r="E399" s="61"/>
      <c r="F399" s="61"/>
      <c r="G399" s="62"/>
      <c r="H399" s="48" t="str">
        <f t="shared" si="2"/>
        <v/>
      </c>
      <c r="I399" s="49" t="str">
        <f t="shared" si="3"/>
        <v/>
      </c>
      <c r="J399" s="50" t="str">
        <f t="shared" si="4"/>
        <v/>
      </c>
      <c r="K399" s="51" t="str">
        <f t="shared" si="5"/>
        <v/>
      </c>
      <c r="L399" s="52" t="str">
        <f t="shared" si="6"/>
        <v/>
      </c>
      <c r="M399" s="54" t="str">
        <f t="shared" si="7"/>
        <v/>
      </c>
      <c r="N399" s="51" t="str">
        <f t="shared" si="8"/>
        <v/>
      </c>
      <c r="O399" s="50" t="str">
        <f t="shared" si="9"/>
        <v/>
      </c>
      <c r="P399" s="55" t="str">
        <f t="shared" si="10"/>
        <v/>
      </c>
    </row>
    <row r="400" ht="12.0" customHeight="1">
      <c r="A400" s="58"/>
      <c r="B400" s="59"/>
      <c r="C400" s="60"/>
      <c r="D400" s="45"/>
      <c r="E400" s="61"/>
      <c r="F400" s="61"/>
      <c r="G400" s="62"/>
      <c r="H400" s="48" t="str">
        <f t="shared" si="2"/>
        <v/>
      </c>
      <c r="I400" s="49" t="str">
        <f t="shared" si="3"/>
        <v/>
      </c>
      <c r="J400" s="50" t="str">
        <f t="shared" si="4"/>
        <v/>
      </c>
      <c r="K400" s="51" t="str">
        <f t="shared" si="5"/>
        <v/>
      </c>
      <c r="L400" s="52" t="str">
        <f t="shared" si="6"/>
        <v/>
      </c>
      <c r="M400" s="54" t="str">
        <f t="shared" si="7"/>
        <v/>
      </c>
      <c r="N400" s="51" t="str">
        <f t="shared" si="8"/>
        <v/>
      </c>
      <c r="O400" s="50" t="str">
        <f t="shared" si="9"/>
        <v/>
      </c>
      <c r="P400" s="55" t="str">
        <f t="shared" si="10"/>
        <v/>
      </c>
    </row>
    <row r="401" ht="12.0" customHeight="1">
      <c r="A401" s="58"/>
      <c r="B401" s="59"/>
      <c r="C401" s="60"/>
      <c r="D401" s="45"/>
      <c r="E401" s="61"/>
      <c r="F401" s="61"/>
      <c r="G401" s="62"/>
      <c r="H401" s="48" t="str">
        <f t="shared" si="2"/>
        <v/>
      </c>
      <c r="I401" s="49" t="str">
        <f t="shared" si="3"/>
        <v/>
      </c>
      <c r="J401" s="50" t="str">
        <f t="shared" si="4"/>
        <v/>
      </c>
      <c r="K401" s="51" t="str">
        <f t="shared" si="5"/>
        <v/>
      </c>
      <c r="L401" s="52" t="str">
        <f t="shared" si="6"/>
        <v/>
      </c>
      <c r="M401" s="54" t="str">
        <f t="shared" si="7"/>
        <v/>
      </c>
      <c r="N401" s="51" t="str">
        <f t="shared" si="8"/>
        <v/>
      </c>
      <c r="O401" s="50" t="str">
        <f t="shared" si="9"/>
        <v/>
      </c>
      <c r="P401" s="55" t="str">
        <f t="shared" si="10"/>
        <v/>
      </c>
    </row>
    <row r="402" ht="12.0" customHeight="1">
      <c r="A402" s="58"/>
      <c r="B402" s="59"/>
      <c r="C402" s="60"/>
      <c r="D402" s="45"/>
      <c r="E402" s="61"/>
      <c r="F402" s="61"/>
      <c r="G402" s="62"/>
      <c r="H402" s="48" t="str">
        <f t="shared" si="2"/>
        <v/>
      </c>
      <c r="I402" s="49" t="str">
        <f t="shared" si="3"/>
        <v/>
      </c>
      <c r="J402" s="50" t="str">
        <f t="shared" si="4"/>
        <v/>
      </c>
      <c r="K402" s="51" t="str">
        <f t="shared" si="5"/>
        <v/>
      </c>
      <c r="L402" s="52" t="str">
        <f t="shared" si="6"/>
        <v/>
      </c>
      <c r="M402" s="54" t="str">
        <f t="shared" si="7"/>
        <v/>
      </c>
      <c r="N402" s="51" t="str">
        <f t="shared" si="8"/>
        <v/>
      </c>
      <c r="O402" s="50" t="str">
        <f t="shared" si="9"/>
        <v/>
      </c>
      <c r="P402" s="55" t="str">
        <f t="shared" si="10"/>
        <v/>
      </c>
    </row>
    <row r="403" ht="12.0" customHeight="1">
      <c r="A403" s="58"/>
      <c r="B403" s="59"/>
      <c r="C403" s="60"/>
      <c r="D403" s="45"/>
      <c r="E403" s="61"/>
      <c r="F403" s="61"/>
      <c r="G403" s="62"/>
      <c r="H403" s="48" t="str">
        <f t="shared" si="2"/>
        <v/>
      </c>
      <c r="I403" s="49" t="str">
        <f t="shared" si="3"/>
        <v/>
      </c>
      <c r="J403" s="50" t="str">
        <f t="shared" si="4"/>
        <v/>
      </c>
      <c r="K403" s="51" t="str">
        <f t="shared" si="5"/>
        <v/>
      </c>
      <c r="L403" s="52" t="str">
        <f t="shared" si="6"/>
        <v/>
      </c>
      <c r="M403" s="54" t="str">
        <f t="shared" si="7"/>
        <v/>
      </c>
      <c r="N403" s="51" t="str">
        <f t="shared" si="8"/>
        <v/>
      </c>
      <c r="O403" s="50" t="str">
        <f t="shared" si="9"/>
        <v/>
      </c>
      <c r="P403" s="55" t="str">
        <f t="shared" si="10"/>
        <v/>
      </c>
    </row>
    <row r="404" ht="12.0" customHeight="1">
      <c r="A404" s="58"/>
      <c r="B404" s="59"/>
      <c r="C404" s="60"/>
      <c r="D404" s="45"/>
      <c r="E404" s="61"/>
      <c r="F404" s="61"/>
      <c r="G404" s="62"/>
      <c r="H404" s="48" t="str">
        <f t="shared" si="2"/>
        <v/>
      </c>
      <c r="I404" s="49" t="str">
        <f t="shared" si="3"/>
        <v/>
      </c>
      <c r="J404" s="50" t="str">
        <f t="shared" si="4"/>
        <v/>
      </c>
      <c r="K404" s="51" t="str">
        <f t="shared" si="5"/>
        <v/>
      </c>
      <c r="L404" s="52" t="str">
        <f t="shared" si="6"/>
        <v/>
      </c>
      <c r="M404" s="54" t="str">
        <f t="shared" si="7"/>
        <v/>
      </c>
      <c r="N404" s="51" t="str">
        <f t="shared" si="8"/>
        <v/>
      </c>
      <c r="O404" s="50" t="str">
        <f t="shared" si="9"/>
        <v/>
      </c>
      <c r="P404" s="55" t="str">
        <f t="shared" si="10"/>
        <v/>
      </c>
    </row>
    <row r="405" ht="12.0" customHeight="1">
      <c r="A405" s="58"/>
      <c r="B405" s="59"/>
      <c r="C405" s="60"/>
      <c r="D405" s="45"/>
      <c r="E405" s="61"/>
      <c r="F405" s="61"/>
      <c r="G405" s="62"/>
      <c r="H405" s="48" t="str">
        <f t="shared" si="2"/>
        <v/>
      </c>
      <c r="I405" s="49" t="str">
        <f t="shared" si="3"/>
        <v/>
      </c>
      <c r="J405" s="50" t="str">
        <f t="shared" si="4"/>
        <v/>
      </c>
      <c r="K405" s="51" t="str">
        <f t="shared" si="5"/>
        <v/>
      </c>
      <c r="L405" s="52" t="str">
        <f t="shared" si="6"/>
        <v/>
      </c>
      <c r="M405" s="54" t="str">
        <f t="shared" si="7"/>
        <v/>
      </c>
      <c r="N405" s="51" t="str">
        <f t="shared" si="8"/>
        <v/>
      </c>
      <c r="O405" s="50" t="str">
        <f t="shared" si="9"/>
        <v/>
      </c>
      <c r="P405" s="55" t="str">
        <f t="shared" si="10"/>
        <v/>
      </c>
    </row>
    <row r="406" ht="12.0" customHeight="1">
      <c r="A406" s="58"/>
      <c r="B406" s="59"/>
      <c r="C406" s="60"/>
      <c r="D406" s="45"/>
      <c r="E406" s="61"/>
      <c r="F406" s="61"/>
      <c r="G406" s="62"/>
      <c r="H406" s="48" t="str">
        <f t="shared" si="2"/>
        <v/>
      </c>
      <c r="I406" s="49" t="str">
        <f t="shared" si="3"/>
        <v/>
      </c>
      <c r="J406" s="50" t="str">
        <f t="shared" si="4"/>
        <v/>
      </c>
      <c r="K406" s="51" t="str">
        <f t="shared" si="5"/>
        <v/>
      </c>
      <c r="L406" s="52" t="str">
        <f t="shared" si="6"/>
        <v/>
      </c>
      <c r="M406" s="54" t="str">
        <f t="shared" si="7"/>
        <v/>
      </c>
      <c r="N406" s="51" t="str">
        <f t="shared" si="8"/>
        <v/>
      </c>
      <c r="O406" s="50" t="str">
        <f t="shared" si="9"/>
        <v/>
      </c>
      <c r="P406" s="55" t="str">
        <f t="shared" si="10"/>
        <v/>
      </c>
    </row>
    <row r="407" ht="12.0" customHeight="1">
      <c r="A407" s="58"/>
      <c r="B407" s="59"/>
      <c r="C407" s="60"/>
      <c r="D407" s="45"/>
      <c r="E407" s="61"/>
      <c r="F407" s="61"/>
      <c r="G407" s="62"/>
      <c r="H407" s="48" t="str">
        <f t="shared" si="2"/>
        <v/>
      </c>
      <c r="I407" s="49" t="str">
        <f t="shared" si="3"/>
        <v/>
      </c>
      <c r="J407" s="50" t="str">
        <f t="shared" si="4"/>
        <v/>
      </c>
      <c r="K407" s="51" t="str">
        <f t="shared" si="5"/>
        <v/>
      </c>
      <c r="L407" s="52" t="str">
        <f t="shared" si="6"/>
        <v/>
      </c>
      <c r="M407" s="54" t="str">
        <f t="shared" si="7"/>
        <v/>
      </c>
      <c r="N407" s="51" t="str">
        <f t="shared" si="8"/>
        <v/>
      </c>
      <c r="O407" s="50" t="str">
        <f t="shared" si="9"/>
        <v/>
      </c>
      <c r="P407" s="55" t="str">
        <f t="shared" si="10"/>
        <v/>
      </c>
    </row>
    <row r="408" ht="12.0" customHeight="1">
      <c r="A408" s="58"/>
      <c r="B408" s="59"/>
      <c r="C408" s="60"/>
      <c r="D408" s="45"/>
      <c r="E408" s="61"/>
      <c r="F408" s="61"/>
      <c r="G408" s="62"/>
      <c r="H408" s="48" t="str">
        <f t="shared" si="2"/>
        <v/>
      </c>
      <c r="I408" s="49" t="str">
        <f t="shared" si="3"/>
        <v/>
      </c>
      <c r="J408" s="50" t="str">
        <f t="shared" si="4"/>
        <v/>
      </c>
      <c r="K408" s="51" t="str">
        <f t="shared" si="5"/>
        <v/>
      </c>
      <c r="L408" s="52" t="str">
        <f t="shared" si="6"/>
        <v/>
      </c>
      <c r="M408" s="54" t="str">
        <f t="shared" si="7"/>
        <v/>
      </c>
      <c r="N408" s="51" t="str">
        <f t="shared" si="8"/>
        <v/>
      </c>
      <c r="O408" s="50" t="str">
        <f t="shared" si="9"/>
        <v/>
      </c>
      <c r="P408" s="55" t="str">
        <f t="shared" si="10"/>
        <v/>
      </c>
    </row>
    <row r="409" ht="12.0" customHeight="1">
      <c r="A409" s="58"/>
      <c r="B409" s="59"/>
      <c r="C409" s="60"/>
      <c r="D409" s="45"/>
      <c r="E409" s="61"/>
      <c r="F409" s="61"/>
      <c r="G409" s="62"/>
      <c r="H409" s="48" t="str">
        <f t="shared" si="2"/>
        <v/>
      </c>
      <c r="I409" s="49" t="str">
        <f t="shared" si="3"/>
        <v/>
      </c>
      <c r="J409" s="50" t="str">
        <f t="shared" si="4"/>
        <v/>
      </c>
      <c r="K409" s="51" t="str">
        <f t="shared" si="5"/>
        <v/>
      </c>
      <c r="L409" s="52" t="str">
        <f t="shared" si="6"/>
        <v/>
      </c>
      <c r="M409" s="54" t="str">
        <f t="shared" si="7"/>
        <v/>
      </c>
      <c r="N409" s="51" t="str">
        <f t="shared" si="8"/>
        <v/>
      </c>
      <c r="O409" s="50" t="str">
        <f t="shared" si="9"/>
        <v/>
      </c>
      <c r="P409" s="55" t="str">
        <f t="shared" si="10"/>
        <v/>
      </c>
    </row>
    <row r="410" ht="12.0" customHeight="1">
      <c r="A410" s="58"/>
      <c r="B410" s="59"/>
      <c r="C410" s="60"/>
      <c r="D410" s="45"/>
      <c r="E410" s="61"/>
      <c r="F410" s="61"/>
      <c r="G410" s="62"/>
      <c r="H410" s="48" t="str">
        <f t="shared" si="2"/>
        <v/>
      </c>
      <c r="I410" s="49" t="str">
        <f t="shared" si="3"/>
        <v/>
      </c>
      <c r="J410" s="50" t="str">
        <f t="shared" si="4"/>
        <v/>
      </c>
      <c r="K410" s="51" t="str">
        <f t="shared" si="5"/>
        <v/>
      </c>
      <c r="L410" s="52" t="str">
        <f t="shared" si="6"/>
        <v/>
      </c>
      <c r="M410" s="54" t="str">
        <f t="shared" si="7"/>
        <v/>
      </c>
      <c r="N410" s="51" t="str">
        <f t="shared" si="8"/>
        <v/>
      </c>
      <c r="O410" s="50" t="str">
        <f t="shared" si="9"/>
        <v/>
      </c>
      <c r="P410" s="55" t="str">
        <f t="shared" si="10"/>
        <v/>
      </c>
    </row>
    <row r="411" ht="12.0" customHeight="1">
      <c r="A411" s="58"/>
      <c r="B411" s="59"/>
      <c r="C411" s="60"/>
      <c r="D411" s="45"/>
      <c r="E411" s="61"/>
      <c r="F411" s="61"/>
      <c r="G411" s="62"/>
      <c r="H411" s="48" t="str">
        <f t="shared" si="2"/>
        <v/>
      </c>
      <c r="I411" s="49" t="str">
        <f t="shared" si="3"/>
        <v/>
      </c>
      <c r="J411" s="50" t="str">
        <f t="shared" si="4"/>
        <v/>
      </c>
      <c r="K411" s="51" t="str">
        <f t="shared" si="5"/>
        <v/>
      </c>
      <c r="L411" s="52" t="str">
        <f t="shared" si="6"/>
        <v/>
      </c>
      <c r="M411" s="54" t="str">
        <f t="shared" si="7"/>
        <v/>
      </c>
      <c r="N411" s="51" t="str">
        <f t="shared" si="8"/>
        <v/>
      </c>
      <c r="O411" s="50" t="str">
        <f t="shared" si="9"/>
        <v/>
      </c>
      <c r="P411" s="55" t="str">
        <f t="shared" si="10"/>
        <v/>
      </c>
    </row>
    <row r="412" ht="12.0" customHeight="1">
      <c r="A412" s="58"/>
      <c r="B412" s="59"/>
      <c r="C412" s="60"/>
      <c r="D412" s="45"/>
      <c r="E412" s="61"/>
      <c r="F412" s="61"/>
      <c r="G412" s="62"/>
      <c r="H412" s="48" t="str">
        <f t="shared" si="2"/>
        <v/>
      </c>
      <c r="I412" s="49" t="str">
        <f t="shared" si="3"/>
        <v/>
      </c>
      <c r="J412" s="50" t="str">
        <f t="shared" si="4"/>
        <v/>
      </c>
      <c r="K412" s="51" t="str">
        <f t="shared" si="5"/>
        <v/>
      </c>
      <c r="L412" s="52" t="str">
        <f t="shared" si="6"/>
        <v/>
      </c>
      <c r="M412" s="54" t="str">
        <f t="shared" si="7"/>
        <v/>
      </c>
      <c r="N412" s="51" t="str">
        <f t="shared" si="8"/>
        <v/>
      </c>
      <c r="O412" s="50" t="str">
        <f t="shared" si="9"/>
        <v/>
      </c>
      <c r="P412" s="55" t="str">
        <f t="shared" si="10"/>
        <v/>
      </c>
    </row>
    <row r="413" ht="12.0" customHeight="1">
      <c r="A413" s="58"/>
      <c r="B413" s="59"/>
      <c r="C413" s="60"/>
      <c r="D413" s="45"/>
      <c r="E413" s="61"/>
      <c r="F413" s="61"/>
      <c r="G413" s="62"/>
      <c r="H413" s="48" t="str">
        <f t="shared" si="2"/>
        <v/>
      </c>
      <c r="I413" s="49" t="str">
        <f t="shared" si="3"/>
        <v/>
      </c>
      <c r="J413" s="50" t="str">
        <f t="shared" si="4"/>
        <v/>
      </c>
      <c r="K413" s="51" t="str">
        <f t="shared" si="5"/>
        <v/>
      </c>
      <c r="L413" s="52" t="str">
        <f t="shared" si="6"/>
        <v/>
      </c>
      <c r="M413" s="54" t="str">
        <f t="shared" si="7"/>
        <v/>
      </c>
      <c r="N413" s="51" t="str">
        <f t="shared" si="8"/>
        <v/>
      </c>
      <c r="O413" s="50" t="str">
        <f t="shared" si="9"/>
        <v/>
      </c>
      <c r="P413" s="55" t="str">
        <f t="shared" si="10"/>
        <v/>
      </c>
    </row>
    <row r="414" ht="12.0" customHeight="1">
      <c r="A414" s="58"/>
      <c r="B414" s="59"/>
      <c r="C414" s="60"/>
      <c r="D414" s="45"/>
      <c r="E414" s="61"/>
      <c r="F414" s="61"/>
      <c r="G414" s="62"/>
      <c r="H414" s="48" t="str">
        <f t="shared" si="2"/>
        <v/>
      </c>
      <c r="I414" s="49" t="str">
        <f t="shared" si="3"/>
        <v/>
      </c>
      <c r="J414" s="50" t="str">
        <f t="shared" si="4"/>
        <v/>
      </c>
      <c r="K414" s="51" t="str">
        <f t="shared" si="5"/>
        <v/>
      </c>
      <c r="L414" s="52" t="str">
        <f t="shared" si="6"/>
        <v/>
      </c>
      <c r="M414" s="54" t="str">
        <f t="shared" si="7"/>
        <v/>
      </c>
      <c r="N414" s="51" t="str">
        <f t="shared" si="8"/>
        <v/>
      </c>
      <c r="O414" s="50" t="str">
        <f t="shared" si="9"/>
        <v/>
      </c>
      <c r="P414" s="55" t="str">
        <f t="shared" si="10"/>
        <v/>
      </c>
    </row>
    <row r="415" ht="12.0" customHeight="1">
      <c r="A415" s="58"/>
      <c r="B415" s="59"/>
      <c r="C415" s="60"/>
      <c r="D415" s="45"/>
      <c r="E415" s="61"/>
      <c r="F415" s="61"/>
      <c r="G415" s="62"/>
      <c r="H415" s="48" t="str">
        <f t="shared" si="2"/>
        <v/>
      </c>
      <c r="I415" s="49" t="str">
        <f t="shared" si="3"/>
        <v/>
      </c>
      <c r="J415" s="50" t="str">
        <f t="shared" si="4"/>
        <v/>
      </c>
      <c r="K415" s="51" t="str">
        <f t="shared" si="5"/>
        <v/>
      </c>
      <c r="L415" s="52" t="str">
        <f t="shared" si="6"/>
        <v/>
      </c>
      <c r="M415" s="54" t="str">
        <f t="shared" si="7"/>
        <v/>
      </c>
      <c r="N415" s="51" t="str">
        <f t="shared" si="8"/>
        <v/>
      </c>
      <c r="O415" s="50" t="str">
        <f t="shared" si="9"/>
        <v/>
      </c>
      <c r="P415" s="55" t="str">
        <f t="shared" si="10"/>
        <v/>
      </c>
    </row>
    <row r="416" ht="12.0" customHeight="1">
      <c r="A416" s="58"/>
      <c r="B416" s="59"/>
      <c r="C416" s="60"/>
      <c r="D416" s="45"/>
      <c r="E416" s="61"/>
      <c r="F416" s="61"/>
      <c r="G416" s="62"/>
      <c r="H416" s="48" t="str">
        <f t="shared" si="2"/>
        <v/>
      </c>
      <c r="I416" s="49" t="str">
        <f t="shared" si="3"/>
        <v/>
      </c>
      <c r="J416" s="50" t="str">
        <f t="shared" si="4"/>
        <v/>
      </c>
      <c r="K416" s="51" t="str">
        <f t="shared" si="5"/>
        <v/>
      </c>
      <c r="L416" s="52" t="str">
        <f t="shared" si="6"/>
        <v/>
      </c>
      <c r="M416" s="54" t="str">
        <f t="shared" si="7"/>
        <v/>
      </c>
      <c r="N416" s="51" t="str">
        <f t="shared" si="8"/>
        <v/>
      </c>
      <c r="O416" s="50" t="str">
        <f t="shared" si="9"/>
        <v/>
      </c>
      <c r="P416" s="55" t="str">
        <f t="shared" si="10"/>
        <v/>
      </c>
    </row>
  </sheetData>
  <conditionalFormatting sqref="B2:B354">
    <cfRule type="containsText" dxfId="4" priority="1" operator="containsText" text="Buy">
      <formula>NOT(ISERROR(SEARCH(("Buy"),(B2))))</formula>
    </cfRule>
  </conditionalFormatting>
  <conditionalFormatting sqref="O2:P416">
    <cfRule type="cellIs" dxfId="3" priority="2" operator="greaterThan">
      <formula>0</formula>
    </cfRule>
  </conditionalFormatting>
  <conditionalFormatting sqref="O2:P416">
    <cfRule type="cellIs" dxfId="2" priority="3" operator="lessThan">
      <formula>0</formula>
    </cfRule>
  </conditionalFormatting>
  <conditionalFormatting sqref="B2:B354">
    <cfRule type="containsText" dxfId="5" priority="4" operator="containsText" text="Sell">
      <formula>NOT(ISERROR(SEARCH(("Sell"),(B2))))</formula>
    </cfRule>
  </conditionalFormatting>
  <conditionalFormatting sqref="B2:B354">
    <cfRule type="containsText" dxfId="6" priority="5" operator="containsText" text="Div">
      <formula>NOT(ISERROR(SEARCH(("Div"),(B2))))</formula>
    </cfRule>
  </conditionalFormatting>
  <conditionalFormatting sqref="B2:B354">
    <cfRule type="containsText" dxfId="7" priority="6" operator="containsText" text="Split">
      <formula>NOT(ISERROR(SEARCH(("Split"),(B2))))</formula>
    </cfRule>
  </conditionalFormatting>
  <conditionalFormatting sqref="B2:B262">
    <cfRule type="containsText" dxfId="8" priority="7" operator="containsText" text="Fee">
      <formula>NOT(ISERROR(SEARCH(("Fee"),(B2))))</formula>
    </cfRule>
  </conditionalFormatting>
  <dataValidations>
    <dataValidation type="list" allowBlank="1" sqref="B2:B262">
      <formula1>Ref!$B$2:$B$6</formula1>
    </dataValidation>
    <dataValidation type="list" allowBlank="1" showInputMessage="1" prompt="Click and enter a value from the list of items" sqref="B263:B354">
      <formula1>"Buy,Sell,Div,Split"</formula1>
    </dataValidation>
  </dataValidation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2.75"/>
  <cols>
    <col customWidth="1" min="1" max="16" width="11.71"/>
    <col customWidth="1" min="17" max="18" width="17.29"/>
  </cols>
  <sheetData>
    <row r="1">
      <c r="A1" s="1" t="s">
        <v>1</v>
      </c>
      <c r="B1" s="5" t="s">
        <v>2</v>
      </c>
      <c r="C1" s="5" t="s">
        <v>3</v>
      </c>
      <c r="D1" s="5" t="s">
        <v>4</v>
      </c>
      <c r="E1" s="5" t="s">
        <v>5</v>
      </c>
      <c r="F1" s="81" t="s">
        <v>6</v>
      </c>
      <c r="G1" s="1" t="s">
        <v>7</v>
      </c>
      <c r="H1" s="3" t="s">
        <v>8</v>
      </c>
      <c r="I1" s="5" t="s">
        <v>9</v>
      </c>
      <c r="J1" s="3" t="s">
        <v>10</v>
      </c>
      <c r="K1" s="5" t="s">
        <v>11</v>
      </c>
      <c r="L1" s="6" t="s">
        <v>12</v>
      </c>
      <c r="M1" s="5" t="s">
        <v>13</v>
      </c>
      <c r="N1" s="1" t="s">
        <v>14</v>
      </c>
      <c r="O1" s="1" t="s">
        <v>15</v>
      </c>
      <c r="P1" s="1" t="s">
        <v>16</v>
      </c>
    </row>
    <row r="2">
      <c r="A2" s="82" t="str">
        <f t="array" ref="A2:P15">sort(indirect("Summary_OSV!$B$2:$Q$"&amp;counta(Summary_OSV!$B:$B)),12,0)</f>
        <v>GRVY</v>
      </c>
      <c r="B2" s="83">
        <v>61.79</v>
      </c>
      <c r="C2" s="83">
        <v>0.0</v>
      </c>
      <c r="D2" s="83">
        <v>61.79</v>
      </c>
      <c r="E2" s="83">
        <v>0.0</v>
      </c>
      <c r="F2" s="84">
        <v>0.0</v>
      </c>
      <c r="G2" s="85">
        <v>0.0</v>
      </c>
      <c r="H2" s="86">
        <v>6891.068965517241</v>
      </c>
      <c r="I2" s="83">
        <v>10000.0</v>
      </c>
      <c r="J2" s="87">
        <v>1.4511536671653966</v>
      </c>
      <c r="K2" s="83">
        <v>415799.1513793103</v>
      </c>
      <c r="L2" s="88">
        <v>41.57991513793103</v>
      </c>
      <c r="M2" s="83">
        <v>0.0</v>
      </c>
      <c r="N2" s="87">
        <v>0.0</v>
      </c>
      <c r="O2" s="87">
        <v>415799.1513793103</v>
      </c>
      <c r="P2" s="87">
        <v>425799.1513793103</v>
      </c>
      <c r="Q2" s="89"/>
      <c r="R2" s="89"/>
    </row>
    <row r="3">
      <c r="A3" s="82" t="s">
        <v>65</v>
      </c>
      <c r="B3" s="83">
        <v>215.41</v>
      </c>
      <c r="C3" s="83">
        <v>0.0</v>
      </c>
      <c r="D3" s="83">
        <v>215.41</v>
      </c>
      <c r="E3" s="83">
        <v>0.0</v>
      </c>
      <c r="F3" s="84">
        <v>0.0</v>
      </c>
      <c r="G3" s="85">
        <v>0.0</v>
      </c>
      <c r="H3" s="86">
        <v>620.0</v>
      </c>
      <c r="I3" s="83">
        <v>5270.0</v>
      </c>
      <c r="J3" s="87">
        <v>8.5</v>
      </c>
      <c r="K3" s="83">
        <v>128284.2</v>
      </c>
      <c r="L3" s="88">
        <v>24.34235294117647</v>
      </c>
      <c r="M3" s="83">
        <v>0.0</v>
      </c>
      <c r="N3" s="87">
        <v>150.0</v>
      </c>
      <c r="O3" s="87">
        <v>128434.2</v>
      </c>
      <c r="P3" s="87">
        <v>133554.2</v>
      </c>
      <c r="Q3" s="89"/>
      <c r="R3" s="89"/>
    </row>
    <row r="4">
      <c r="A4" s="82" t="s">
        <v>64</v>
      </c>
      <c r="B4" s="83">
        <v>371.05</v>
      </c>
      <c r="C4" s="83">
        <v>0.0</v>
      </c>
      <c r="D4" s="83">
        <v>371.05</v>
      </c>
      <c r="E4" s="83">
        <v>0.0</v>
      </c>
      <c r="F4" s="84">
        <v>0.0</v>
      </c>
      <c r="G4" s="85">
        <v>0.0</v>
      </c>
      <c r="H4" s="86">
        <v>0.026034712950490757</v>
      </c>
      <c r="I4" s="83">
        <v>0.3903102966833103</v>
      </c>
      <c r="J4" s="87">
        <v>14.99191857523257</v>
      </c>
      <c r="K4" s="83">
        <v>9.269869943596285</v>
      </c>
      <c r="L4" s="88">
        <v>23.75000101808143</v>
      </c>
      <c r="M4" s="83">
        <v>53357.44031029669</v>
      </c>
      <c r="N4" s="87">
        <v>0.0</v>
      </c>
      <c r="O4" s="87">
        <v>53366.71018024028</v>
      </c>
      <c r="P4" s="87">
        <v>9.660180240279596</v>
      </c>
      <c r="Q4" s="89"/>
      <c r="R4" s="89"/>
    </row>
    <row r="5">
      <c r="A5" s="82" t="s">
        <v>61</v>
      </c>
      <c r="B5" s="83">
        <v>29.08</v>
      </c>
      <c r="C5" s="83">
        <v>0.0</v>
      </c>
      <c r="D5" s="83">
        <v>29.08</v>
      </c>
      <c r="E5" s="83">
        <v>0.0</v>
      </c>
      <c r="F5" s="84">
        <v>0.0</v>
      </c>
      <c r="G5" s="85">
        <v>0.0</v>
      </c>
      <c r="H5" s="86">
        <v>1722.7672413793102</v>
      </c>
      <c r="I5" s="83">
        <v>10000.0</v>
      </c>
      <c r="J5" s="87">
        <v>5.8046146686615865</v>
      </c>
      <c r="K5" s="83">
        <v>40098.07137931034</v>
      </c>
      <c r="L5" s="88">
        <v>4.009807137931034</v>
      </c>
      <c r="M5" s="83">
        <v>0.0</v>
      </c>
      <c r="N5" s="87">
        <v>0.0</v>
      </c>
      <c r="O5" s="87">
        <v>40098.07137931034</v>
      </c>
      <c r="P5" s="87">
        <v>50098.07137931034</v>
      </c>
      <c r="Q5" s="89"/>
      <c r="R5" s="89"/>
    </row>
    <row r="6">
      <c r="A6" s="82" t="s">
        <v>70</v>
      </c>
      <c r="B6" s="83">
        <v>365.49</v>
      </c>
      <c r="C6" s="83">
        <v>0.0</v>
      </c>
      <c r="D6" s="83">
        <v>365.49</v>
      </c>
      <c r="E6" s="83">
        <v>0.0</v>
      </c>
      <c r="F6" s="84">
        <v>0.0</v>
      </c>
      <c r="G6" s="85">
        <v>0.0</v>
      </c>
      <c r="H6" s="86">
        <v>135.0277027027027</v>
      </c>
      <c r="I6" s="83">
        <v>10000.0</v>
      </c>
      <c r="J6" s="87">
        <v>74.05887680706162</v>
      </c>
      <c r="K6" s="83">
        <v>39351.27506081081</v>
      </c>
      <c r="L6" s="88">
        <v>3.935127506081081</v>
      </c>
      <c r="M6" s="83">
        <v>0.0</v>
      </c>
      <c r="N6" s="87">
        <v>0.0</v>
      </c>
      <c r="O6" s="87">
        <v>39351.27506081081</v>
      </c>
      <c r="P6" s="87">
        <v>49351.27506081081</v>
      </c>
      <c r="Q6" s="89"/>
      <c r="R6" s="89"/>
    </row>
    <row r="7">
      <c r="A7" s="82" t="s">
        <v>67</v>
      </c>
      <c r="B7" s="83">
        <v>143.28</v>
      </c>
      <c r="C7" s="83">
        <v>0.0</v>
      </c>
      <c r="D7" s="83">
        <v>143.28</v>
      </c>
      <c r="E7" s="83">
        <v>0.0</v>
      </c>
      <c r="F7" s="84">
        <v>0.0</v>
      </c>
      <c r="G7" s="85">
        <v>0.0</v>
      </c>
      <c r="H7" s="86">
        <v>0.004893964110920024</v>
      </c>
      <c r="I7" s="83">
        <v>0.1501193448802951</v>
      </c>
      <c r="J7" s="87">
        <v>30.674386137268574</v>
      </c>
      <c r="K7" s="83">
        <v>0.5510878329323259</v>
      </c>
      <c r="L7" s="88">
        <v>3.67099812067367</v>
      </c>
      <c r="M7" s="83">
        <v>22266.20011934488</v>
      </c>
      <c r="N7" s="87">
        <v>0.0</v>
      </c>
      <c r="O7" s="87">
        <v>22266.751207177815</v>
      </c>
      <c r="P7" s="87">
        <v>0.701207177812621</v>
      </c>
      <c r="Q7" s="89"/>
      <c r="R7" s="89"/>
    </row>
    <row r="8">
      <c r="A8" s="82" t="s">
        <v>66</v>
      </c>
      <c r="B8" s="83">
        <v>119.89</v>
      </c>
      <c r="C8" s="83">
        <v>0.0</v>
      </c>
      <c r="D8" s="83">
        <v>119.89</v>
      </c>
      <c r="E8" s="83">
        <v>0.0</v>
      </c>
      <c r="F8" s="84">
        <v>0.0</v>
      </c>
      <c r="G8" s="85">
        <v>0.0</v>
      </c>
      <c r="H8" s="86">
        <v>373.2555098991408</v>
      </c>
      <c r="I8" s="83">
        <v>10000.0</v>
      </c>
      <c r="J8" s="87">
        <v>26.791299082770806</v>
      </c>
      <c r="K8" s="83">
        <v>34749.60308180799</v>
      </c>
      <c r="L8" s="88">
        <v>3.474960308180799</v>
      </c>
      <c r="M8" s="83">
        <v>0.0</v>
      </c>
      <c r="N8" s="87">
        <v>0.0</v>
      </c>
      <c r="O8" s="87">
        <v>34749.60308180799</v>
      </c>
      <c r="P8" s="87">
        <v>44749.60308180799</v>
      </c>
      <c r="Q8" s="89"/>
      <c r="R8" s="89"/>
    </row>
    <row r="9">
      <c r="A9" s="82" t="s">
        <v>68</v>
      </c>
      <c r="B9" s="83">
        <v>202.38</v>
      </c>
      <c r="C9" s="83">
        <v>0.0</v>
      </c>
      <c r="D9" s="83">
        <v>202.38</v>
      </c>
      <c r="E9" s="83">
        <v>0.0</v>
      </c>
      <c r="F9" s="84">
        <v>0.0</v>
      </c>
      <c r="G9" s="85">
        <v>0.0</v>
      </c>
      <c r="H9" s="86">
        <v>4.782403523489933</v>
      </c>
      <c r="I9" s="83">
        <v>456.41284821432964</v>
      </c>
      <c r="J9" s="87">
        <v>95.43587151785654</v>
      </c>
      <c r="K9" s="83">
        <v>511.44997686956293</v>
      </c>
      <c r="L9" s="88">
        <v>1.1205862825083928</v>
      </c>
      <c r="M9" s="83">
        <v>2448.462848214329</v>
      </c>
      <c r="N9" s="87">
        <v>0.0</v>
      </c>
      <c r="O9" s="87">
        <v>2959.9128250838917</v>
      </c>
      <c r="P9" s="87">
        <v>967.8628250838926</v>
      </c>
      <c r="Q9" s="89"/>
      <c r="R9" s="89"/>
    </row>
    <row r="10">
      <c r="A10" s="82" t="s">
        <v>62</v>
      </c>
      <c r="B10" s="83">
        <v>52.04</v>
      </c>
      <c r="C10" s="83">
        <v>0.0</v>
      </c>
      <c r="D10" s="83">
        <v>52.04</v>
      </c>
      <c r="E10" s="83">
        <v>0.0</v>
      </c>
      <c r="F10" s="84">
        <v>0.0</v>
      </c>
      <c r="G10" s="85">
        <v>0.0</v>
      </c>
      <c r="H10" s="86">
        <v>322.5322788896062</v>
      </c>
      <c r="I10" s="83">
        <v>10000.0</v>
      </c>
      <c r="J10" s="87">
        <v>31.004648695713094</v>
      </c>
      <c r="K10" s="83">
        <v>6784.579793415105</v>
      </c>
      <c r="L10" s="88">
        <v>0.6784579793415105</v>
      </c>
      <c r="M10" s="83">
        <v>0.0</v>
      </c>
      <c r="N10" s="87">
        <v>0.0</v>
      </c>
      <c r="O10" s="87">
        <v>6784.579793415105</v>
      </c>
      <c r="P10" s="87">
        <v>16784.579793415105</v>
      </c>
      <c r="Q10" s="89"/>
      <c r="R10" s="89"/>
    </row>
    <row r="11">
      <c r="A11" s="82" t="s">
        <v>77</v>
      </c>
      <c r="B11" s="83">
        <v>43.32</v>
      </c>
      <c r="C11" s="83"/>
      <c r="D11" s="83">
        <v>43.32</v>
      </c>
      <c r="E11" s="83"/>
      <c r="F11" s="84">
        <v>0.0</v>
      </c>
      <c r="G11" s="85">
        <v>0.0</v>
      </c>
      <c r="H11" s="86">
        <v>20.0</v>
      </c>
      <c r="I11" s="83">
        <v>585.35</v>
      </c>
      <c r="J11" s="87">
        <v>29.267500000000002</v>
      </c>
      <c r="K11" s="83">
        <v>281.04999999999995</v>
      </c>
      <c r="L11" s="88">
        <v>0.4801400871273596</v>
      </c>
      <c r="M11" s="83">
        <v>0.0</v>
      </c>
      <c r="N11" s="87">
        <v>0.0</v>
      </c>
      <c r="O11" s="87">
        <v>281.04999999999995</v>
      </c>
      <c r="P11" s="87">
        <v>866.4</v>
      </c>
      <c r="Q11" s="89"/>
      <c r="R11" s="89"/>
    </row>
    <row r="12">
      <c r="A12" s="82" t="s">
        <v>59</v>
      </c>
      <c r="B12" s="83">
        <v>53.93</v>
      </c>
      <c r="C12" s="83">
        <v>0.0</v>
      </c>
      <c r="D12" s="83">
        <v>53.93</v>
      </c>
      <c r="E12" s="83">
        <v>0.0</v>
      </c>
      <c r="F12" s="84">
        <v>0.0</v>
      </c>
      <c r="G12" s="85">
        <v>0.0</v>
      </c>
      <c r="H12" s="86">
        <v>486.2408194820255</v>
      </c>
      <c r="I12" s="83">
        <v>20007.95</v>
      </c>
      <c r="J12" s="87">
        <v>41.148231901455205</v>
      </c>
      <c r="K12" s="83">
        <v>6215.017394665631</v>
      </c>
      <c r="L12" s="88">
        <v>0.3106273953436325</v>
      </c>
      <c r="M12" s="83">
        <v>0.0</v>
      </c>
      <c r="N12" s="87">
        <v>0.0</v>
      </c>
      <c r="O12" s="87">
        <v>6215.017394665631</v>
      </c>
      <c r="P12" s="87">
        <v>26222.967394665633</v>
      </c>
      <c r="Q12" s="89"/>
      <c r="R12" s="89"/>
    </row>
    <row r="13">
      <c r="A13" s="82" t="s">
        <v>74</v>
      </c>
      <c r="B13" s="83">
        <v>14.34</v>
      </c>
      <c r="C13" s="83">
        <v>0.0</v>
      </c>
      <c r="D13" s="83">
        <v>14.34</v>
      </c>
      <c r="E13" s="83">
        <v>0.0</v>
      </c>
      <c r="F13" s="84">
        <v>0.0</v>
      </c>
      <c r="G13" s="90">
        <v>0.0</v>
      </c>
      <c r="H13" s="86">
        <v>1541.0</v>
      </c>
      <c r="I13" s="83">
        <v>20375.97</v>
      </c>
      <c r="J13" s="91">
        <v>13.222563270603505</v>
      </c>
      <c r="K13" s="83">
        <v>1721.9699999999987</v>
      </c>
      <c r="L13" s="88">
        <v>0.08450984174004961</v>
      </c>
      <c r="M13" s="83">
        <v>0.0</v>
      </c>
      <c r="N13" s="91">
        <v>0.0</v>
      </c>
      <c r="O13" s="91">
        <v>1721.9699999999987</v>
      </c>
      <c r="P13" s="91">
        <v>22097.94</v>
      </c>
      <c r="Q13" s="89"/>
      <c r="R13" s="89"/>
    </row>
    <row r="14">
      <c r="A14" s="82" t="s">
        <v>73</v>
      </c>
      <c r="B14" s="83">
        <v>197.0</v>
      </c>
      <c r="C14" s="83">
        <v>0.0</v>
      </c>
      <c r="D14" s="83">
        <v>197.0</v>
      </c>
      <c r="E14" s="83">
        <v>0.0</v>
      </c>
      <c r="F14" s="84">
        <v>0.0</v>
      </c>
      <c r="G14" s="90">
        <v>0.0</v>
      </c>
      <c r="H14" s="86">
        <v>0.0</v>
      </c>
      <c r="I14" s="83">
        <v>0.0</v>
      </c>
      <c r="J14" s="91">
        <v>0.0</v>
      </c>
      <c r="K14" s="83">
        <v>0.0</v>
      </c>
      <c r="L14" s="88">
        <v>0.0</v>
      </c>
      <c r="M14" s="83">
        <v>0.0</v>
      </c>
      <c r="N14" s="91">
        <v>1822.0</v>
      </c>
      <c r="O14" s="91">
        <v>1822.0</v>
      </c>
      <c r="P14" s="91">
        <v>0.0</v>
      </c>
      <c r="Q14" s="89"/>
      <c r="R14" s="89"/>
    </row>
    <row r="15">
      <c r="A15" s="82" t="s">
        <v>69</v>
      </c>
      <c r="B15" s="83" t="s">
        <v>110</v>
      </c>
      <c r="C15" s="83">
        <v>13.75</v>
      </c>
      <c r="D15" s="83">
        <v>13.75</v>
      </c>
      <c r="E15" s="83">
        <v>0.0</v>
      </c>
      <c r="F15" s="84">
        <v>0.0</v>
      </c>
      <c r="G15" s="90">
        <v>0.0</v>
      </c>
      <c r="H15" s="86">
        <v>-448.02016217400836</v>
      </c>
      <c r="I15" s="83">
        <v>-20459.425243068243</v>
      </c>
      <c r="J15" s="91">
        <v>45.66630471224624</v>
      </c>
      <c r="K15" s="83">
        <v>14299.148013175627</v>
      </c>
      <c r="L15" s="88">
        <v>-0.6989027229892615</v>
      </c>
      <c r="M15" s="83">
        <v>-21296.125243068243</v>
      </c>
      <c r="N15" s="91">
        <v>0.0</v>
      </c>
      <c r="O15" s="91">
        <v>-6996.977229892616</v>
      </c>
      <c r="P15" s="91">
        <v>-6160.277229892616</v>
      </c>
      <c r="Q15" s="89"/>
      <c r="R15" s="89"/>
    </row>
    <row r="16">
      <c r="A16" s="82"/>
      <c r="B16" s="83"/>
      <c r="C16" s="83"/>
      <c r="D16" s="83"/>
      <c r="E16" s="83"/>
      <c r="F16" s="84"/>
      <c r="G16" s="90"/>
      <c r="H16" s="92"/>
      <c r="I16" s="83"/>
      <c r="J16" s="91"/>
      <c r="K16" s="83"/>
      <c r="L16" s="88"/>
      <c r="M16" s="83"/>
      <c r="N16" s="91"/>
      <c r="O16" s="91"/>
      <c r="P16" s="91"/>
      <c r="Q16" s="89"/>
      <c r="R16" s="89"/>
    </row>
    <row r="17">
      <c r="A17" s="82"/>
      <c r="B17" s="83"/>
      <c r="C17" s="83"/>
      <c r="D17" s="83"/>
      <c r="E17" s="83"/>
      <c r="F17" s="84"/>
      <c r="G17" s="90"/>
      <c r="H17" s="92"/>
      <c r="I17" s="83"/>
      <c r="J17" s="91"/>
      <c r="K17" s="83"/>
      <c r="L17" s="88"/>
      <c r="M17" s="83"/>
      <c r="N17" s="91"/>
      <c r="O17" s="91"/>
      <c r="P17" s="91"/>
      <c r="Q17" s="89"/>
      <c r="R17" s="89"/>
    </row>
    <row r="18">
      <c r="A18" s="82"/>
      <c r="B18" s="83"/>
      <c r="C18" s="83"/>
      <c r="D18" s="83"/>
      <c r="E18" s="83"/>
      <c r="F18" s="84"/>
      <c r="G18" s="90"/>
      <c r="H18" s="92"/>
      <c r="I18" s="83"/>
      <c r="J18" s="91"/>
      <c r="K18" s="83"/>
      <c r="L18" s="88"/>
      <c r="M18" s="83"/>
      <c r="N18" s="91"/>
      <c r="O18" s="91"/>
      <c r="P18" s="91"/>
      <c r="Q18" s="89"/>
      <c r="R18" s="89"/>
    </row>
    <row r="19">
      <c r="A19" s="82"/>
      <c r="B19" s="83"/>
      <c r="C19" s="83"/>
      <c r="D19" s="83"/>
      <c r="E19" s="83"/>
      <c r="F19" s="84"/>
      <c r="G19" s="90"/>
      <c r="H19" s="92"/>
      <c r="I19" s="83"/>
      <c r="J19" s="91"/>
      <c r="K19" s="83"/>
      <c r="L19" s="88"/>
      <c r="M19" s="83"/>
      <c r="N19" s="91"/>
      <c r="O19" s="91"/>
      <c r="P19" s="91"/>
      <c r="Q19" s="89"/>
      <c r="R19" s="89"/>
    </row>
    <row r="20">
      <c r="A20" s="82"/>
      <c r="B20" s="83"/>
      <c r="C20" s="83"/>
      <c r="D20" s="83"/>
      <c r="E20" s="83"/>
      <c r="F20" s="84"/>
      <c r="G20" s="90"/>
      <c r="H20" s="92"/>
      <c r="I20" s="83"/>
      <c r="J20" s="91"/>
      <c r="K20" s="83"/>
      <c r="L20" s="88"/>
      <c r="M20" s="83"/>
      <c r="N20" s="91"/>
      <c r="O20" s="91"/>
      <c r="P20" s="91"/>
      <c r="Q20" s="89"/>
      <c r="R20" s="89"/>
    </row>
    <row r="21">
      <c r="A21" s="82"/>
      <c r="B21" s="83"/>
      <c r="C21" s="83"/>
      <c r="D21" s="83"/>
      <c r="E21" s="83"/>
      <c r="F21" s="84"/>
      <c r="G21" s="90"/>
      <c r="H21" s="92"/>
      <c r="I21" s="83"/>
      <c r="J21" s="91"/>
      <c r="K21" s="83"/>
      <c r="L21" s="88"/>
      <c r="M21" s="83"/>
      <c r="N21" s="91"/>
      <c r="O21" s="91"/>
      <c r="P21" s="91"/>
      <c r="Q21" s="89"/>
      <c r="R21" s="89"/>
    </row>
    <row r="22">
      <c r="A22" s="82"/>
      <c r="B22" s="83"/>
      <c r="C22" s="83"/>
      <c r="D22" s="83"/>
      <c r="E22" s="83"/>
      <c r="F22" s="84"/>
      <c r="G22" s="90"/>
      <c r="H22" s="92"/>
      <c r="I22" s="83"/>
      <c r="J22" s="91"/>
      <c r="K22" s="83"/>
      <c r="L22" s="88"/>
      <c r="M22" s="83"/>
      <c r="N22" s="91"/>
      <c r="O22" s="91"/>
      <c r="P22" s="91"/>
      <c r="Q22" s="89"/>
      <c r="R22" s="89"/>
    </row>
    <row r="23">
      <c r="A23" s="82"/>
      <c r="B23" s="83"/>
      <c r="C23" s="83"/>
      <c r="D23" s="83"/>
      <c r="E23" s="83"/>
      <c r="F23" s="84"/>
      <c r="G23" s="90"/>
      <c r="H23" s="92"/>
      <c r="I23" s="83"/>
      <c r="J23" s="91"/>
      <c r="K23" s="83"/>
      <c r="L23" s="88"/>
      <c r="M23" s="83"/>
      <c r="N23" s="91"/>
      <c r="O23" s="91"/>
      <c r="P23" s="91"/>
      <c r="Q23" s="89"/>
      <c r="R23" s="89"/>
    </row>
    <row r="24">
      <c r="A24" s="82"/>
      <c r="B24" s="83"/>
      <c r="C24" s="83"/>
      <c r="D24" s="83"/>
      <c r="E24" s="83"/>
      <c r="F24" s="84"/>
      <c r="G24" s="90"/>
      <c r="H24" s="92"/>
      <c r="I24" s="83"/>
      <c r="J24" s="91"/>
      <c r="K24" s="83"/>
      <c r="L24" s="88"/>
      <c r="M24" s="83"/>
      <c r="N24" s="91"/>
      <c r="O24" s="91"/>
      <c r="P24" s="91"/>
      <c r="Q24" s="89"/>
      <c r="R24" s="89"/>
    </row>
    <row r="25">
      <c r="A25" s="82"/>
      <c r="B25" s="83"/>
      <c r="C25" s="83"/>
      <c r="D25" s="83"/>
      <c r="E25" s="83"/>
      <c r="F25" s="84"/>
      <c r="G25" s="90"/>
      <c r="H25" s="92"/>
      <c r="I25" s="83"/>
      <c r="J25" s="91"/>
      <c r="K25" s="83"/>
      <c r="L25" s="88"/>
      <c r="M25" s="83"/>
      <c r="N25" s="91"/>
      <c r="O25" s="91"/>
      <c r="P25" s="91"/>
      <c r="Q25" s="89"/>
      <c r="R25" s="89"/>
    </row>
    <row r="26">
      <c r="A26" s="82"/>
      <c r="B26" s="83"/>
      <c r="C26" s="83"/>
      <c r="D26" s="83"/>
      <c r="E26" s="83"/>
      <c r="F26" s="84"/>
      <c r="G26" s="90"/>
      <c r="H26" s="92"/>
      <c r="I26" s="83"/>
      <c r="J26" s="91"/>
      <c r="K26" s="83"/>
      <c r="L26" s="88"/>
      <c r="M26" s="83"/>
      <c r="N26" s="91"/>
      <c r="O26" s="91"/>
      <c r="P26" s="91"/>
      <c r="Q26" s="89"/>
      <c r="R26" s="89"/>
    </row>
    <row r="27">
      <c r="A27" s="82"/>
      <c r="B27" s="83"/>
      <c r="C27" s="83"/>
      <c r="D27" s="83"/>
      <c r="E27" s="83"/>
      <c r="F27" s="84"/>
      <c r="G27" s="90"/>
      <c r="H27" s="92"/>
      <c r="I27" s="83"/>
      <c r="J27" s="91"/>
      <c r="K27" s="83"/>
      <c r="L27" s="88"/>
      <c r="M27" s="83"/>
      <c r="N27" s="91"/>
      <c r="O27" s="91"/>
      <c r="P27" s="91"/>
      <c r="Q27" s="89"/>
      <c r="R27" s="89"/>
    </row>
    <row r="28">
      <c r="A28" s="82"/>
      <c r="B28" s="83"/>
      <c r="C28" s="83"/>
      <c r="D28" s="83"/>
      <c r="E28" s="83"/>
      <c r="F28" s="84"/>
      <c r="G28" s="90"/>
      <c r="H28" s="92"/>
      <c r="I28" s="83"/>
      <c r="J28" s="91"/>
      <c r="K28" s="83"/>
      <c r="L28" s="88"/>
      <c r="M28" s="83"/>
      <c r="N28" s="91"/>
      <c r="O28" s="91"/>
      <c r="P28" s="91"/>
      <c r="Q28" s="89"/>
      <c r="R28" s="89"/>
    </row>
    <row r="29">
      <c r="A29" s="82"/>
      <c r="B29" s="83"/>
      <c r="C29" s="83"/>
      <c r="D29" s="83"/>
      <c r="E29" s="83"/>
      <c r="F29" s="84"/>
      <c r="G29" s="90"/>
      <c r="H29" s="92"/>
      <c r="I29" s="83"/>
      <c r="J29" s="91"/>
      <c r="K29" s="83"/>
      <c r="L29" s="88"/>
      <c r="M29" s="83"/>
      <c r="N29" s="91"/>
      <c r="O29" s="91"/>
      <c r="P29" s="91"/>
      <c r="Q29" s="89"/>
      <c r="R29" s="89"/>
    </row>
    <row r="30">
      <c r="A30" s="82"/>
      <c r="B30" s="83"/>
      <c r="C30" s="83"/>
      <c r="D30" s="83"/>
      <c r="E30" s="83"/>
      <c r="F30" s="84"/>
      <c r="G30" s="90"/>
      <c r="H30" s="92"/>
      <c r="I30" s="83"/>
      <c r="J30" s="91"/>
      <c r="K30" s="83"/>
      <c r="L30" s="88"/>
      <c r="M30" s="83"/>
      <c r="N30" s="91"/>
      <c r="O30" s="91"/>
      <c r="P30" s="91"/>
      <c r="Q30" s="89"/>
      <c r="R30" s="89"/>
    </row>
    <row r="31">
      <c r="A31" s="82"/>
      <c r="B31" s="83"/>
      <c r="C31" s="83"/>
      <c r="D31" s="83"/>
      <c r="E31" s="83"/>
      <c r="F31" s="84"/>
      <c r="G31" s="90"/>
      <c r="H31" s="92"/>
      <c r="I31" s="83"/>
      <c r="J31" s="91"/>
      <c r="K31" s="83"/>
      <c r="L31" s="88"/>
      <c r="M31" s="83"/>
      <c r="N31" s="91"/>
      <c r="O31" s="91"/>
      <c r="P31" s="91"/>
      <c r="Q31" s="89"/>
      <c r="R31" s="89"/>
    </row>
    <row r="32">
      <c r="A32" s="82"/>
      <c r="B32" s="83"/>
      <c r="C32" s="83"/>
      <c r="D32" s="83"/>
      <c r="E32" s="83"/>
      <c r="F32" s="84"/>
      <c r="G32" s="90"/>
      <c r="H32" s="92"/>
      <c r="I32" s="83"/>
      <c r="J32" s="91"/>
      <c r="K32" s="83"/>
      <c r="L32" s="88"/>
      <c r="M32" s="83"/>
      <c r="N32" s="91"/>
      <c r="O32" s="91"/>
      <c r="P32" s="91"/>
      <c r="Q32" s="89"/>
      <c r="R32" s="89"/>
    </row>
    <row r="33">
      <c r="A33" s="82"/>
      <c r="B33" s="83"/>
      <c r="C33" s="83"/>
      <c r="D33" s="83"/>
      <c r="E33" s="83"/>
      <c r="F33" s="84"/>
      <c r="G33" s="90"/>
      <c r="H33" s="92"/>
      <c r="I33" s="83"/>
      <c r="J33" s="91"/>
      <c r="K33" s="83"/>
      <c r="L33" s="88"/>
      <c r="M33" s="83"/>
      <c r="N33" s="91"/>
      <c r="O33" s="91"/>
      <c r="P33" s="91"/>
      <c r="Q33" s="89"/>
      <c r="R33" s="89"/>
    </row>
    <row r="34">
      <c r="A34" s="82"/>
      <c r="B34" s="83"/>
      <c r="C34" s="83"/>
      <c r="D34" s="83"/>
      <c r="E34" s="83"/>
      <c r="F34" s="84"/>
      <c r="G34" s="90"/>
      <c r="H34" s="92"/>
      <c r="I34" s="83"/>
      <c r="J34" s="91"/>
      <c r="K34" s="83"/>
      <c r="L34" s="88"/>
      <c r="M34" s="83"/>
      <c r="N34" s="91"/>
      <c r="O34" s="91"/>
      <c r="P34" s="91"/>
      <c r="Q34" s="89"/>
      <c r="R34" s="89"/>
    </row>
    <row r="35">
      <c r="A35" s="82"/>
      <c r="B35" s="83"/>
      <c r="C35" s="83"/>
      <c r="D35" s="83"/>
      <c r="E35" s="83"/>
      <c r="F35" s="84"/>
      <c r="G35" s="90"/>
      <c r="H35" s="92"/>
      <c r="I35" s="83"/>
      <c r="J35" s="91"/>
      <c r="K35" s="83"/>
      <c r="L35" s="88"/>
      <c r="M35" s="83"/>
      <c r="N35" s="91"/>
      <c r="O35" s="91"/>
      <c r="P35" s="91"/>
      <c r="Q35" s="89"/>
      <c r="R35" s="89"/>
    </row>
    <row r="36">
      <c r="A36" s="82"/>
      <c r="B36" s="83"/>
      <c r="C36" s="83"/>
      <c r="D36" s="83"/>
      <c r="E36" s="83"/>
      <c r="F36" s="84"/>
      <c r="G36" s="90"/>
      <c r="H36" s="92"/>
      <c r="I36" s="83"/>
      <c r="J36" s="91"/>
      <c r="K36" s="83"/>
      <c r="L36" s="88"/>
      <c r="M36" s="83"/>
      <c r="N36" s="91"/>
      <c r="O36" s="91"/>
      <c r="P36" s="91"/>
      <c r="Q36" s="89"/>
      <c r="R36" s="89"/>
    </row>
    <row r="37">
      <c r="A37" s="82"/>
      <c r="B37" s="83"/>
      <c r="C37" s="83"/>
      <c r="D37" s="83"/>
      <c r="E37" s="83"/>
      <c r="F37" s="84"/>
      <c r="G37" s="90"/>
      <c r="H37" s="92"/>
      <c r="I37" s="83"/>
      <c r="J37" s="91"/>
      <c r="K37" s="83"/>
      <c r="L37" s="88"/>
      <c r="M37" s="83"/>
      <c r="N37" s="91"/>
      <c r="O37" s="91"/>
      <c r="P37" s="91"/>
      <c r="Q37" s="89"/>
      <c r="R37" s="89"/>
    </row>
    <row r="38">
      <c r="A38" s="82"/>
      <c r="B38" s="83"/>
      <c r="C38" s="83"/>
      <c r="D38" s="83"/>
      <c r="E38" s="83"/>
      <c r="F38" s="84"/>
      <c r="G38" s="90"/>
      <c r="H38" s="92"/>
      <c r="I38" s="83"/>
      <c r="J38" s="91"/>
      <c r="K38" s="83"/>
      <c r="L38" s="88"/>
      <c r="M38" s="83"/>
      <c r="N38" s="91"/>
      <c r="O38" s="91"/>
      <c r="P38" s="91"/>
      <c r="Q38" s="89"/>
      <c r="R38" s="89"/>
    </row>
    <row r="39">
      <c r="A39" s="82"/>
      <c r="B39" s="83"/>
      <c r="C39" s="83"/>
      <c r="D39" s="83"/>
      <c r="E39" s="83"/>
      <c r="F39" s="84"/>
      <c r="G39" s="90"/>
      <c r="H39" s="92"/>
      <c r="I39" s="83"/>
      <c r="J39" s="91"/>
      <c r="K39" s="83"/>
      <c r="L39" s="88"/>
      <c r="M39" s="83"/>
      <c r="N39" s="91"/>
      <c r="O39" s="91"/>
      <c r="P39" s="91"/>
      <c r="Q39" s="89"/>
      <c r="R39" s="89"/>
    </row>
    <row r="40">
      <c r="A40" s="82"/>
      <c r="B40" s="83"/>
      <c r="C40" s="83"/>
      <c r="D40" s="83"/>
      <c r="E40" s="83"/>
      <c r="F40" s="84"/>
      <c r="G40" s="90"/>
      <c r="H40" s="92"/>
      <c r="I40" s="83"/>
      <c r="J40" s="91"/>
      <c r="K40" s="83"/>
      <c r="L40" s="88"/>
      <c r="M40" s="83"/>
      <c r="N40" s="91"/>
      <c r="O40" s="91"/>
      <c r="P40" s="91"/>
      <c r="Q40" s="89"/>
      <c r="R40" s="89"/>
    </row>
    <row r="41">
      <c r="A41" s="82"/>
      <c r="B41" s="83"/>
      <c r="C41" s="83"/>
      <c r="D41" s="83"/>
      <c r="E41" s="83"/>
      <c r="F41" s="84"/>
      <c r="G41" s="90"/>
      <c r="H41" s="92"/>
      <c r="I41" s="83"/>
      <c r="J41" s="91"/>
      <c r="K41" s="83"/>
      <c r="L41" s="88"/>
      <c r="M41" s="83"/>
      <c r="N41" s="91"/>
      <c r="O41" s="91"/>
      <c r="P41" s="91"/>
      <c r="Q41" s="89"/>
      <c r="R41" s="89"/>
    </row>
    <row r="42">
      <c r="A42" s="82"/>
      <c r="B42" s="83"/>
      <c r="C42" s="83"/>
      <c r="D42" s="83"/>
      <c r="E42" s="83"/>
      <c r="F42" s="84"/>
      <c r="G42" s="90"/>
      <c r="H42" s="92"/>
      <c r="I42" s="83"/>
      <c r="J42" s="91"/>
      <c r="K42" s="83"/>
      <c r="L42" s="88"/>
      <c r="M42" s="83"/>
      <c r="N42" s="91"/>
      <c r="O42" s="91"/>
      <c r="P42" s="91"/>
      <c r="Q42" s="89"/>
      <c r="R42" s="89"/>
    </row>
    <row r="43">
      <c r="A43" s="82"/>
      <c r="B43" s="83"/>
      <c r="C43" s="83"/>
      <c r="D43" s="83"/>
      <c r="E43" s="83"/>
      <c r="F43" s="84"/>
      <c r="G43" s="90"/>
      <c r="H43" s="92"/>
      <c r="I43" s="83"/>
      <c r="J43" s="91"/>
      <c r="K43" s="83"/>
      <c r="L43" s="88"/>
      <c r="M43" s="83"/>
      <c r="N43" s="91"/>
      <c r="O43" s="91"/>
      <c r="P43" s="91"/>
      <c r="Q43" s="89"/>
      <c r="R43" s="89"/>
    </row>
    <row r="44">
      <c r="A44" s="82"/>
      <c r="B44" s="83"/>
      <c r="C44" s="83"/>
      <c r="D44" s="83"/>
      <c r="E44" s="83"/>
      <c r="F44" s="84"/>
      <c r="G44" s="90"/>
      <c r="H44" s="92"/>
      <c r="I44" s="83"/>
      <c r="J44" s="91"/>
      <c r="K44" s="83"/>
      <c r="L44" s="88"/>
      <c r="M44" s="83"/>
      <c r="N44" s="91"/>
      <c r="O44" s="91"/>
      <c r="P44" s="91"/>
      <c r="Q44" s="89"/>
      <c r="R44" s="89"/>
    </row>
    <row r="45">
      <c r="A45" s="82"/>
      <c r="B45" s="83"/>
      <c r="C45" s="83"/>
      <c r="D45" s="83"/>
      <c r="E45" s="83"/>
      <c r="F45" s="84"/>
      <c r="G45" s="90"/>
      <c r="H45" s="92"/>
      <c r="I45" s="83"/>
      <c r="J45" s="91"/>
      <c r="K45" s="83"/>
      <c r="L45" s="88"/>
      <c r="M45" s="83"/>
      <c r="N45" s="91"/>
      <c r="O45" s="91"/>
      <c r="P45" s="91"/>
      <c r="Q45" s="89"/>
      <c r="R45" s="89"/>
    </row>
    <row r="46">
      <c r="A46" s="82"/>
      <c r="B46" s="83"/>
      <c r="C46" s="83"/>
      <c r="D46" s="83"/>
      <c r="E46" s="83"/>
      <c r="F46" s="84"/>
      <c r="G46" s="90"/>
      <c r="H46" s="92"/>
      <c r="I46" s="83"/>
      <c r="J46" s="91"/>
      <c r="K46" s="83"/>
      <c r="L46" s="88"/>
      <c r="M46" s="83"/>
      <c r="N46" s="91"/>
      <c r="O46" s="91"/>
      <c r="P46" s="91"/>
      <c r="Q46" s="89"/>
      <c r="R46" s="89"/>
    </row>
    <row r="47">
      <c r="A47" s="82"/>
      <c r="B47" s="83"/>
      <c r="C47" s="83"/>
      <c r="D47" s="83"/>
      <c r="E47" s="83"/>
      <c r="F47" s="84"/>
      <c r="G47" s="90"/>
      <c r="H47" s="92"/>
      <c r="I47" s="83"/>
      <c r="J47" s="91"/>
      <c r="K47" s="83"/>
      <c r="L47" s="88"/>
      <c r="M47" s="83"/>
      <c r="N47" s="91"/>
      <c r="O47" s="91"/>
      <c r="P47" s="91"/>
      <c r="Q47" s="89"/>
      <c r="R47" s="89"/>
    </row>
    <row r="48">
      <c r="A48" s="82"/>
      <c r="B48" s="83"/>
      <c r="C48" s="83"/>
      <c r="D48" s="83"/>
      <c r="E48" s="83"/>
      <c r="F48" s="84"/>
      <c r="G48" s="90"/>
      <c r="H48" s="92"/>
      <c r="I48" s="83"/>
      <c r="J48" s="91"/>
      <c r="K48" s="83"/>
      <c r="L48" s="88"/>
      <c r="M48" s="83"/>
      <c r="N48" s="91"/>
      <c r="O48" s="91"/>
      <c r="P48" s="91"/>
      <c r="Q48" s="89"/>
      <c r="R48" s="89"/>
    </row>
    <row r="49">
      <c r="A49" s="82"/>
      <c r="B49" s="83"/>
      <c r="C49" s="83"/>
      <c r="D49" s="83"/>
      <c r="E49" s="83"/>
      <c r="F49" s="84"/>
      <c r="G49" s="90"/>
      <c r="H49" s="92"/>
      <c r="I49" s="83"/>
      <c r="J49" s="91"/>
      <c r="K49" s="83"/>
      <c r="L49" s="88"/>
      <c r="M49" s="83"/>
      <c r="N49" s="91"/>
      <c r="O49" s="91"/>
      <c r="P49" s="91"/>
      <c r="Q49" s="89"/>
      <c r="R49" s="89"/>
    </row>
    <row r="50">
      <c r="A50" s="82"/>
      <c r="B50" s="83"/>
      <c r="C50" s="83"/>
      <c r="D50" s="83"/>
      <c r="E50" s="83"/>
      <c r="F50" s="84"/>
      <c r="G50" s="90"/>
      <c r="H50" s="92"/>
      <c r="I50" s="83"/>
      <c r="J50" s="91"/>
      <c r="K50" s="83"/>
      <c r="L50" s="88"/>
      <c r="M50" s="83"/>
      <c r="N50" s="91"/>
      <c r="O50" s="91"/>
      <c r="P50" s="91"/>
      <c r="Q50" s="89"/>
      <c r="R50" s="89"/>
    </row>
    <row r="51">
      <c r="A51" s="82"/>
      <c r="B51" s="83"/>
      <c r="C51" s="83"/>
      <c r="D51" s="83"/>
      <c r="E51" s="83"/>
      <c r="F51" s="84"/>
      <c r="G51" s="90"/>
      <c r="H51" s="92"/>
      <c r="I51" s="83"/>
      <c r="J51" s="91"/>
      <c r="K51" s="83"/>
      <c r="L51" s="88"/>
      <c r="M51" s="83"/>
      <c r="N51" s="91"/>
      <c r="O51" s="91"/>
      <c r="P51" s="91"/>
      <c r="Q51" s="89"/>
      <c r="R51" s="89"/>
    </row>
    <row r="52">
      <c r="A52" s="82"/>
      <c r="B52" s="83"/>
      <c r="C52" s="83"/>
      <c r="D52" s="83"/>
      <c r="E52" s="83"/>
      <c r="F52" s="84"/>
      <c r="G52" s="90"/>
      <c r="H52" s="92"/>
      <c r="I52" s="83"/>
      <c r="J52" s="91"/>
      <c r="K52" s="83"/>
      <c r="L52" s="88"/>
      <c r="M52" s="83"/>
      <c r="N52" s="91"/>
      <c r="O52" s="91"/>
      <c r="P52" s="91"/>
      <c r="Q52" s="89"/>
      <c r="R52" s="89"/>
    </row>
    <row r="53">
      <c r="A53" s="82"/>
      <c r="B53" s="83"/>
      <c r="C53" s="83"/>
      <c r="D53" s="83"/>
      <c r="E53" s="83"/>
      <c r="F53" s="84"/>
      <c r="G53" s="90"/>
      <c r="H53" s="92"/>
      <c r="I53" s="83"/>
      <c r="J53" s="91"/>
      <c r="K53" s="83"/>
      <c r="L53" s="88"/>
      <c r="M53" s="83"/>
      <c r="N53" s="91"/>
      <c r="O53" s="91"/>
      <c r="P53" s="91"/>
      <c r="Q53" s="89"/>
      <c r="R53" s="89"/>
    </row>
    <row r="54">
      <c r="A54" s="82"/>
      <c r="B54" s="83"/>
      <c r="C54" s="83"/>
      <c r="D54" s="83"/>
      <c r="E54" s="83"/>
      <c r="F54" s="84"/>
      <c r="G54" s="90"/>
      <c r="H54" s="92"/>
      <c r="I54" s="83"/>
      <c r="J54" s="91"/>
      <c r="K54" s="83"/>
      <c r="L54" s="88"/>
      <c r="M54" s="83"/>
      <c r="N54" s="91"/>
      <c r="O54" s="91"/>
      <c r="P54" s="91"/>
      <c r="Q54" s="89"/>
      <c r="R54" s="89"/>
    </row>
    <row r="55">
      <c r="A55" s="82"/>
      <c r="B55" s="83"/>
      <c r="C55" s="83"/>
      <c r="D55" s="83"/>
      <c r="E55" s="83"/>
      <c r="F55" s="84"/>
      <c r="G55" s="90"/>
      <c r="H55" s="92"/>
      <c r="I55" s="83"/>
      <c r="J55" s="91"/>
      <c r="K55" s="83"/>
      <c r="L55" s="88"/>
      <c r="M55" s="83"/>
      <c r="N55" s="91"/>
      <c r="O55" s="91"/>
      <c r="P55" s="91"/>
      <c r="Q55" s="89"/>
      <c r="R55" s="89"/>
    </row>
    <row r="56">
      <c r="A56" s="82"/>
      <c r="B56" s="83"/>
      <c r="C56" s="83"/>
      <c r="D56" s="83"/>
      <c r="E56" s="83"/>
      <c r="F56" s="84"/>
      <c r="G56" s="90"/>
      <c r="H56" s="92"/>
      <c r="I56" s="83"/>
      <c r="J56" s="91"/>
      <c r="K56" s="83"/>
      <c r="L56" s="88"/>
      <c r="M56" s="83"/>
      <c r="N56" s="91"/>
      <c r="O56" s="91"/>
      <c r="P56" s="91"/>
      <c r="Q56" s="89"/>
      <c r="R56" s="89"/>
    </row>
    <row r="57">
      <c r="A57" s="82"/>
      <c r="B57" s="83"/>
      <c r="C57" s="83"/>
      <c r="D57" s="83"/>
      <c r="E57" s="83"/>
      <c r="F57" s="84"/>
      <c r="G57" s="90"/>
      <c r="H57" s="92"/>
      <c r="I57" s="83"/>
      <c r="J57" s="91"/>
      <c r="K57" s="83"/>
      <c r="L57" s="88"/>
      <c r="M57" s="83"/>
      <c r="N57" s="91"/>
      <c r="O57" s="91"/>
      <c r="P57" s="91"/>
      <c r="Q57" s="89"/>
      <c r="R57" s="89"/>
    </row>
    <row r="58">
      <c r="A58" s="82"/>
      <c r="B58" s="83"/>
      <c r="C58" s="83"/>
      <c r="D58" s="83"/>
      <c r="E58" s="83"/>
      <c r="F58" s="84"/>
      <c r="G58" s="90"/>
      <c r="H58" s="92"/>
      <c r="I58" s="83"/>
      <c r="J58" s="91"/>
      <c r="K58" s="83"/>
      <c r="L58" s="88"/>
      <c r="M58" s="83"/>
      <c r="N58" s="91"/>
      <c r="O58" s="91"/>
      <c r="P58" s="91"/>
      <c r="Q58" s="89"/>
      <c r="R58" s="89"/>
    </row>
    <row r="59">
      <c r="A59" s="82"/>
      <c r="B59" s="83"/>
      <c r="C59" s="83"/>
      <c r="D59" s="83"/>
      <c r="E59" s="83"/>
      <c r="F59" s="84"/>
      <c r="G59" s="90"/>
      <c r="H59" s="92"/>
      <c r="I59" s="83"/>
      <c r="J59" s="91"/>
      <c r="K59" s="83"/>
      <c r="L59" s="88"/>
      <c r="M59" s="83"/>
      <c r="N59" s="91"/>
      <c r="O59" s="91"/>
      <c r="P59" s="91"/>
      <c r="Q59" s="89"/>
      <c r="R59" s="89"/>
    </row>
    <row r="60">
      <c r="A60" s="82"/>
      <c r="B60" s="83"/>
      <c r="C60" s="83"/>
      <c r="D60" s="83"/>
      <c r="E60" s="83"/>
      <c r="F60" s="84"/>
      <c r="G60" s="90"/>
      <c r="H60" s="92"/>
      <c r="I60" s="83"/>
      <c r="J60" s="91"/>
      <c r="K60" s="83"/>
      <c r="L60" s="88"/>
      <c r="M60" s="83"/>
      <c r="N60" s="91"/>
      <c r="O60" s="91"/>
      <c r="P60" s="91"/>
      <c r="Q60" s="89"/>
      <c r="R60" s="89"/>
    </row>
    <row r="61">
      <c r="A61" s="82"/>
      <c r="B61" s="83"/>
      <c r="C61" s="83"/>
      <c r="D61" s="83"/>
      <c r="E61" s="83"/>
      <c r="F61" s="84"/>
      <c r="G61" s="90"/>
      <c r="H61" s="92"/>
      <c r="I61" s="83"/>
      <c r="J61" s="91"/>
      <c r="K61" s="83"/>
      <c r="L61" s="88"/>
      <c r="M61" s="83"/>
      <c r="N61" s="91"/>
      <c r="O61" s="91"/>
      <c r="P61" s="91"/>
      <c r="Q61" s="89"/>
      <c r="R61" s="89"/>
    </row>
    <row r="62">
      <c r="A62" s="82"/>
      <c r="B62" s="83"/>
      <c r="C62" s="83"/>
      <c r="D62" s="83"/>
      <c r="E62" s="83"/>
      <c r="F62" s="84"/>
      <c r="G62" s="90"/>
      <c r="H62" s="92"/>
      <c r="I62" s="83"/>
      <c r="J62" s="91"/>
      <c r="K62" s="83"/>
      <c r="L62" s="88"/>
      <c r="M62" s="83"/>
      <c r="N62" s="91"/>
      <c r="O62" s="91"/>
      <c r="P62" s="91"/>
      <c r="Q62" s="89"/>
      <c r="R62" s="89"/>
    </row>
    <row r="63">
      <c r="A63" s="82"/>
      <c r="B63" s="83"/>
      <c r="C63" s="83"/>
      <c r="D63" s="83"/>
      <c r="E63" s="83"/>
      <c r="F63" s="84"/>
      <c r="G63" s="90"/>
      <c r="H63" s="92"/>
      <c r="I63" s="83"/>
      <c r="J63" s="91"/>
      <c r="K63" s="83"/>
      <c r="L63" s="88"/>
      <c r="M63" s="83"/>
      <c r="N63" s="91"/>
      <c r="O63" s="91"/>
      <c r="P63" s="91"/>
      <c r="Q63" s="89"/>
      <c r="R63" s="89"/>
    </row>
    <row r="64">
      <c r="A64" s="82"/>
      <c r="B64" s="83"/>
      <c r="C64" s="83"/>
      <c r="D64" s="83"/>
      <c r="E64" s="83"/>
      <c r="F64" s="84"/>
      <c r="G64" s="90"/>
      <c r="H64" s="92"/>
      <c r="I64" s="83"/>
      <c r="J64" s="91"/>
      <c r="K64" s="83"/>
      <c r="L64" s="88"/>
      <c r="M64" s="83"/>
      <c r="N64" s="91"/>
      <c r="O64" s="91"/>
      <c r="P64" s="91"/>
      <c r="Q64" s="89"/>
      <c r="R64" s="89"/>
    </row>
    <row r="65">
      <c r="A65" s="82"/>
      <c r="B65" s="83"/>
      <c r="C65" s="83"/>
      <c r="D65" s="83"/>
      <c r="E65" s="83"/>
      <c r="F65" s="84"/>
      <c r="G65" s="90"/>
      <c r="H65" s="92"/>
      <c r="I65" s="83"/>
      <c r="J65" s="91"/>
      <c r="K65" s="83"/>
      <c r="L65" s="88"/>
      <c r="M65" s="83"/>
      <c r="N65" s="91"/>
      <c r="O65" s="91"/>
      <c r="P65" s="91"/>
      <c r="Q65" s="89"/>
      <c r="R65" s="89"/>
    </row>
    <row r="66">
      <c r="A66" s="82"/>
      <c r="B66" s="83"/>
      <c r="C66" s="83"/>
      <c r="D66" s="83"/>
      <c r="E66" s="83"/>
      <c r="F66" s="84"/>
      <c r="G66" s="90"/>
      <c r="H66" s="92"/>
      <c r="I66" s="83"/>
      <c r="J66" s="91"/>
      <c r="K66" s="83"/>
      <c r="L66" s="88"/>
      <c r="M66" s="83"/>
      <c r="N66" s="91"/>
      <c r="O66" s="91"/>
      <c r="P66" s="91"/>
      <c r="Q66" s="89"/>
      <c r="R66" s="89"/>
    </row>
    <row r="67">
      <c r="A67" s="82"/>
      <c r="B67" s="83"/>
      <c r="C67" s="83"/>
      <c r="D67" s="83"/>
      <c r="E67" s="83"/>
      <c r="F67" s="84"/>
      <c r="G67" s="90"/>
      <c r="H67" s="92"/>
      <c r="I67" s="83"/>
      <c r="J67" s="91"/>
      <c r="K67" s="83"/>
      <c r="L67" s="88"/>
      <c r="M67" s="83"/>
      <c r="N67" s="91"/>
      <c r="O67" s="91"/>
      <c r="P67" s="91"/>
      <c r="Q67" s="89"/>
      <c r="R67" s="89"/>
    </row>
    <row r="68">
      <c r="A68" s="82"/>
      <c r="B68" s="83"/>
      <c r="C68" s="83"/>
      <c r="D68" s="83"/>
      <c r="E68" s="83"/>
      <c r="F68" s="84"/>
      <c r="G68" s="90"/>
      <c r="H68" s="92"/>
      <c r="I68" s="83"/>
      <c r="J68" s="91"/>
      <c r="K68" s="83"/>
      <c r="L68" s="88"/>
      <c r="M68" s="83"/>
      <c r="N68" s="91"/>
      <c r="O68" s="91"/>
      <c r="P68" s="91"/>
      <c r="Q68" s="89"/>
      <c r="R68" s="89"/>
    </row>
    <row r="69">
      <c r="A69" s="82"/>
      <c r="B69" s="83"/>
      <c r="C69" s="83"/>
      <c r="D69" s="83"/>
      <c r="E69" s="83"/>
      <c r="F69" s="84"/>
      <c r="G69" s="90"/>
      <c r="H69" s="92"/>
      <c r="I69" s="83"/>
      <c r="J69" s="91"/>
      <c r="K69" s="83"/>
      <c r="L69" s="88"/>
      <c r="M69" s="83"/>
      <c r="N69" s="91"/>
      <c r="O69" s="91"/>
      <c r="P69" s="91"/>
      <c r="Q69" s="89"/>
      <c r="R69" s="89"/>
    </row>
    <row r="70">
      <c r="A70" s="82"/>
      <c r="B70" s="83"/>
      <c r="C70" s="83"/>
      <c r="D70" s="83"/>
      <c r="E70" s="83"/>
      <c r="F70" s="84"/>
      <c r="G70" s="90"/>
      <c r="H70" s="92"/>
      <c r="I70" s="83"/>
      <c r="J70" s="91"/>
      <c r="K70" s="83"/>
      <c r="L70" s="88"/>
      <c r="M70" s="83"/>
      <c r="N70" s="91"/>
      <c r="O70" s="91"/>
      <c r="P70" s="91"/>
      <c r="Q70" s="89"/>
      <c r="R70" s="89"/>
    </row>
    <row r="71">
      <c r="A71" s="82"/>
      <c r="B71" s="83"/>
      <c r="C71" s="83"/>
      <c r="D71" s="83"/>
      <c r="E71" s="83"/>
      <c r="F71" s="84"/>
      <c r="G71" s="90"/>
      <c r="H71" s="92"/>
      <c r="I71" s="83"/>
      <c r="J71" s="91"/>
      <c r="K71" s="83"/>
      <c r="L71" s="88"/>
      <c r="M71" s="83"/>
      <c r="N71" s="91"/>
      <c r="O71" s="91"/>
      <c r="P71" s="91"/>
      <c r="Q71" s="89"/>
      <c r="R71" s="89"/>
    </row>
    <row r="72">
      <c r="A72" s="82"/>
      <c r="B72" s="83"/>
      <c r="C72" s="83"/>
      <c r="D72" s="83"/>
      <c r="E72" s="83"/>
      <c r="F72" s="84"/>
      <c r="G72" s="90"/>
      <c r="H72" s="92"/>
      <c r="I72" s="83"/>
      <c r="J72" s="91"/>
      <c r="K72" s="83"/>
      <c r="L72" s="88"/>
      <c r="M72" s="83"/>
      <c r="N72" s="91"/>
      <c r="O72" s="91"/>
      <c r="P72" s="91"/>
      <c r="Q72" s="89"/>
      <c r="R72" s="89"/>
    </row>
    <row r="73">
      <c r="A73" s="82"/>
      <c r="B73" s="83"/>
      <c r="C73" s="83"/>
      <c r="D73" s="83"/>
      <c r="E73" s="83"/>
      <c r="F73" s="84"/>
      <c r="G73" s="90"/>
      <c r="H73" s="92"/>
      <c r="I73" s="83"/>
      <c r="J73" s="91"/>
      <c r="K73" s="83"/>
      <c r="L73" s="88"/>
      <c r="M73" s="83"/>
      <c r="N73" s="91"/>
      <c r="O73" s="91"/>
      <c r="P73" s="91"/>
      <c r="Q73" s="89"/>
      <c r="R73" s="89"/>
    </row>
    <row r="74">
      <c r="A74" s="82"/>
      <c r="B74" s="83"/>
      <c r="C74" s="83"/>
      <c r="D74" s="83"/>
      <c r="E74" s="83"/>
      <c r="F74" s="84"/>
      <c r="G74" s="90"/>
      <c r="H74" s="92"/>
      <c r="I74" s="83"/>
      <c r="J74" s="91"/>
      <c r="K74" s="83"/>
      <c r="L74" s="88"/>
      <c r="M74" s="83"/>
      <c r="N74" s="91"/>
      <c r="O74" s="91"/>
      <c r="P74" s="91"/>
      <c r="Q74" s="89"/>
      <c r="R74" s="89"/>
    </row>
    <row r="75">
      <c r="A75" s="82"/>
      <c r="B75" s="83"/>
      <c r="C75" s="83"/>
      <c r="D75" s="83"/>
      <c r="E75" s="83"/>
      <c r="F75" s="84"/>
      <c r="G75" s="90"/>
      <c r="H75" s="92"/>
      <c r="I75" s="83"/>
      <c r="J75" s="91"/>
      <c r="K75" s="83"/>
      <c r="L75" s="88"/>
      <c r="M75" s="83"/>
      <c r="N75" s="91"/>
      <c r="O75" s="91"/>
      <c r="P75" s="91"/>
      <c r="Q75" s="89"/>
      <c r="R75" s="89"/>
    </row>
    <row r="76">
      <c r="A76" s="82"/>
      <c r="B76" s="83"/>
      <c r="C76" s="83"/>
      <c r="D76" s="83"/>
      <c r="E76" s="83"/>
      <c r="F76" s="84"/>
      <c r="G76" s="90"/>
      <c r="H76" s="92"/>
      <c r="I76" s="83"/>
      <c r="J76" s="91"/>
      <c r="K76" s="83"/>
      <c r="L76" s="88"/>
      <c r="M76" s="83"/>
      <c r="N76" s="91"/>
      <c r="O76" s="91"/>
      <c r="P76" s="91"/>
      <c r="Q76" s="89"/>
      <c r="R76" s="89"/>
    </row>
    <row r="77">
      <c r="A77" s="82"/>
      <c r="B77" s="83"/>
      <c r="C77" s="83"/>
      <c r="D77" s="83"/>
      <c r="E77" s="83"/>
      <c r="F77" s="84"/>
      <c r="G77" s="90"/>
      <c r="H77" s="92"/>
      <c r="I77" s="83"/>
      <c r="J77" s="91"/>
      <c r="K77" s="83"/>
      <c r="L77" s="88"/>
      <c r="M77" s="83"/>
      <c r="N77" s="91"/>
      <c r="O77" s="91"/>
      <c r="P77" s="91"/>
      <c r="Q77" s="89"/>
      <c r="R77" s="89"/>
    </row>
    <row r="78">
      <c r="A78" s="82"/>
      <c r="B78" s="83"/>
      <c r="C78" s="83"/>
      <c r="D78" s="83"/>
      <c r="E78" s="83"/>
      <c r="F78" s="84"/>
      <c r="G78" s="90"/>
      <c r="H78" s="92"/>
      <c r="I78" s="83"/>
      <c r="J78" s="91"/>
      <c r="K78" s="83"/>
      <c r="L78" s="88"/>
      <c r="M78" s="83"/>
      <c r="N78" s="91"/>
      <c r="O78" s="91"/>
      <c r="P78" s="91"/>
      <c r="Q78" s="89"/>
      <c r="R78" s="89"/>
    </row>
    <row r="79">
      <c r="A79" s="82"/>
      <c r="B79" s="83"/>
      <c r="C79" s="83"/>
      <c r="D79" s="83"/>
      <c r="E79" s="83"/>
      <c r="F79" s="84"/>
      <c r="G79" s="90"/>
      <c r="H79" s="92"/>
      <c r="I79" s="83"/>
      <c r="J79" s="91"/>
      <c r="K79" s="83"/>
      <c r="L79" s="88"/>
      <c r="M79" s="83"/>
      <c r="N79" s="91"/>
      <c r="O79" s="91"/>
      <c r="P79" s="91"/>
      <c r="Q79" s="89"/>
      <c r="R79" s="89"/>
    </row>
    <row r="80">
      <c r="A80" s="82"/>
      <c r="B80" s="83"/>
      <c r="C80" s="83"/>
      <c r="D80" s="83"/>
      <c r="E80" s="83"/>
      <c r="F80" s="84"/>
      <c r="G80" s="90"/>
      <c r="H80" s="92"/>
      <c r="I80" s="83"/>
      <c r="J80" s="91"/>
      <c r="K80" s="83"/>
      <c r="L80" s="88"/>
      <c r="M80" s="83"/>
      <c r="N80" s="91"/>
      <c r="O80" s="91"/>
      <c r="P80" s="91"/>
      <c r="Q80" s="89"/>
      <c r="R80" s="89"/>
    </row>
    <row r="81">
      <c r="A81" s="82"/>
      <c r="B81" s="83"/>
      <c r="C81" s="83"/>
      <c r="D81" s="83"/>
      <c r="E81" s="83"/>
      <c r="F81" s="84"/>
      <c r="G81" s="90"/>
      <c r="H81" s="92"/>
      <c r="I81" s="83"/>
      <c r="J81" s="91"/>
      <c r="K81" s="83"/>
      <c r="L81" s="88"/>
      <c r="M81" s="83"/>
      <c r="N81" s="91"/>
      <c r="O81" s="91"/>
      <c r="P81" s="91"/>
      <c r="Q81" s="89"/>
      <c r="R81" s="89"/>
    </row>
    <row r="82">
      <c r="A82" s="82"/>
      <c r="B82" s="83"/>
      <c r="C82" s="83"/>
      <c r="D82" s="83"/>
      <c r="E82" s="83"/>
      <c r="F82" s="84"/>
      <c r="G82" s="90"/>
      <c r="H82" s="92"/>
      <c r="I82" s="83"/>
      <c r="J82" s="91"/>
      <c r="K82" s="83"/>
      <c r="L82" s="88"/>
      <c r="M82" s="83"/>
      <c r="N82" s="91"/>
      <c r="O82" s="91"/>
      <c r="P82" s="91"/>
      <c r="Q82" s="89"/>
      <c r="R82" s="89"/>
    </row>
    <row r="83">
      <c r="A83" s="82"/>
      <c r="B83" s="83"/>
      <c r="C83" s="83"/>
      <c r="D83" s="83"/>
      <c r="E83" s="83"/>
      <c r="F83" s="84"/>
      <c r="G83" s="90"/>
      <c r="H83" s="92"/>
      <c r="I83" s="83"/>
      <c r="J83" s="91"/>
      <c r="K83" s="83"/>
      <c r="L83" s="88"/>
      <c r="M83" s="83"/>
      <c r="N83" s="91"/>
      <c r="O83" s="91"/>
      <c r="P83" s="91"/>
      <c r="Q83" s="89"/>
      <c r="R83" s="89"/>
    </row>
    <row r="84">
      <c r="A84" s="82"/>
      <c r="B84" s="83"/>
      <c r="C84" s="83"/>
      <c r="D84" s="83"/>
      <c r="E84" s="83"/>
      <c r="F84" s="84"/>
      <c r="G84" s="90"/>
      <c r="H84" s="92"/>
      <c r="I84" s="83"/>
      <c r="J84" s="91"/>
      <c r="K84" s="83"/>
      <c r="L84" s="88"/>
      <c r="M84" s="83"/>
      <c r="N84" s="91"/>
      <c r="O84" s="91"/>
      <c r="P84" s="91"/>
      <c r="Q84" s="89"/>
      <c r="R84" s="89"/>
    </row>
    <row r="85">
      <c r="A85" s="82"/>
      <c r="B85" s="83"/>
      <c r="C85" s="83"/>
      <c r="D85" s="83"/>
      <c r="E85" s="83"/>
      <c r="F85" s="84"/>
      <c r="G85" s="90"/>
      <c r="H85" s="92"/>
      <c r="I85" s="83"/>
      <c r="J85" s="91"/>
      <c r="K85" s="83"/>
      <c r="L85" s="88"/>
      <c r="M85" s="83"/>
      <c r="N85" s="91"/>
      <c r="O85" s="91"/>
      <c r="P85" s="91"/>
      <c r="Q85" s="89"/>
      <c r="R85" s="89"/>
    </row>
    <row r="86">
      <c r="A86" s="82"/>
      <c r="B86" s="83"/>
      <c r="C86" s="83"/>
      <c r="D86" s="83"/>
      <c r="E86" s="83"/>
      <c r="F86" s="84"/>
      <c r="G86" s="90"/>
      <c r="H86" s="92"/>
      <c r="I86" s="83"/>
      <c r="J86" s="91"/>
      <c r="K86" s="83"/>
      <c r="L86" s="88"/>
      <c r="M86" s="83"/>
      <c r="N86" s="91"/>
      <c r="O86" s="91"/>
      <c r="P86" s="91"/>
      <c r="Q86" s="89"/>
      <c r="R86" s="89"/>
    </row>
    <row r="87">
      <c r="A87" s="82"/>
      <c r="B87" s="83"/>
      <c r="C87" s="83"/>
      <c r="D87" s="83"/>
      <c r="E87" s="83"/>
      <c r="F87" s="84"/>
      <c r="G87" s="90"/>
      <c r="H87" s="92"/>
      <c r="I87" s="83"/>
      <c r="J87" s="91"/>
      <c r="K87" s="83"/>
      <c r="L87" s="88"/>
      <c r="M87" s="83"/>
      <c r="N87" s="91"/>
      <c r="O87" s="91"/>
      <c r="P87" s="91"/>
      <c r="Q87" s="89"/>
      <c r="R87" s="89"/>
    </row>
    <row r="88">
      <c r="A88" s="82"/>
      <c r="B88" s="83"/>
      <c r="C88" s="83"/>
      <c r="D88" s="83"/>
      <c r="E88" s="83"/>
      <c r="F88" s="84"/>
      <c r="G88" s="90"/>
      <c r="H88" s="92"/>
      <c r="I88" s="83"/>
      <c r="J88" s="91"/>
      <c r="K88" s="83"/>
      <c r="L88" s="88"/>
      <c r="M88" s="83"/>
      <c r="N88" s="91"/>
      <c r="O88" s="91"/>
      <c r="P88" s="91"/>
      <c r="Q88" s="89"/>
      <c r="R88" s="89"/>
    </row>
    <row r="89">
      <c r="A89" s="82"/>
      <c r="B89" s="83"/>
      <c r="C89" s="83"/>
      <c r="D89" s="83"/>
      <c r="E89" s="83"/>
      <c r="F89" s="84"/>
      <c r="G89" s="90"/>
      <c r="H89" s="92"/>
      <c r="I89" s="83"/>
      <c r="J89" s="91"/>
      <c r="K89" s="83"/>
      <c r="L89" s="88"/>
      <c r="M89" s="83"/>
      <c r="N89" s="91"/>
      <c r="O89" s="91"/>
      <c r="P89" s="91"/>
      <c r="Q89" s="89"/>
      <c r="R89" s="89"/>
    </row>
    <row r="90">
      <c r="A90" s="82"/>
      <c r="B90" s="83"/>
      <c r="C90" s="83"/>
      <c r="D90" s="83"/>
      <c r="E90" s="83"/>
      <c r="F90" s="84"/>
      <c r="G90" s="90"/>
      <c r="H90" s="92"/>
      <c r="I90" s="83"/>
      <c r="J90" s="91"/>
      <c r="K90" s="83"/>
      <c r="L90" s="88"/>
      <c r="M90" s="83"/>
      <c r="N90" s="91"/>
      <c r="O90" s="91"/>
      <c r="P90" s="91"/>
      <c r="Q90" s="89"/>
      <c r="R90" s="89"/>
    </row>
    <row r="91">
      <c r="A91" s="82"/>
      <c r="B91" s="83"/>
      <c r="C91" s="83"/>
      <c r="D91" s="83"/>
      <c r="E91" s="83"/>
      <c r="F91" s="84"/>
      <c r="G91" s="90"/>
      <c r="H91" s="92"/>
      <c r="I91" s="83"/>
      <c r="J91" s="91"/>
      <c r="K91" s="83"/>
      <c r="L91" s="88"/>
      <c r="M91" s="83"/>
      <c r="N91" s="91"/>
      <c r="O91" s="91"/>
      <c r="P91" s="91"/>
      <c r="Q91" s="89"/>
      <c r="R91" s="89"/>
    </row>
    <row r="92">
      <c r="A92" s="82"/>
      <c r="B92" s="83"/>
      <c r="C92" s="83"/>
      <c r="D92" s="83"/>
      <c r="E92" s="83"/>
      <c r="F92" s="84"/>
      <c r="G92" s="90"/>
      <c r="H92" s="92"/>
      <c r="I92" s="83"/>
      <c r="J92" s="91"/>
      <c r="K92" s="83"/>
      <c r="L92" s="88"/>
      <c r="M92" s="83"/>
      <c r="N92" s="91"/>
      <c r="O92" s="91"/>
      <c r="P92" s="91"/>
      <c r="Q92" s="89"/>
      <c r="R92" s="89"/>
    </row>
    <row r="93">
      <c r="A93" s="82"/>
      <c r="B93" s="83"/>
      <c r="C93" s="83"/>
      <c r="D93" s="83"/>
      <c r="E93" s="83"/>
      <c r="F93" s="84"/>
      <c r="G93" s="90"/>
      <c r="H93" s="92"/>
      <c r="I93" s="83"/>
      <c r="J93" s="91"/>
      <c r="K93" s="83"/>
      <c r="L93" s="88"/>
      <c r="M93" s="83"/>
      <c r="N93" s="91"/>
      <c r="O93" s="91"/>
      <c r="P93" s="91"/>
      <c r="Q93" s="89"/>
      <c r="R93" s="89"/>
    </row>
    <row r="94">
      <c r="A94" s="82"/>
      <c r="B94" s="83"/>
      <c r="C94" s="83"/>
      <c r="D94" s="83"/>
      <c r="E94" s="83"/>
      <c r="F94" s="84"/>
      <c r="G94" s="90"/>
      <c r="H94" s="92"/>
      <c r="I94" s="83"/>
      <c r="J94" s="91"/>
      <c r="K94" s="83"/>
      <c r="L94" s="88"/>
      <c r="M94" s="83"/>
      <c r="N94" s="91"/>
      <c r="O94" s="91"/>
      <c r="P94" s="91"/>
      <c r="Q94" s="89"/>
      <c r="R94" s="89"/>
    </row>
    <row r="95">
      <c r="A95" s="82"/>
      <c r="B95" s="83"/>
      <c r="C95" s="83"/>
      <c r="D95" s="83"/>
      <c r="E95" s="83"/>
      <c r="F95" s="84"/>
      <c r="G95" s="90"/>
      <c r="H95" s="92"/>
      <c r="I95" s="83"/>
      <c r="J95" s="91"/>
      <c r="K95" s="83"/>
      <c r="L95" s="88"/>
      <c r="M95" s="83"/>
      <c r="N95" s="91"/>
      <c r="O95" s="91"/>
      <c r="P95" s="91"/>
      <c r="Q95" s="89"/>
      <c r="R95" s="89"/>
    </row>
    <row r="96">
      <c r="A96" s="82"/>
      <c r="B96" s="83"/>
      <c r="C96" s="83"/>
      <c r="D96" s="83"/>
      <c r="E96" s="83"/>
      <c r="F96" s="84"/>
      <c r="G96" s="90"/>
      <c r="H96" s="92"/>
      <c r="I96" s="83"/>
      <c r="J96" s="91"/>
      <c r="K96" s="83"/>
      <c r="L96" s="88"/>
      <c r="M96" s="83"/>
      <c r="N96" s="91"/>
      <c r="O96" s="91"/>
      <c r="P96" s="91"/>
      <c r="Q96" s="89"/>
      <c r="R96" s="89"/>
    </row>
    <row r="97">
      <c r="A97" s="82"/>
      <c r="B97" s="83"/>
      <c r="C97" s="83"/>
      <c r="D97" s="83"/>
      <c r="E97" s="83"/>
      <c r="F97" s="84"/>
      <c r="G97" s="90"/>
      <c r="H97" s="92"/>
      <c r="I97" s="83"/>
      <c r="J97" s="91"/>
      <c r="K97" s="83"/>
      <c r="L97" s="88"/>
      <c r="M97" s="83"/>
      <c r="N97" s="91"/>
      <c r="O97" s="91"/>
      <c r="P97" s="91"/>
      <c r="Q97" s="89"/>
      <c r="R97" s="89"/>
    </row>
    <row r="98">
      <c r="A98" s="82"/>
      <c r="B98" s="83"/>
      <c r="C98" s="83"/>
      <c r="D98" s="83"/>
      <c r="E98" s="83"/>
      <c r="F98" s="84"/>
      <c r="G98" s="90"/>
      <c r="H98" s="92"/>
      <c r="I98" s="83"/>
      <c r="J98" s="91"/>
      <c r="K98" s="83"/>
      <c r="L98" s="88"/>
      <c r="M98" s="83"/>
      <c r="N98" s="91"/>
      <c r="O98" s="91"/>
      <c r="P98" s="91"/>
      <c r="Q98" s="89"/>
      <c r="R98" s="89"/>
    </row>
    <row r="99">
      <c r="A99" s="82"/>
      <c r="B99" s="83"/>
      <c r="C99" s="83"/>
      <c r="D99" s="83"/>
      <c r="E99" s="83"/>
      <c r="F99" s="84"/>
      <c r="G99" s="90"/>
      <c r="H99" s="92"/>
      <c r="I99" s="83"/>
      <c r="J99" s="91"/>
      <c r="K99" s="83"/>
      <c r="L99" s="88"/>
      <c r="M99" s="83"/>
      <c r="N99" s="91"/>
      <c r="O99" s="91"/>
      <c r="P99" s="91"/>
      <c r="Q99" s="89"/>
      <c r="R99" s="89"/>
    </row>
    <row r="100">
      <c r="A100" s="82"/>
      <c r="B100" s="83"/>
      <c r="C100" s="83"/>
      <c r="D100" s="83"/>
      <c r="E100" s="83"/>
      <c r="F100" s="84"/>
      <c r="G100" s="90"/>
      <c r="H100" s="92"/>
      <c r="I100" s="83"/>
      <c r="J100" s="91"/>
      <c r="K100" s="83"/>
      <c r="L100" s="88"/>
      <c r="M100" s="83"/>
      <c r="N100" s="91"/>
      <c r="O100" s="91"/>
      <c r="P100" s="91"/>
      <c r="Q100" s="89"/>
      <c r="R100" s="89"/>
    </row>
    <row r="101">
      <c r="A101" s="82"/>
      <c r="B101" s="83"/>
      <c r="C101" s="83"/>
      <c r="D101" s="83"/>
      <c r="E101" s="83"/>
      <c r="F101" s="84"/>
      <c r="G101" s="90"/>
      <c r="H101" s="92"/>
      <c r="I101" s="83"/>
      <c r="J101" s="91"/>
      <c r="K101" s="83"/>
      <c r="L101" s="88"/>
      <c r="M101" s="83"/>
      <c r="N101" s="91"/>
      <c r="O101" s="91"/>
      <c r="P101" s="91"/>
      <c r="Q101" s="89"/>
      <c r="R101" s="89"/>
    </row>
    <row r="102">
      <c r="A102" s="82"/>
      <c r="B102" s="83"/>
      <c r="C102" s="83"/>
      <c r="D102" s="83"/>
      <c r="E102" s="83"/>
      <c r="F102" s="84"/>
      <c r="G102" s="90"/>
      <c r="H102" s="92"/>
      <c r="I102" s="83"/>
      <c r="J102" s="91"/>
      <c r="K102" s="83"/>
      <c r="L102" s="88"/>
      <c r="M102" s="83"/>
      <c r="N102" s="91"/>
      <c r="O102" s="91"/>
      <c r="P102" s="91"/>
      <c r="Q102" s="89"/>
      <c r="R102" s="89"/>
    </row>
    <row r="103">
      <c r="A103" s="82"/>
      <c r="B103" s="83"/>
      <c r="C103" s="83"/>
      <c r="D103" s="83"/>
      <c r="E103" s="83"/>
      <c r="F103" s="84"/>
      <c r="G103" s="90"/>
      <c r="H103" s="92"/>
      <c r="I103" s="83"/>
      <c r="J103" s="91"/>
      <c r="K103" s="83"/>
      <c r="L103" s="88"/>
      <c r="M103" s="83"/>
      <c r="N103" s="91"/>
      <c r="O103" s="91"/>
      <c r="P103" s="91"/>
      <c r="Q103" s="89"/>
      <c r="R103" s="89"/>
    </row>
    <row r="104">
      <c r="A104" s="82"/>
      <c r="B104" s="83"/>
      <c r="C104" s="83"/>
      <c r="D104" s="83"/>
      <c r="E104" s="83"/>
      <c r="F104" s="84"/>
      <c r="G104" s="90"/>
      <c r="H104" s="92"/>
      <c r="I104" s="83"/>
      <c r="J104" s="91"/>
      <c r="K104" s="83"/>
      <c r="L104" s="88"/>
      <c r="M104" s="83"/>
      <c r="N104" s="91"/>
      <c r="O104" s="91"/>
      <c r="P104" s="91"/>
      <c r="Q104" s="89"/>
      <c r="R104" s="89"/>
    </row>
    <row r="105">
      <c r="A105" s="82"/>
      <c r="B105" s="83"/>
      <c r="C105" s="83"/>
      <c r="D105" s="83"/>
      <c r="E105" s="83"/>
      <c r="F105" s="84"/>
      <c r="G105" s="90"/>
      <c r="H105" s="92"/>
      <c r="I105" s="83"/>
      <c r="J105" s="91"/>
      <c r="K105" s="83"/>
      <c r="L105" s="88"/>
      <c r="M105" s="83"/>
      <c r="N105" s="91"/>
      <c r="O105" s="91"/>
      <c r="P105" s="91"/>
      <c r="Q105" s="89"/>
      <c r="R105" s="89"/>
    </row>
    <row r="106">
      <c r="A106" s="82"/>
      <c r="B106" s="83"/>
      <c r="C106" s="83"/>
      <c r="D106" s="83"/>
      <c r="E106" s="83"/>
      <c r="F106" s="84"/>
      <c r="G106" s="90"/>
      <c r="H106" s="92"/>
      <c r="I106" s="83"/>
      <c r="J106" s="91"/>
      <c r="K106" s="83"/>
      <c r="L106" s="88"/>
      <c r="M106" s="83"/>
      <c r="N106" s="91"/>
      <c r="O106" s="91"/>
      <c r="P106" s="91"/>
      <c r="Q106" s="89"/>
      <c r="R106" s="89"/>
    </row>
    <row r="107">
      <c r="A107" s="82"/>
      <c r="B107" s="83"/>
      <c r="C107" s="83"/>
      <c r="D107" s="83"/>
      <c r="E107" s="83"/>
      <c r="F107" s="84"/>
      <c r="G107" s="90"/>
      <c r="H107" s="92"/>
      <c r="I107" s="83"/>
      <c r="J107" s="91"/>
      <c r="K107" s="83"/>
      <c r="L107" s="88"/>
      <c r="M107" s="83"/>
      <c r="N107" s="91"/>
      <c r="O107" s="91"/>
      <c r="P107" s="91"/>
      <c r="Q107" s="89"/>
      <c r="R107" s="89"/>
    </row>
    <row r="108">
      <c r="A108" s="82"/>
      <c r="B108" s="83"/>
      <c r="C108" s="83"/>
      <c r="D108" s="83"/>
      <c r="E108" s="83"/>
      <c r="F108" s="84"/>
      <c r="G108" s="90"/>
      <c r="H108" s="92"/>
      <c r="I108" s="83"/>
      <c r="J108" s="91"/>
      <c r="K108" s="83"/>
      <c r="L108" s="88"/>
      <c r="M108" s="83"/>
      <c r="N108" s="91"/>
      <c r="O108" s="91"/>
      <c r="P108" s="91"/>
      <c r="Q108" s="89"/>
      <c r="R108" s="89"/>
    </row>
    <row r="109">
      <c r="A109" s="82"/>
      <c r="B109" s="83"/>
      <c r="C109" s="83"/>
      <c r="D109" s="83"/>
      <c r="E109" s="83"/>
      <c r="F109" s="84"/>
      <c r="G109" s="90"/>
      <c r="H109" s="92"/>
      <c r="I109" s="83"/>
      <c r="J109" s="91"/>
      <c r="K109" s="83"/>
      <c r="L109" s="88"/>
      <c r="M109" s="83"/>
      <c r="N109" s="91"/>
      <c r="O109" s="91"/>
      <c r="P109" s="91"/>
      <c r="Q109" s="89"/>
      <c r="R109" s="89"/>
    </row>
    <row r="110">
      <c r="A110" s="82"/>
      <c r="B110" s="83"/>
      <c r="C110" s="83"/>
      <c r="D110" s="83"/>
      <c r="E110" s="83"/>
      <c r="F110" s="84"/>
      <c r="G110" s="90"/>
      <c r="H110" s="92"/>
      <c r="I110" s="83"/>
      <c r="J110" s="91"/>
      <c r="K110" s="83"/>
      <c r="L110" s="88"/>
      <c r="M110" s="83"/>
      <c r="N110" s="91"/>
      <c r="O110" s="91"/>
      <c r="P110" s="91"/>
      <c r="Q110" s="89"/>
      <c r="R110" s="89"/>
    </row>
    <row r="111">
      <c r="A111" s="82"/>
      <c r="B111" s="83"/>
      <c r="C111" s="83"/>
      <c r="D111" s="83"/>
      <c r="E111" s="83"/>
      <c r="F111" s="84"/>
      <c r="G111" s="90"/>
      <c r="H111" s="92"/>
      <c r="I111" s="83"/>
      <c r="J111" s="91"/>
      <c r="K111" s="83"/>
      <c r="L111" s="88"/>
      <c r="M111" s="83"/>
      <c r="N111" s="91"/>
      <c r="O111" s="91"/>
      <c r="P111" s="91"/>
      <c r="Q111" s="89"/>
      <c r="R111" s="89"/>
    </row>
    <row r="112">
      <c r="A112" s="82"/>
      <c r="B112" s="83"/>
      <c r="C112" s="83"/>
      <c r="D112" s="83"/>
      <c r="E112" s="83"/>
      <c r="F112" s="84"/>
      <c r="G112" s="90"/>
      <c r="H112" s="92"/>
      <c r="I112" s="83"/>
      <c r="J112" s="91"/>
      <c r="K112" s="83"/>
      <c r="L112" s="88"/>
      <c r="M112" s="83"/>
      <c r="N112" s="91"/>
      <c r="O112" s="91"/>
      <c r="P112" s="91"/>
      <c r="Q112" s="89"/>
      <c r="R112" s="89"/>
    </row>
    <row r="113">
      <c r="A113" s="82"/>
      <c r="B113" s="83"/>
      <c r="C113" s="83"/>
      <c r="D113" s="83"/>
      <c r="E113" s="83"/>
      <c r="F113" s="84"/>
      <c r="G113" s="90"/>
      <c r="H113" s="92"/>
      <c r="I113" s="83"/>
      <c r="J113" s="91"/>
      <c r="K113" s="83"/>
      <c r="L113" s="88"/>
      <c r="M113" s="83"/>
      <c r="N113" s="91"/>
      <c r="O113" s="91"/>
      <c r="P113" s="91"/>
      <c r="Q113" s="89"/>
      <c r="R113" s="89"/>
    </row>
    <row r="114">
      <c r="A114" s="82"/>
      <c r="B114" s="83"/>
      <c r="C114" s="83"/>
      <c r="D114" s="83"/>
      <c r="E114" s="83"/>
      <c r="F114" s="84"/>
      <c r="G114" s="90"/>
      <c r="H114" s="92"/>
      <c r="I114" s="83"/>
      <c r="J114" s="91"/>
      <c r="K114" s="83"/>
      <c r="L114" s="88"/>
      <c r="M114" s="83"/>
      <c r="N114" s="91"/>
      <c r="O114" s="91"/>
      <c r="P114" s="91"/>
      <c r="Q114" s="89"/>
      <c r="R114" s="89"/>
    </row>
    <row r="115">
      <c r="A115" s="82"/>
      <c r="B115" s="83"/>
      <c r="C115" s="83"/>
      <c r="D115" s="83"/>
      <c r="E115" s="83"/>
      <c r="F115" s="84"/>
      <c r="G115" s="90"/>
      <c r="H115" s="92"/>
      <c r="I115" s="83"/>
      <c r="J115" s="91"/>
      <c r="K115" s="83"/>
      <c r="L115" s="88"/>
      <c r="M115" s="83"/>
      <c r="N115" s="91"/>
      <c r="O115" s="91"/>
      <c r="P115" s="91"/>
      <c r="Q115" s="89"/>
      <c r="R115" s="89"/>
    </row>
    <row r="116">
      <c r="A116" s="82"/>
      <c r="B116" s="83"/>
      <c r="C116" s="83"/>
      <c r="D116" s="83"/>
      <c r="E116" s="83"/>
      <c r="F116" s="84"/>
      <c r="G116" s="90"/>
      <c r="H116" s="92"/>
      <c r="I116" s="83"/>
      <c r="J116" s="91"/>
      <c r="K116" s="83"/>
      <c r="L116" s="88"/>
      <c r="M116" s="83"/>
      <c r="N116" s="91"/>
      <c r="O116" s="91"/>
      <c r="P116" s="91"/>
      <c r="Q116" s="89"/>
      <c r="R116" s="89"/>
    </row>
    <row r="117">
      <c r="A117" s="82"/>
      <c r="B117" s="83"/>
      <c r="C117" s="83"/>
      <c r="D117" s="83"/>
      <c r="E117" s="83"/>
      <c r="F117" s="84"/>
      <c r="G117" s="90"/>
      <c r="H117" s="92"/>
      <c r="I117" s="83"/>
      <c r="J117" s="91"/>
      <c r="K117" s="83"/>
      <c r="L117" s="88"/>
      <c r="M117" s="83"/>
      <c r="N117" s="91"/>
      <c r="O117" s="91"/>
      <c r="P117" s="91"/>
      <c r="Q117" s="89"/>
      <c r="R117" s="89"/>
    </row>
    <row r="118">
      <c r="A118" s="82"/>
      <c r="B118" s="83"/>
      <c r="C118" s="83"/>
      <c r="D118" s="83"/>
      <c r="E118" s="83"/>
      <c r="F118" s="84"/>
      <c r="G118" s="90"/>
      <c r="H118" s="92"/>
      <c r="I118" s="83"/>
      <c r="J118" s="91"/>
      <c r="K118" s="83"/>
      <c r="L118" s="88"/>
      <c r="M118" s="83"/>
      <c r="N118" s="91"/>
      <c r="O118" s="91"/>
      <c r="P118" s="91"/>
      <c r="Q118" s="89"/>
      <c r="R118" s="89"/>
    </row>
    <row r="119">
      <c r="A119" s="82"/>
      <c r="B119" s="83"/>
      <c r="C119" s="83"/>
      <c r="D119" s="83"/>
      <c r="E119" s="83"/>
      <c r="F119" s="84"/>
      <c r="G119" s="90"/>
      <c r="H119" s="92"/>
      <c r="I119" s="83"/>
      <c r="J119" s="91"/>
      <c r="K119" s="83"/>
      <c r="L119" s="88"/>
      <c r="M119" s="83"/>
      <c r="N119" s="91"/>
      <c r="O119" s="91"/>
      <c r="P119" s="91"/>
      <c r="Q119" s="89"/>
      <c r="R119" s="89"/>
    </row>
    <row r="120">
      <c r="A120" s="82"/>
      <c r="B120" s="83"/>
      <c r="C120" s="83"/>
      <c r="D120" s="83"/>
      <c r="E120" s="83"/>
      <c r="F120" s="84"/>
      <c r="G120" s="90"/>
      <c r="H120" s="92"/>
      <c r="I120" s="83"/>
      <c r="J120" s="91"/>
      <c r="K120" s="83"/>
      <c r="L120" s="88"/>
      <c r="M120" s="83"/>
      <c r="N120" s="91"/>
      <c r="O120" s="91"/>
      <c r="P120" s="91"/>
      <c r="Q120" s="89"/>
      <c r="R120" s="89"/>
    </row>
    <row r="121">
      <c r="A121" s="82"/>
      <c r="B121" s="83"/>
      <c r="C121" s="83"/>
      <c r="D121" s="83"/>
      <c r="E121" s="83"/>
      <c r="F121" s="84"/>
      <c r="G121" s="90"/>
      <c r="H121" s="92"/>
      <c r="I121" s="83"/>
      <c r="J121" s="91"/>
      <c r="K121" s="83"/>
      <c r="L121" s="88"/>
      <c r="M121" s="83"/>
      <c r="N121" s="91"/>
      <c r="O121" s="91"/>
      <c r="P121" s="91"/>
      <c r="Q121" s="89"/>
      <c r="R121" s="89"/>
    </row>
    <row r="122">
      <c r="A122" s="82"/>
      <c r="B122" s="83"/>
      <c r="C122" s="83"/>
      <c r="D122" s="83"/>
      <c r="E122" s="83"/>
      <c r="F122" s="84"/>
      <c r="G122" s="90"/>
      <c r="H122" s="92"/>
      <c r="I122" s="83"/>
      <c r="J122" s="91"/>
      <c r="K122" s="83"/>
      <c r="L122" s="88"/>
      <c r="M122" s="83"/>
      <c r="N122" s="91"/>
      <c r="O122" s="91"/>
      <c r="P122" s="91"/>
      <c r="Q122" s="89"/>
      <c r="R122" s="89"/>
    </row>
    <row r="123">
      <c r="A123" s="82"/>
      <c r="B123" s="83"/>
      <c r="C123" s="83"/>
      <c r="D123" s="83"/>
      <c r="E123" s="83"/>
      <c r="F123" s="84"/>
      <c r="G123" s="90"/>
      <c r="H123" s="92"/>
      <c r="I123" s="83"/>
      <c r="J123" s="91"/>
      <c r="K123" s="83"/>
      <c r="L123" s="88"/>
      <c r="M123" s="83"/>
      <c r="N123" s="91"/>
      <c r="O123" s="91"/>
      <c r="P123" s="91"/>
      <c r="Q123" s="89"/>
      <c r="R123" s="89"/>
    </row>
    <row r="124">
      <c r="A124" s="82"/>
      <c r="B124" s="83"/>
      <c r="C124" s="83"/>
      <c r="D124" s="83"/>
      <c r="E124" s="83"/>
      <c r="F124" s="84"/>
      <c r="G124" s="90"/>
      <c r="H124" s="92"/>
      <c r="I124" s="83"/>
      <c r="J124" s="91"/>
      <c r="K124" s="83"/>
      <c r="L124" s="88"/>
      <c r="M124" s="83"/>
      <c r="N124" s="91"/>
      <c r="O124" s="91"/>
      <c r="P124" s="91"/>
      <c r="Q124" s="89"/>
      <c r="R124" s="89"/>
    </row>
    <row r="125">
      <c r="A125" s="82"/>
      <c r="B125" s="83"/>
      <c r="C125" s="83"/>
      <c r="D125" s="83"/>
      <c r="E125" s="83"/>
      <c r="F125" s="84"/>
      <c r="G125" s="90"/>
      <c r="H125" s="92"/>
      <c r="I125" s="83"/>
      <c r="J125" s="91"/>
      <c r="K125" s="83"/>
      <c r="L125" s="88"/>
      <c r="M125" s="83"/>
      <c r="N125" s="91"/>
      <c r="O125" s="91"/>
      <c r="P125" s="91"/>
      <c r="Q125" s="89"/>
      <c r="R125" s="89"/>
    </row>
    <row r="126">
      <c r="A126" s="82"/>
      <c r="B126" s="83"/>
      <c r="C126" s="83"/>
      <c r="D126" s="83"/>
      <c r="E126" s="83"/>
      <c r="F126" s="84"/>
      <c r="G126" s="90"/>
      <c r="H126" s="92"/>
      <c r="I126" s="83"/>
      <c r="J126" s="91"/>
      <c r="K126" s="83"/>
      <c r="L126" s="88"/>
      <c r="M126" s="83"/>
      <c r="N126" s="91"/>
      <c r="O126" s="91"/>
      <c r="P126" s="91"/>
      <c r="Q126" s="89"/>
      <c r="R126" s="89"/>
    </row>
    <row r="127">
      <c r="A127" s="82"/>
      <c r="B127" s="83"/>
      <c r="C127" s="83"/>
      <c r="D127" s="83"/>
      <c r="E127" s="83"/>
      <c r="F127" s="84"/>
      <c r="G127" s="90"/>
      <c r="H127" s="92"/>
      <c r="I127" s="83"/>
      <c r="J127" s="91"/>
      <c r="K127" s="83"/>
      <c r="L127" s="88"/>
      <c r="M127" s="83"/>
      <c r="N127" s="91"/>
      <c r="O127" s="91"/>
      <c r="P127" s="91"/>
      <c r="Q127" s="89"/>
      <c r="R127" s="89"/>
    </row>
    <row r="128">
      <c r="A128" s="82"/>
      <c r="B128" s="83"/>
      <c r="C128" s="83"/>
      <c r="D128" s="83"/>
      <c r="E128" s="83"/>
      <c r="F128" s="84"/>
      <c r="G128" s="90"/>
      <c r="H128" s="92"/>
      <c r="I128" s="83"/>
      <c r="J128" s="91"/>
      <c r="K128" s="83"/>
      <c r="L128" s="88"/>
      <c r="M128" s="83"/>
      <c r="N128" s="91"/>
      <c r="O128" s="91"/>
      <c r="P128" s="91"/>
      <c r="Q128" s="89"/>
      <c r="R128" s="89"/>
    </row>
    <row r="129">
      <c r="A129" s="82"/>
      <c r="B129" s="83"/>
      <c r="C129" s="83"/>
      <c r="D129" s="83"/>
      <c r="E129" s="83"/>
      <c r="F129" s="84"/>
      <c r="G129" s="90"/>
      <c r="H129" s="92"/>
      <c r="I129" s="83"/>
      <c r="J129" s="91"/>
      <c r="K129" s="83"/>
      <c r="L129" s="88"/>
      <c r="M129" s="83"/>
      <c r="N129" s="91"/>
      <c r="O129" s="91"/>
      <c r="P129" s="91"/>
      <c r="Q129" s="89"/>
      <c r="R129" s="89"/>
    </row>
    <row r="130">
      <c r="A130" s="82"/>
      <c r="B130" s="83"/>
      <c r="C130" s="83"/>
      <c r="D130" s="83"/>
      <c r="E130" s="83"/>
      <c r="F130" s="84"/>
      <c r="G130" s="90"/>
      <c r="H130" s="92"/>
      <c r="I130" s="83"/>
      <c r="J130" s="91"/>
      <c r="K130" s="83"/>
      <c r="L130" s="88"/>
      <c r="M130" s="83"/>
      <c r="N130" s="91"/>
      <c r="O130" s="91"/>
      <c r="P130" s="91"/>
      <c r="Q130" s="89"/>
      <c r="R130" s="89"/>
    </row>
    <row r="131">
      <c r="A131" s="82"/>
      <c r="B131" s="83"/>
      <c r="C131" s="83"/>
      <c r="D131" s="83"/>
      <c r="E131" s="83"/>
      <c r="F131" s="84"/>
      <c r="G131" s="90"/>
      <c r="H131" s="92"/>
      <c r="I131" s="83"/>
      <c r="J131" s="91"/>
      <c r="K131" s="83"/>
      <c r="L131" s="88"/>
      <c r="M131" s="83"/>
      <c r="N131" s="91"/>
      <c r="O131" s="91"/>
      <c r="P131" s="91"/>
      <c r="Q131" s="89"/>
      <c r="R131" s="89"/>
    </row>
    <row r="132">
      <c r="A132" s="82"/>
      <c r="B132" s="83"/>
      <c r="C132" s="83"/>
      <c r="D132" s="83"/>
      <c r="E132" s="83"/>
      <c r="F132" s="84"/>
      <c r="G132" s="90"/>
      <c r="H132" s="92"/>
      <c r="I132" s="83"/>
      <c r="J132" s="91"/>
      <c r="K132" s="83"/>
      <c r="L132" s="88"/>
      <c r="M132" s="83"/>
      <c r="N132" s="91"/>
      <c r="O132" s="91"/>
      <c r="P132" s="91"/>
      <c r="Q132" s="89"/>
      <c r="R132" s="89"/>
    </row>
    <row r="133">
      <c r="A133" s="82"/>
      <c r="B133" s="83"/>
      <c r="C133" s="83"/>
      <c r="D133" s="83"/>
      <c r="E133" s="83"/>
      <c r="F133" s="84"/>
      <c r="G133" s="90"/>
      <c r="H133" s="92"/>
      <c r="I133" s="83"/>
      <c r="J133" s="91"/>
      <c r="K133" s="83"/>
      <c r="L133" s="88"/>
      <c r="M133" s="83"/>
      <c r="N133" s="91"/>
      <c r="O133" s="91"/>
      <c r="P133" s="91"/>
      <c r="Q133" s="89"/>
      <c r="R133" s="89"/>
    </row>
    <row r="134">
      <c r="A134" s="82"/>
      <c r="B134" s="83"/>
      <c r="C134" s="83"/>
      <c r="D134" s="83"/>
      <c r="E134" s="83"/>
      <c r="F134" s="84"/>
      <c r="G134" s="90"/>
      <c r="H134" s="92"/>
      <c r="I134" s="83"/>
      <c r="J134" s="91"/>
      <c r="K134" s="83"/>
      <c r="L134" s="88"/>
      <c r="M134" s="83"/>
      <c r="N134" s="91"/>
      <c r="O134" s="91"/>
      <c r="P134" s="91"/>
      <c r="Q134" s="89"/>
      <c r="R134" s="89"/>
    </row>
    <row r="135">
      <c r="A135" s="82"/>
      <c r="B135" s="83"/>
      <c r="C135" s="83"/>
      <c r="D135" s="83"/>
      <c r="E135" s="83"/>
      <c r="F135" s="84"/>
      <c r="G135" s="90"/>
      <c r="H135" s="92"/>
      <c r="I135" s="83"/>
      <c r="J135" s="91"/>
      <c r="K135" s="83"/>
      <c r="L135" s="88"/>
      <c r="M135" s="83"/>
      <c r="N135" s="91"/>
      <c r="O135" s="91"/>
      <c r="P135" s="91"/>
      <c r="Q135" s="89"/>
      <c r="R135" s="89"/>
    </row>
    <row r="136">
      <c r="A136" s="82"/>
      <c r="B136" s="83"/>
      <c r="C136" s="83"/>
      <c r="D136" s="83"/>
      <c r="E136" s="83"/>
      <c r="F136" s="84"/>
      <c r="G136" s="90"/>
      <c r="H136" s="92"/>
      <c r="I136" s="83"/>
      <c r="J136" s="91"/>
      <c r="K136" s="83"/>
      <c r="L136" s="88"/>
      <c r="M136" s="83"/>
      <c r="N136" s="91"/>
      <c r="O136" s="91"/>
      <c r="P136" s="91"/>
      <c r="Q136" s="89"/>
      <c r="R136" s="89"/>
    </row>
    <row r="137">
      <c r="A137" s="82"/>
      <c r="B137" s="83"/>
      <c r="C137" s="83"/>
      <c r="D137" s="83"/>
      <c r="E137" s="83"/>
      <c r="F137" s="84"/>
      <c r="G137" s="90"/>
      <c r="H137" s="92"/>
      <c r="I137" s="83"/>
      <c r="J137" s="91"/>
      <c r="K137" s="83"/>
      <c r="L137" s="88"/>
      <c r="M137" s="83"/>
      <c r="N137" s="91"/>
      <c r="O137" s="91"/>
      <c r="P137" s="91"/>
      <c r="Q137" s="89"/>
      <c r="R137" s="89"/>
    </row>
    <row r="138">
      <c r="A138" s="82"/>
      <c r="B138" s="83"/>
      <c r="C138" s="83"/>
      <c r="D138" s="83"/>
      <c r="E138" s="83"/>
      <c r="F138" s="84"/>
      <c r="G138" s="90"/>
      <c r="H138" s="92"/>
      <c r="I138" s="83"/>
      <c r="J138" s="91"/>
      <c r="K138" s="83"/>
      <c r="L138" s="88"/>
      <c r="M138" s="83"/>
      <c r="N138" s="91"/>
      <c r="O138" s="91"/>
      <c r="P138" s="91"/>
      <c r="Q138" s="89"/>
      <c r="R138" s="89"/>
    </row>
    <row r="139">
      <c r="A139" s="82"/>
      <c r="B139" s="83"/>
      <c r="C139" s="83"/>
      <c r="D139" s="83"/>
      <c r="E139" s="83"/>
      <c r="F139" s="84"/>
      <c r="G139" s="90"/>
      <c r="H139" s="92"/>
      <c r="I139" s="83"/>
      <c r="J139" s="91"/>
      <c r="K139" s="83"/>
      <c r="L139" s="88"/>
      <c r="M139" s="83"/>
      <c r="N139" s="91"/>
      <c r="O139" s="91"/>
      <c r="P139" s="91"/>
      <c r="Q139" s="89"/>
      <c r="R139" s="89"/>
    </row>
    <row r="140">
      <c r="A140" s="82"/>
      <c r="B140" s="83"/>
      <c r="C140" s="83"/>
      <c r="D140" s="83"/>
      <c r="E140" s="83"/>
      <c r="F140" s="84"/>
      <c r="G140" s="90"/>
      <c r="H140" s="92"/>
      <c r="I140" s="83"/>
      <c r="J140" s="91"/>
      <c r="K140" s="83"/>
      <c r="L140" s="88"/>
      <c r="M140" s="83"/>
      <c r="N140" s="91"/>
      <c r="O140" s="91"/>
      <c r="P140" s="91"/>
      <c r="Q140" s="89"/>
      <c r="R140" s="89"/>
    </row>
    <row r="141">
      <c r="A141" s="82"/>
      <c r="B141" s="83"/>
      <c r="C141" s="83"/>
      <c r="D141" s="83"/>
      <c r="E141" s="83"/>
      <c r="F141" s="84"/>
      <c r="G141" s="90"/>
      <c r="H141" s="92"/>
      <c r="I141" s="83"/>
      <c r="J141" s="91"/>
      <c r="K141" s="83"/>
      <c r="L141" s="88"/>
      <c r="M141" s="83"/>
      <c r="N141" s="91"/>
      <c r="O141" s="91"/>
      <c r="P141" s="91"/>
      <c r="Q141" s="89"/>
      <c r="R141" s="89"/>
    </row>
    <row r="142">
      <c r="A142" s="82"/>
      <c r="B142" s="83"/>
      <c r="C142" s="83"/>
      <c r="D142" s="83"/>
      <c r="E142" s="83"/>
      <c r="F142" s="84"/>
      <c r="G142" s="90"/>
      <c r="H142" s="92"/>
      <c r="I142" s="83"/>
      <c r="J142" s="91"/>
      <c r="K142" s="83"/>
      <c r="L142" s="88"/>
      <c r="M142" s="83"/>
      <c r="N142" s="91"/>
      <c r="O142" s="91"/>
      <c r="P142" s="91"/>
      <c r="Q142" s="89"/>
      <c r="R142" s="89"/>
    </row>
    <row r="143">
      <c r="A143" s="82"/>
      <c r="B143" s="83"/>
      <c r="C143" s="83"/>
      <c r="D143" s="83"/>
      <c r="E143" s="83"/>
      <c r="F143" s="84"/>
      <c r="G143" s="90"/>
      <c r="H143" s="92"/>
      <c r="I143" s="83"/>
      <c r="J143" s="91"/>
      <c r="K143" s="83"/>
      <c r="L143" s="88"/>
      <c r="M143" s="83"/>
      <c r="N143" s="91"/>
      <c r="O143" s="91"/>
      <c r="P143" s="91"/>
      <c r="Q143" s="89"/>
      <c r="R143" s="89"/>
    </row>
    <row r="144">
      <c r="A144" s="82"/>
      <c r="B144" s="83"/>
      <c r="C144" s="83"/>
      <c r="D144" s="83"/>
      <c r="E144" s="83"/>
      <c r="F144" s="84"/>
      <c r="G144" s="90"/>
      <c r="H144" s="92"/>
      <c r="I144" s="83"/>
      <c r="J144" s="91"/>
      <c r="K144" s="83"/>
      <c r="L144" s="88"/>
      <c r="M144" s="83"/>
      <c r="N144" s="91"/>
      <c r="O144" s="91"/>
      <c r="P144" s="91"/>
      <c r="Q144" s="89"/>
      <c r="R144" s="89"/>
    </row>
    <row r="145">
      <c r="A145" s="82"/>
      <c r="B145" s="83"/>
      <c r="C145" s="83"/>
      <c r="D145" s="83"/>
      <c r="E145" s="83"/>
      <c r="F145" s="84"/>
      <c r="G145" s="90"/>
      <c r="H145" s="92"/>
      <c r="I145" s="83"/>
      <c r="J145" s="91"/>
      <c r="K145" s="83"/>
      <c r="L145" s="88"/>
      <c r="M145" s="83"/>
      <c r="N145" s="91"/>
      <c r="O145" s="91"/>
      <c r="P145" s="91"/>
      <c r="Q145" s="89"/>
      <c r="R145" s="89"/>
    </row>
    <row r="146">
      <c r="A146" s="82"/>
      <c r="B146" s="83"/>
      <c r="C146" s="83"/>
      <c r="D146" s="83"/>
      <c r="E146" s="83"/>
      <c r="F146" s="84"/>
      <c r="G146" s="90"/>
      <c r="H146" s="92"/>
      <c r="I146" s="83"/>
      <c r="J146" s="91"/>
      <c r="K146" s="83"/>
      <c r="L146" s="88"/>
      <c r="M146" s="83"/>
      <c r="N146" s="91"/>
      <c r="O146" s="91"/>
      <c r="P146" s="91"/>
      <c r="Q146" s="89"/>
      <c r="R146" s="89"/>
    </row>
    <row r="147">
      <c r="A147" s="82"/>
      <c r="B147" s="83"/>
      <c r="C147" s="83"/>
      <c r="D147" s="83"/>
      <c r="E147" s="83"/>
      <c r="F147" s="84"/>
      <c r="G147" s="90"/>
      <c r="H147" s="92"/>
      <c r="I147" s="83"/>
      <c r="J147" s="91"/>
      <c r="K147" s="83"/>
      <c r="L147" s="88"/>
      <c r="M147" s="83"/>
      <c r="N147" s="91"/>
      <c r="O147" s="91"/>
      <c r="P147" s="91"/>
      <c r="Q147" s="89"/>
      <c r="R147" s="89"/>
    </row>
    <row r="148">
      <c r="A148" s="82"/>
      <c r="B148" s="83"/>
      <c r="C148" s="83"/>
      <c r="D148" s="83"/>
      <c r="E148" s="83"/>
      <c r="F148" s="84"/>
      <c r="G148" s="90"/>
      <c r="H148" s="92"/>
      <c r="I148" s="83"/>
      <c r="J148" s="91"/>
      <c r="K148" s="83"/>
      <c r="L148" s="88"/>
      <c r="M148" s="83"/>
      <c r="N148" s="91"/>
      <c r="O148" s="91"/>
      <c r="P148" s="91"/>
      <c r="Q148" s="89"/>
      <c r="R148" s="89"/>
    </row>
    <row r="149">
      <c r="A149" s="82"/>
      <c r="B149" s="83"/>
      <c r="C149" s="83"/>
      <c r="D149" s="83"/>
      <c r="E149" s="83"/>
      <c r="F149" s="84"/>
      <c r="G149" s="90"/>
      <c r="H149" s="92"/>
      <c r="I149" s="83"/>
      <c r="J149" s="91"/>
      <c r="K149" s="83"/>
      <c r="L149" s="88"/>
      <c r="M149" s="83"/>
      <c r="N149" s="91"/>
      <c r="O149" s="91"/>
      <c r="P149" s="91"/>
      <c r="Q149" s="89"/>
      <c r="R149" s="89"/>
    </row>
    <row r="150">
      <c r="A150" s="82"/>
      <c r="B150" s="83"/>
      <c r="C150" s="83"/>
      <c r="D150" s="83"/>
      <c r="E150" s="83"/>
      <c r="F150" s="84"/>
      <c r="G150" s="90"/>
      <c r="H150" s="92"/>
      <c r="I150" s="83"/>
      <c r="J150" s="91"/>
      <c r="K150" s="83"/>
      <c r="L150" s="88"/>
      <c r="M150" s="83"/>
      <c r="N150" s="91"/>
      <c r="O150" s="91"/>
      <c r="P150" s="91"/>
      <c r="Q150" s="89"/>
      <c r="R150" s="89"/>
    </row>
    <row r="151">
      <c r="A151" s="82"/>
      <c r="B151" s="83"/>
      <c r="C151" s="83"/>
      <c r="D151" s="83"/>
      <c r="E151" s="83"/>
      <c r="F151" s="84"/>
      <c r="G151" s="90"/>
      <c r="H151" s="92"/>
      <c r="I151" s="83"/>
      <c r="J151" s="91"/>
      <c r="K151" s="83"/>
      <c r="L151" s="88"/>
      <c r="M151" s="83"/>
      <c r="N151" s="91"/>
      <c r="O151" s="91"/>
      <c r="P151" s="91"/>
      <c r="Q151" s="89"/>
      <c r="R151" s="89"/>
    </row>
    <row r="152">
      <c r="A152" s="82"/>
      <c r="B152" s="83"/>
      <c r="C152" s="83"/>
      <c r="D152" s="83"/>
      <c r="E152" s="83"/>
      <c r="F152" s="84"/>
      <c r="G152" s="90"/>
      <c r="H152" s="92"/>
      <c r="I152" s="83"/>
      <c r="J152" s="91"/>
      <c r="K152" s="83"/>
      <c r="L152" s="88"/>
      <c r="M152" s="83"/>
      <c r="N152" s="91"/>
      <c r="O152" s="91"/>
      <c r="P152" s="91"/>
      <c r="Q152" s="89"/>
      <c r="R152" s="89"/>
    </row>
    <row r="153">
      <c r="A153" s="82"/>
      <c r="B153" s="83"/>
      <c r="C153" s="83"/>
      <c r="D153" s="83"/>
      <c r="E153" s="83"/>
      <c r="F153" s="84"/>
      <c r="G153" s="90"/>
      <c r="H153" s="92"/>
      <c r="I153" s="83"/>
      <c r="J153" s="91"/>
      <c r="K153" s="83"/>
      <c r="L153" s="88"/>
      <c r="M153" s="83"/>
      <c r="N153" s="91"/>
      <c r="O153" s="91"/>
      <c r="P153" s="91"/>
      <c r="Q153" s="89"/>
      <c r="R153" s="89"/>
    </row>
    <row r="154">
      <c r="A154" s="82"/>
      <c r="B154" s="83"/>
      <c r="C154" s="83"/>
      <c r="D154" s="83"/>
      <c r="E154" s="83"/>
      <c r="F154" s="84"/>
      <c r="G154" s="90"/>
      <c r="H154" s="92"/>
      <c r="I154" s="83"/>
      <c r="J154" s="91"/>
      <c r="K154" s="83"/>
      <c r="L154" s="88"/>
      <c r="M154" s="83"/>
      <c r="N154" s="91"/>
      <c r="O154" s="91"/>
      <c r="P154" s="91"/>
      <c r="Q154" s="89"/>
      <c r="R154" s="89"/>
    </row>
    <row r="155">
      <c r="A155" s="82"/>
      <c r="B155" s="83"/>
      <c r="C155" s="83"/>
      <c r="D155" s="83"/>
      <c r="E155" s="83"/>
      <c r="F155" s="84"/>
      <c r="G155" s="90"/>
      <c r="H155" s="92"/>
      <c r="I155" s="83"/>
      <c r="J155" s="91"/>
      <c r="K155" s="83"/>
      <c r="L155" s="88"/>
      <c r="M155" s="83"/>
      <c r="N155" s="91"/>
      <c r="O155" s="91"/>
      <c r="P155" s="91"/>
      <c r="Q155" s="89"/>
      <c r="R155" s="89"/>
    </row>
    <row r="156">
      <c r="A156" s="82"/>
      <c r="B156" s="83"/>
      <c r="C156" s="83"/>
      <c r="D156" s="83"/>
      <c r="E156" s="83"/>
      <c r="F156" s="84"/>
      <c r="G156" s="90"/>
      <c r="H156" s="92"/>
      <c r="I156" s="83"/>
      <c r="J156" s="91"/>
      <c r="K156" s="83"/>
      <c r="L156" s="88"/>
      <c r="M156" s="83"/>
      <c r="N156" s="91"/>
      <c r="O156" s="91"/>
      <c r="P156" s="91"/>
      <c r="Q156" s="89"/>
      <c r="R156" s="89"/>
    </row>
    <row r="157">
      <c r="A157" s="82"/>
      <c r="B157" s="83"/>
      <c r="C157" s="83"/>
      <c r="D157" s="83"/>
      <c r="E157" s="83"/>
      <c r="F157" s="84"/>
      <c r="G157" s="90"/>
      <c r="H157" s="92"/>
      <c r="I157" s="83"/>
      <c r="J157" s="91"/>
      <c r="K157" s="83"/>
      <c r="L157" s="88"/>
      <c r="M157" s="83"/>
      <c r="N157" s="91"/>
      <c r="O157" s="91"/>
      <c r="P157" s="91"/>
      <c r="Q157" s="89"/>
      <c r="R157" s="89"/>
    </row>
    <row r="158">
      <c r="A158" s="82"/>
      <c r="B158" s="83"/>
      <c r="C158" s="83"/>
      <c r="D158" s="83"/>
      <c r="E158" s="83"/>
      <c r="F158" s="84"/>
      <c r="G158" s="90"/>
      <c r="H158" s="92"/>
      <c r="I158" s="83"/>
      <c r="J158" s="91"/>
      <c r="K158" s="83"/>
      <c r="L158" s="88"/>
      <c r="M158" s="83"/>
      <c r="N158" s="91"/>
      <c r="O158" s="91"/>
      <c r="P158" s="91"/>
      <c r="Q158" s="89"/>
      <c r="R158" s="89"/>
    </row>
    <row r="159">
      <c r="A159" s="82"/>
      <c r="B159" s="83"/>
      <c r="C159" s="83"/>
      <c r="D159" s="83"/>
      <c r="E159" s="83"/>
      <c r="F159" s="84"/>
      <c r="G159" s="90"/>
      <c r="H159" s="92"/>
      <c r="I159" s="83"/>
      <c r="J159" s="91"/>
      <c r="K159" s="83"/>
      <c r="L159" s="88"/>
      <c r="M159" s="83"/>
      <c r="N159" s="91"/>
      <c r="O159" s="91"/>
      <c r="P159" s="91"/>
      <c r="Q159" s="89"/>
      <c r="R159" s="89"/>
    </row>
    <row r="160">
      <c r="A160" s="82"/>
      <c r="B160" s="83"/>
      <c r="C160" s="83"/>
      <c r="D160" s="83"/>
      <c r="E160" s="83"/>
      <c r="F160" s="84"/>
      <c r="G160" s="90"/>
      <c r="H160" s="92"/>
      <c r="I160" s="83"/>
      <c r="J160" s="91"/>
      <c r="K160" s="83"/>
      <c r="L160" s="88"/>
      <c r="M160" s="83"/>
      <c r="N160" s="91"/>
      <c r="O160" s="91"/>
      <c r="P160" s="91"/>
      <c r="Q160" s="89"/>
      <c r="R160" s="89"/>
    </row>
    <row r="161">
      <c r="A161" s="82"/>
      <c r="B161" s="83"/>
      <c r="C161" s="83"/>
      <c r="D161" s="83"/>
      <c r="E161" s="83"/>
      <c r="F161" s="84"/>
      <c r="G161" s="90"/>
      <c r="H161" s="92"/>
      <c r="I161" s="83"/>
      <c r="J161" s="91"/>
      <c r="K161" s="83"/>
      <c r="L161" s="88"/>
      <c r="M161" s="83"/>
      <c r="N161" s="91"/>
      <c r="O161" s="91"/>
      <c r="P161" s="91"/>
      <c r="Q161" s="89"/>
      <c r="R161" s="89"/>
    </row>
    <row r="162">
      <c r="A162" s="82"/>
      <c r="B162" s="83"/>
      <c r="C162" s="83"/>
      <c r="D162" s="83"/>
      <c r="E162" s="83"/>
      <c r="F162" s="84"/>
      <c r="G162" s="90"/>
      <c r="H162" s="92"/>
      <c r="I162" s="83"/>
      <c r="J162" s="91"/>
      <c r="K162" s="83"/>
      <c r="L162" s="88"/>
      <c r="M162" s="83"/>
      <c r="N162" s="91"/>
      <c r="O162" s="91"/>
      <c r="P162" s="91"/>
      <c r="Q162" s="89"/>
      <c r="R162" s="89"/>
    </row>
    <row r="163">
      <c r="A163" s="82"/>
      <c r="B163" s="83"/>
      <c r="C163" s="83"/>
      <c r="D163" s="83"/>
      <c r="E163" s="83"/>
      <c r="F163" s="84"/>
      <c r="G163" s="90"/>
      <c r="H163" s="92"/>
      <c r="I163" s="83"/>
      <c r="J163" s="91"/>
      <c r="K163" s="83"/>
      <c r="L163" s="88"/>
      <c r="M163" s="83"/>
      <c r="N163" s="91"/>
      <c r="O163" s="91"/>
      <c r="P163" s="91"/>
      <c r="Q163" s="89"/>
      <c r="R163" s="89"/>
    </row>
    <row r="164">
      <c r="A164" s="82"/>
      <c r="B164" s="83"/>
      <c r="C164" s="83"/>
      <c r="D164" s="83"/>
      <c r="E164" s="83"/>
      <c r="F164" s="84"/>
      <c r="G164" s="90"/>
      <c r="H164" s="92"/>
      <c r="I164" s="83"/>
      <c r="J164" s="91"/>
      <c r="K164" s="83"/>
      <c r="L164" s="88"/>
      <c r="M164" s="83"/>
      <c r="N164" s="91"/>
      <c r="O164" s="91"/>
      <c r="P164" s="91"/>
      <c r="Q164" s="89"/>
      <c r="R164" s="89"/>
    </row>
    <row r="165">
      <c r="A165" s="82"/>
      <c r="B165" s="83"/>
      <c r="C165" s="83"/>
      <c r="D165" s="83"/>
      <c r="E165" s="83"/>
      <c r="F165" s="84"/>
      <c r="G165" s="90"/>
      <c r="H165" s="92"/>
      <c r="I165" s="83"/>
      <c r="J165" s="91"/>
      <c r="K165" s="83"/>
      <c r="L165" s="88"/>
      <c r="M165" s="83"/>
      <c r="N165" s="91"/>
      <c r="O165" s="91"/>
      <c r="P165" s="91"/>
      <c r="Q165" s="89"/>
      <c r="R165" s="89"/>
    </row>
    <row r="166">
      <c r="A166" s="82"/>
      <c r="B166" s="83"/>
      <c r="C166" s="83"/>
      <c r="D166" s="83"/>
      <c r="E166" s="83"/>
      <c r="F166" s="84"/>
      <c r="G166" s="90"/>
      <c r="H166" s="92"/>
      <c r="I166" s="83"/>
      <c r="J166" s="91"/>
      <c r="K166" s="83"/>
      <c r="L166" s="88"/>
      <c r="M166" s="83"/>
      <c r="N166" s="91"/>
      <c r="O166" s="91"/>
      <c r="P166" s="91"/>
      <c r="Q166" s="89"/>
      <c r="R166" s="89"/>
    </row>
    <row r="167">
      <c r="A167" s="82"/>
      <c r="B167" s="83"/>
      <c r="C167" s="83"/>
      <c r="D167" s="83"/>
      <c r="E167" s="83"/>
      <c r="F167" s="84"/>
      <c r="G167" s="90"/>
      <c r="H167" s="92"/>
      <c r="I167" s="83"/>
      <c r="J167" s="91"/>
      <c r="K167" s="83"/>
      <c r="L167" s="88"/>
      <c r="M167" s="83"/>
      <c r="N167" s="91"/>
      <c r="O167" s="91"/>
      <c r="P167" s="91"/>
      <c r="Q167" s="89"/>
      <c r="R167" s="89"/>
    </row>
    <row r="168">
      <c r="A168" s="82"/>
      <c r="B168" s="83"/>
      <c r="C168" s="83"/>
      <c r="D168" s="83"/>
      <c r="E168" s="83"/>
      <c r="F168" s="84"/>
      <c r="G168" s="90"/>
      <c r="H168" s="92"/>
      <c r="I168" s="83"/>
      <c r="J168" s="91"/>
      <c r="K168" s="83"/>
      <c r="L168" s="88"/>
      <c r="M168" s="83"/>
      <c r="N168" s="91"/>
      <c r="O168" s="91"/>
      <c r="P168" s="91"/>
      <c r="Q168" s="89"/>
      <c r="R168" s="89"/>
    </row>
    <row r="169">
      <c r="A169" s="82"/>
      <c r="B169" s="83"/>
      <c r="C169" s="83"/>
      <c r="D169" s="83"/>
      <c r="E169" s="83"/>
      <c r="F169" s="84"/>
      <c r="G169" s="90"/>
      <c r="H169" s="92"/>
      <c r="I169" s="83"/>
      <c r="J169" s="91"/>
      <c r="K169" s="83"/>
      <c r="L169" s="88"/>
      <c r="M169" s="83"/>
      <c r="N169" s="91"/>
      <c r="O169" s="91"/>
      <c r="P169" s="91"/>
      <c r="Q169" s="89"/>
      <c r="R169" s="89"/>
    </row>
    <row r="170">
      <c r="A170" s="82"/>
      <c r="B170" s="83"/>
      <c r="C170" s="83"/>
      <c r="D170" s="83"/>
      <c r="E170" s="83"/>
      <c r="F170" s="84"/>
      <c r="G170" s="90"/>
      <c r="H170" s="92"/>
      <c r="I170" s="83"/>
      <c r="J170" s="91"/>
      <c r="K170" s="83"/>
      <c r="L170" s="88"/>
      <c r="M170" s="83"/>
      <c r="N170" s="91"/>
      <c r="O170" s="91"/>
      <c r="P170" s="91"/>
      <c r="Q170" s="89"/>
      <c r="R170" s="89"/>
    </row>
    <row r="171">
      <c r="A171" s="82"/>
      <c r="B171" s="83"/>
      <c r="C171" s="83"/>
      <c r="D171" s="83"/>
      <c r="E171" s="83"/>
      <c r="F171" s="84"/>
      <c r="G171" s="90"/>
      <c r="H171" s="92"/>
      <c r="I171" s="83"/>
      <c r="J171" s="91"/>
      <c r="K171" s="83"/>
      <c r="L171" s="88"/>
      <c r="M171" s="83"/>
      <c r="N171" s="91"/>
      <c r="O171" s="91"/>
      <c r="P171" s="91"/>
      <c r="Q171" s="89"/>
      <c r="R171" s="89"/>
    </row>
    <row r="172">
      <c r="A172" s="82"/>
      <c r="B172" s="83"/>
      <c r="C172" s="83"/>
      <c r="D172" s="83"/>
      <c r="E172" s="83"/>
      <c r="F172" s="84"/>
      <c r="G172" s="90"/>
      <c r="H172" s="92"/>
      <c r="I172" s="83"/>
      <c r="J172" s="91"/>
      <c r="K172" s="83"/>
      <c r="L172" s="88"/>
      <c r="M172" s="83"/>
      <c r="N172" s="91"/>
      <c r="O172" s="91"/>
      <c r="P172" s="91"/>
      <c r="Q172" s="89"/>
      <c r="R172" s="89"/>
    </row>
    <row r="173">
      <c r="A173" s="82"/>
      <c r="B173" s="83"/>
      <c r="C173" s="83"/>
      <c r="D173" s="83"/>
      <c r="E173" s="83"/>
      <c r="F173" s="84"/>
      <c r="G173" s="90"/>
      <c r="H173" s="92"/>
      <c r="I173" s="83"/>
      <c r="J173" s="91"/>
      <c r="K173" s="83"/>
      <c r="L173" s="88"/>
      <c r="M173" s="83"/>
      <c r="N173" s="91"/>
      <c r="O173" s="91"/>
      <c r="P173" s="91"/>
      <c r="Q173" s="89"/>
      <c r="R173" s="89"/>
    </row>
    <row r="174">
      <c r="A174" s="82"/>
      <c r="B174" s="83"/>
      <c r="C174" s="83"/>
      <c r="D174" s="83"/>
      <c r="E174" s="83"/>
      <c r="F174" s="84"/>
      <c r="G174" s="90"/>
      <c r="H174" s="92"/>
      <c r="I174" s="83"/>
      <c r="J174" s="91"/>
      <c r="K174" s="83"/>
      <c r="L174" s="88"/>
      <c r="M174" s="83"/>
      <c r="N174" s="91"/>
      <c r="O174" s="91"/>
      <c r="P174" s="91"/>
      <c r="Q174" s="89"/>
      <c r="R174" s="89"/>
    </row>
    <row r="175">
      <c r="A175" s="82"/>
      <c r="B175" s="83"/>
      <c r="C175" s="83"/>
      <c r="D175" s="83"/>
      <c r="E175" s="83"/>
      <c r="F175" s="84"/>
      <c r="G175" s="90"/>
      <c r="H175" s="92"/>
      <c r="I175" s="83"/>
      <c r="J175" s="91"/>
      <c r="K175" s="83"/>
      <c r="L175" s="88"/>
      <c r="M175" s="83"/>
      <c r="N175" s="91"/>
      <c r="O175" s="91"/>
      <c r="P175" s="91"/>
      <c r="Q175" s="89"/>
      <c r="R175" s="89"/>
    </row>
    <row r="176">
      <c r="A176" s="82"/>
      <c r="B176" s="83"/>
      <c r="C176" s="83"/>
      <c r="D176" s="83"/>
      <c r="E176" s="83"/>
      <c r="F176" s="84"/>
      <c r="G176" s="90"/>
      <c r="H176" s="92"/>
      <c r="I176" s="83"/>
      <c r="J176" s="91"/>
      <c r="K176" s="83"/>
      <c r="L176" s="88"/>
      <c r="M176" s="83"/>
      <c r="N176" s="91"/>
      <c r="O176" s="91"/>
      <c r="P176" s="91"/>
      <c r="Q176" s="89"/>
      <c r="R176" s="89"/>
    </row>
    <row r="177">
      <c r="A177" s="82"/>
      <c r="B177" s="83"/>
      <c r="C177" s="83"/>
      <c r="D177" s="83"/>
      <c r="E177" s="83"/>
      <c r="F177" s="84"/>
      <c r="G177" s="90"/>
      <c r="H177" s="92"/>
      <c r="I177" s="83"/>
      <c r="J177" s="91"/>
      <c r="K177" s="83"/>
      <c r="L177" s="88"/>
      <c r="M177" s="83"/>
      <c r="N177" s="91"/>
      <c r="O177" s="91"/>
      <c r="P177" s="91"/>
      <c r="Q177" s="89"/>
      <c r="R177" s="89"/>
    </row>
    <row r="178">
      <c r="A178" s="82"/>
      <c r="B178" s="83"/>
      <c r="C178" s="83"/>
      <c r="D178" s="83"/>
      <c r="E178" s="83"/>
      <c r="F178" s="84"/>
      <c r="G178" s="90"/>
      <c r="H178" s="92"/>
      <c r="I178" s="83"/>
      <c r="J178" s="91"/>
      <c r="K178" s="83"/>
      <c r="L178" s="88"/>
      <c r="M178" s="83"/>
      <c r="N178" s="91"/>
      <c r="O178" s="91"/>
      <c r="P178" s="91"/>
      <c r="Q178" s="89"/>
      <c r="R178" s="89"/>
    </row>
    <row r="179">
      <c r="A179" s="82"/>
      <c r="B179" s="83"/>
      <c r="C179" s="83"/>
      <c r="D179" s="83"/>
      <c r="E179" s="83"/>
      <c r="F179" s="84"/>
      <c r="G179" s="90"/>
      <c r="H179" s="92"/>
      <c r="I179" s="83"/>
      <c r="J179" s="91"/>
      <c r="K179" s="83"/>
      <c r="L179" s="88"/>
      <c r="M179" s="83"/>
      <c r="N179" s="91"/>
      <c r="O179" s="91"/>
      <c r="P179" s="91"/>
      <c r="Q179" s="89"/>
      <c r="R179" s="89"/>
    </row>
    <row r="180">
      <c r="A180" s="82"/>
      <c r="B180" s="83"/>
      <c r="C180" s="83"/>
      <c r="D180" s="83"/>
      <c r="E180" s="83"/>
      <c r="F180" s="84"/>
      <c r="G180" s="90"/>
      <c r="H180" s="92"/>
      <c r="I180" s="83"/>
      <c r="J180" s="91"/>
      <c r="K180" s="83"/>
      <c r="L180" s="88"/>
      <c r="M180" s="83"/>
      <c r="N180" s="91"/>
      <c r="O180" s="91"/>
      <c r="P180" s="91"/>
      <c r="Q180" s="89"/>
      <c r="R180" s="89"/>
    </row>
    <row r="181">
      <c r="A181" s="82"/>
      <c r="B181" s="83"/>
      <c r="C181" s="83"/>
      <c r="D181" s="83"/>
      <c r="E181" s="83"/>
      <c r="F181" s="84"/>
      <c r="G181" s="90"/>
      <c r="H181" s="92"/>
      <c r="I181" s="83"/>
      <c r="J181" s="91"/>
      <c r="K181" s="83"/>
      <c r="L181" s="88"/>
      <c r="M181" s="83"/>
      <c r="N181" s="91"/>
      <c r="O181" s="91"/>
      <c r="P181" s="91"/>
      <c r="Q181" s="89"/>
      <c r="R181" s="89"/>
    </row>
    <row r="182">
      <c r="A182" s="82"/>
      <c r="B182" s="83"/>
      <c r="C182" s="83"/>
      <c r="D182" s="83"/>
      <c r="E182" s="83"/>
      <c r="F182" s="84"/>
      <c r="G182" s="90"/>
      <c r="H182" s="92"/>
      <c r="I182" s="83"/>
      <c r="J182" s="91"/>
      <c r="K182" s="83"/>
      <c r="L182" s="88"/>
      <c r="M182" s="83"/>
      <c r="N182" s="91"/>
      <c r="O182" s="91"/>
      <c r="P182" s="91"/>
      <c r="Q182" s="89"/>
      <c r="R182" s="89"/>
    </row>
    <row r="183">
      <c r="A183" s="82"/>
      <c r="B183" s="83"/>
      <c r="C183" s="83"/>
      <c r="D183" s="83"/>
      <c r="E183" s="83"/>
      <c r="F183" s="84"/>
      <c r="G183" s="90"/>
      <c r="H183" s="92"/>
      <c r="I183" s="83"/>
      <c r="J183" s="91"/>
      <c r="K183" s="83"/>
      <c r="L183" s="88"/>
      <c r="M183" s="83"/>
      <c r="N183" s="91"/>
      <c r="O183" s="91"/>
      <c r="P183" s="91"/>
      <c r="Q183" s="89"/>
      <c r="R183" s="89"/>
    </row>
    <row r="184">
      <c r="A184" s="82"/>
      <c r="B184" s="83"/>
      <c r="C184" s="83"/>
      <c r="D184" s="83"/>
      <c r="E184" s="83"/>
      <c r="F184" s="84"/>
      <c r="G184" s="90"/>
      <c r="H184" s="92"/>
      <c r="I184" s="83"/>
      <c r="J184" s="91"/>
      <c r="K184" s="83"/>
      <c r="L184" s="88"/>
      <c r="M184" s="83"/>
      <c r="N184" s="91"/>
      <c r="O184" s="91"/>
      <c r="P184" s="91"/>
      <c r="Q184" s="89"/>
      <c r="R184" s="89"/>
    </row>
    <row r="185">
      <c r="A185" s="82"/>
      <c r="B185" s="83"/>
      <c r="C185" s="83"/>
      <c r="D185" s="83"/>
      <c r="E185" s="83"/>
      <c r="F185" s="84"/>
      <c r="G185" s="90"/>
      <c r="H185" s="92"/>
      <c r="I185" s="83"/>
      <c r="J185" s="91"/>
      <c r="K185" s="83"/>
      <c r="L185" s="88"/>
      <c r="M185" s="83"/>
      <c r="N185" s="91"/>
      <c r="O185" s="91"/>
      <c r="P185" s="91"/>
      <c r="Q185" s="89"/>
      <c r="R185" s="89"/>
    </row>
    <row r="186">
      <c r="A186" s="82"/>
      <c r="B186" s="83"/>
      <c r="C186" s="83"/>
      <c r="D186" s="83"/>
      <c r="E186" s="83"/>
      <c r="F186" s="84"/>
      <c r="G186" s="90"/>
      <c r="H186" s="92"/>
      <c r="I186" s="83"/>
      <c r="J186" s="91"/>
      <c r="K186" s="83"/>
      <c r="L186" s="88"/>
      <c r="M186" s="83"/>
      <c r="N186" s="91"/>
      <c r="O186" s="91"/>
      <c r="P186" s="91"/>
      <c r="Q186" s="89"/>
      <c r="R186" s="89"/>
    </row>
    <row r="187">
      <c r="A187" s="82"/>
      <c r="B187" s="83"/>
      <c r="C187" s="83"/>
      <c r="D187" s="83"/>
      <c r="E187" s="83"/>
      <c r="F187" s="84"/>
      <c r="G187" s="90"/>
      <c r="H187" s="92"/>
      <c r="I187" s="83"/>
      <c r="J187" s="91"/>
      <c r="K187" s="83"/>
      <c r="L187" s="88"/>
      <c r="M187" s="83"/>
      <c r="N187" s="91"/>
      <c r="O187" s="91"/>
      <c r="P187" s="91"/>
      <c r="Q187" s="89"/>
      <c r="R187" s="89"/>
    </row>
    <row r="188">
      <c r="A188" s="82"/>
      <c r="B188" s="83"/>
      <c r="C188" s="83"/>
      <c r="D188" s="83"/>
      <c r="E188" s="83"/>
      <c r="F188" s="84"/>
      <c r="G188" s="90"/>
      <c r="H188" s="92"/>
      <c r="I188" s="83"/>
      <c r="J188" s="91"/>
      <c r="K188" s="83"/>
      <c r="L188" s="88"/>
      <c r="M188" s="83"/>
      <c r="N188" s="91"/>
      <c r="O188" s="91"/>
      <c r="P188" s="91"/>
      <c r="Q188" s="89"/>
      <c r="R188" s="89"/>
    </row>
    <row r="189">
      <c r="A189" s="82"/>
      <c r="B189" s="83"/>
      <c r="C189" s="83"/>
      <c r="D189" s="83"/>
      <c r="E189" s="83"/>
      <c r="F189" s="84"/>
      <c r="G189" s="90"/>
      <c r="H189" s="92"/>
      <c r="I189" s="83"/>
      <c r="J189" s="91"/>
      <c r="K189" s="83"/>
      <c r="L189" s="88"/>
      <c r="M189" s="83"/>
      <c r="N189" s="91"/>
      <c r="O189" s="91"/>
      <c r="P189" s="91"/>
      <c r="Q189" s="89"/>
      <c r="R189" s="89"/>
    </row>
    <row r="190">
      <c r="A190" s="82"/>
      <c r="B190" s="83"/>
      <c r="C190" s="83"/>
      <c r="D190" s="83"/>
      <c r="E190" s="83"/>
      <c r="F190" s="84"/>
      <c r="G190" s="90"/>
      <c r="H190" s="92"/>
      <c r="I190" s="83"/>
      <c r="J190" s="91"/>
      <c r="K190" s="83"/>
      <c r="L190" s="88"/>
      <c r="M190" s="83"/>
      <c r="N190" s="91"/>
      <c r="O190" s="91"/>
      <c r="P190" s="91"/>
      <c r="Q190" s="89"/>
      <c r="R190" s="89"/>
    </row>
    <row r="191">
      <c r="A191" s="82"/>
      <c r="B191" s="83"/>
      <c r="C191" s="83"/>
      <c r="D191" s="83"/>
      <c r="E191" s="83"/>
      <c r="F191" s="84"/>
      <c r="G191" s="90"/>
      <c r="H191" s="92"/>
      <c r="I191" s="83"/>
      <c r="J191" s="91"/>
      <c r="K191" s="83"/>
      <c r="L191" s="88"/>
      <c r="M191" s="83"/>
      <c r="N191" s="91"/>
      <c r="O191" s="91"/>
      <c r="P191" s="91"/>
      <c r="Q191" s="89"/>
      <c r="R191" s="89"/>
    </row>
    <row r="192">
      <c r="A192" s="82"/>
      <c r="B192" s="83"/>
      <c r="C192" s="83"/>
      <c r="D192" s="83"/>
      <c r="E192" s="83"/>
      <c r="F192" s="84"/>
      <c r="G192" s="90"/>
      <c r="H192" s="92"/>
      <c r="I192" s="83"/>
      <c r="J192" s="91"/>
      <c r="K192" s="83"/>
      <c r="L192" s="88"/>
      <c r="M192" s="83"/>
      <c r="N192" s="91"/>
      <c r="O192" s="91"/>
      <c r="P192" s="91"/>
      <c r="Q192" s="89"/>
      <c r="R192" s="89"/>
    </row>
    <row r="193">
      <c r="A193" s="82"/>
      <c r="B193" s="83"/>
      <c r="C193" s="83"/>
      <c r="D193" s="83"/>
      <c r="E193" s="83"/>
      <c r="F193" s="84"/>
      <c r="G193" s="90"/>
      <c r="H193" s="92"/>
      <c r="I193" s="83"/>
      <c r="J193" s="91"/>
      <c r="K193" s="83"/>
      <c r="L193" s="88"/>
      <c r="M193" s="83"/>
      <c r="N193" s="91"/>
      <c r="O193" s="91"/>
      <c r="P193" s="91"/>
      <c r="Q193" s="89"/>
      <c r="R193" s="89"/>
    </row>
    <row r="194">
      <c r="A194" s="82"/>
      <c r="B194" s="83"/>
      <c r="C194" s="83"/>
      <c r="D194" s="83"/>
      <c r="E194" s="83"/>
      <c r="F194" s="84"/>
      <c r="G194" s="90"/>
      <c r="H194" s="92"/>
      <c r="I194" s="83"/>
      <c r="J194" s="91"/>
      <c r="K194" s="83"/>
      <c r="L194" s="88"/>
      <c r="M194" s="83"/>
      <c r="N194" s="91"/>
      <c r="O194" s="91"/>
      <c r="P194" s="91"/>
      <c r="Q194" s="89"/>
      <c r="R194" s="89"/>
    </row>
    <row r="195">
      <c r="A195" s="82"/>
      <c r="B195" s="83"/>
      <c r="C195" s="83"/>
      <c r="D195" s="83"/>
      <c r="E195" s="83"/>
      <c r="F195" s="84"/>
      <c r="G195" s="90"/>
      <c r="H195" s="92"/>
      <c r="I195" s="83"/>
      <c r="J195" s="91"/>
      <c r="K195" s="83"/>
      <c r="L195" s="88"/>
      <c r="M195" s="83"/>
      <c r="N195" s="91"/>
      <c r="O195" s="91"/>
      <c r="P195" s="91"/>
      <c r="Q195" s="89"/>
      <c r="R195" s="89"/>
    </row>
    <row r="196">
      <c r="A196" s="82"/>
      <c r="B196" s="83"/>
      <c r="C196" s="83"/>
      <c r="D196" s="83"/>
      <c r="E196" s="83"/>
      <c r="F196" s="84"/>
      <c r="G196" s="90"/>
      <c r="H196" s="92"/>
      <c r="I196" s="83"/>
      <c r="J196" s="91"/>
      <c r="K196" s="83"/>
      <c r="L196" s="88"/>
      <c r="M196" s="83"/>
      <c r="N196" s="91"/>
      <c r="O196" s="91"/>
      <c r="P196" s="91"/>
      <c r="Q196" s="89"/>
      <c r="R196" s="89"/>
    </row>
    <row r="197">
      <c r="A197" s="82"/>
      <c r="B197" s="83"/>
      <c r="C197" s="83"/>
      <c r="D197" s="83"/>
      <c r="E197" s="83"/>
      <c r="F197" s="84"/>
      <c r="G197" s="90"/>
      <c r="H197" s="92"/>
      <c r="I197" s="83"/>
      <c r="J197" s="91"/>
      <c r="K197" s="83"/>
      <c r="L197" s="88"/>
      <c r="M197" s="83"/>
      <c r="N197" s="91"/>
      <c r="O197" s="91"/>
      <c r="P197" s="91"/>
      <c r="Q197" s="89"/>
      <c r="R197" s="89"/>
    </row>
    <row r="198">
      <c r="A198" s="82"/>
      <c r="B198" s="83"/>
      <c r="C198" s="83"/>
      <c r="D198" s="83"/>
      <c r="E198" s="83"/>
      <c r="F198" s="84"/>
      <c r="G198" s="90"/>
      <c r="H198" s="92"/>
      <c r="I198" s="83"/>
      <c r="J198" s="91"/>
      <c r="K198" s="83"/>
      <c r="L198" s="88"/>
      <c r="M198" s="83"/>
      <c r="N198" s="91"/>
      <c r="O198" s="91"/>
      <c r="P198" s="91"/>
      <c r="Q198" s="89"/>
      <c r="R198" s="89"/>
    </row>
    <row r="199">
      <c r="A199" s="82"/>
      <c r="B199" s="83"/>
      <c r="C199" s="83"/>
      <c r="D199" s="83"/>
      <c r="E199" s="83"/>
      <c r="F199" s="84"/>
      <c r="G199" s="90"/>
      <c r="H199" s="92"/>
      <c r="I199" s="83"/>
      <c r="J199" s="91"/>
      <c r="K199" s="83"/>
      <c r="L199" s="88"/>
      <c r="M199" s="83"/>
      <c r="N199" s="91"/>
      <c r="O199" s="91"/>
      <c r="P199" s="91"/>
      <c r="Q199" s="89"/>
      <c r="R199" s="89"/>
    </row>
    <row r="200">
      <c r="A200" s="82"/>
      <c r="B200" s="83"/>
      <c r="C200" s="83"/>
      <c r="D200" s="83"/>
      <c r="E200" s="83"/>
      <c r="F200" s="84"/>
      <c r="G200" s="90"/>
      <c r="H200" s="92"/>
      <c r="I200" s="83"/>
      <c r="J200" s="91"/>
      <c r="K200" s="83"/>
      <c r="L200" s="88"/>
      <c r="M200" s="83"/>
      <c r="N200" s="91"/>
      <c r="O200" s="91"/>
      <c r="P200" s="91"/>
      <c r="Q200" s="89"/>
      <c r="R200" s="89"/>
    </row>
  </sheetData>
  <conditionalFormatting sqref="I2:J200">
    <cfRule type="cellIs" dxfId="1" priority="1" operator="lessThan">
      <formula>0.1</formula>
    </cfRule>
  </conditionalFormatting>
  <conditionalFormatting sqref="L2:L200">
    <cfRule type="cellIs" dxfId="2" priority="2" operator="lessThan">
      <formula>0</formula>
    </cfRule>
  </conditionalFormatting>
  <conditionalFormatting sqref="M2:N200">
    <cfRule type="cellIs" dxfId="3" priority="3" operator="greaterThan">
      <formula>0</formula>
    </cfRule>
  </conditionalFormatting>
  <conditionalFormatting sqref="P2:P200">
    <cfRule type="cellIs" dxfId="3" priority="4" operator="greaterThan">
      <formula>0</formula>
    </cfRule>
  </conditionalFormatting>
  <conditionalFormatting sqref="M2:N200">
    <cfRule type="cellIs" dxfId="2" priority="5" operator="lessThan">
      <formula>0</formula>
    </cfRule>
  </conditionalFormatting>
  <conditionalFormatting sqref="P2:P200">
    <cfRule type="cellIs" dxfId="2" priority="6" operator="lessThan">
      <formula>0</formula>
    </cfRule>
  </conditionalFormatting>
  <conditionalFormatting sqref="L2:L200">
    <cfRule type="cellIs" dxfId="3" priority="7" operator="greaterThan">
      <formula>0</formula>
    </cfRule>
  </conditionalFormatting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2.75"/>
  <cols>
    <col customWidth="1" min="1" max="1" width="11.14"/>
    <col customWidth="1" hidden="1" min="2" max="2" width="15.57"/>
    <col customWidth="1" min="3" max="3" width="11.0"/>
    <col customWidth="1" min="4" max="4" width="6.0"/>
    <col customWidth="1" min="5" max="5" width="6.43"/>
    <col customWidth="1" min="6" max="6" width="7.71"/>
    <col customWidth="1" min="7" max="7" width="6.43"/>
    <col customWidth="1" min="8" max="8" width="7.0"/>
    <col customWidth="1" min="9" max="10" width="17.29"/>
    <col customWidth="1" min="11" max="11" width="10.43"/>
    <col customWidth="1" min="12" max="20" width="17.29"/>
  </cols>
  <sheetData>
    <row r="1">
      <c r="A1" s="93" t="s">
        <v>111</v>
      </c>
      <c r="B1" s="93" t="s">
        <v>112</v>
      </c>
      <c r="C1" s="93" t="s">
        <v>113</v>
      </c>
      <c r="D1" s="93" t="s">
        <v>4</v>
      </c>
      <c r="E1" s="93" t="s">
        <v>114</v>
      </c>
      <c r="F1" s="93" t="s">
        <v>115</v>
      </c>
      <c r="G1" s="93" t="s">
        <v>116</v>
      </c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</row>
    <row r="2">
      <c r="A2" s="95" t="str">
        <f t="array" ref="A2:A120">sort(Summary_OSV!B:B,1,1)</f>
        <v>AAPL</v>
      </c>
      <c r="B2" s="94"/>
      <c r="C2" s="95">
        <f t="shared" ref="C2:C146" si="1">IFERROR(__xludf.DUMMYFUNCTION("GoogleFinance(A2,""changepct"")"),0.67)</f>
        <v>0.67</v>
      </c>
      <c r="D2" s="95">
        <f t="shared" ref="D2:D146" si="2">IFERROR(__xludf.DUMMYFUNCTION("GoogleFinance($A2,""price"")"),197.0)</f>
        <v>197</v>
      </c>
      <c r="E2" s="95">
        <f t="shared" ref="E2:E146" si="3">IFERROR(__xludf.DUMMYFUNCTION("GoogleFinance($A2,""low52"")"),142.0)</f>
        <v>142</v>
      </c>
      <c r="F2" s="95">
        <f t="shared" ref="F2:F146" si="4">IFERROR(__xludf.DUMMYFUNCTION("GoogleFinance($A2,""high52"")"),233.47)</f>
        <v>233.47</v>
      </c>
      <c r="G2" s="96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</row>
    <row r="3">
      <c r="A3" s="95" t="s">
        <v>61</v>
      </c>
      <c r="B3" s="95"/>
      <c r="C3" s="95">
        <f t="shared" si="1"/>
        <v>-0.27</v>
      </c>
      <c r="D3" s="95">
        <f t="shared" si="2"/>
        <v>29.08</v>
      </c>
      <c r="E3" s="95">
        <f t="shared" si="3"/>
        <v>22.66</v>
      </c>
      <c r="F3" s="95">
        <f t="shared" si="4"/>
        <v>31.91</v>
      </c>
      <c r="G3" s="96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</row>
    <row r="4">
      <c r="A4" s="95" t="s">
        <v>63</v>
      </c>
      <c r="B4" s="95"/>
      <c r="C4" s="95">
        <f t="shared" si="1"/>
        <v>-2.69</v>
      </c>
      <c r="D4" s="95">
        <f t="shared" si="2"/>
        <v>61.79</v>
      </c>
      <c r="E4" s="95">
        <f t="shared" si="3"/>
        <v>15.44</v>
      </c>
      <c r="F4" s="95">
        <f t="shared" si="4"/>
        <v>74.85</v>
      </c>
      <c r="G4" s="96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</row>
    <row r="5">
      <c r="A5" s="95" t="s">
        <v>68</v>
      </c>
      <c r="B5" s="95"/>
      <c r="C5" s="95">
        <f t="shared" si="1"/>
        <v>0.08</v>
      </c>
      <c r="D5" s="95">
        <f t="shared" si="2"/>
        <v>202.38</v>
      </c>
      <c r="E5" s="95">
        <f t="shared" si="3"/>
        <v>151.7</v>
      </c>
      <c r="F5" s="95">
        <f t="shared" si="4"/>
        <v>262.5</v>
      </c>
      <c r="G5" s="96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</row>
    <row r="6">
      <c r="A6" s="95" t="s">
        <v>67</v>
      </c>
      <c r="B6" s="95"/>
      <c r="C6" s="95">
        <f t="shared" si="1"/>
        <v>0.36</v>
      </c>
      <c r="D6" s="95">
        <f t="shared" si="2"/>
        <v>143.28</v>
      </c>
      <c r="E6" s="95">
        <f t="shared" si="3"/>
        <v>105.94</v>
      </c>
      <c r="F6" s="95">
        <f t="shared" si="4"/>
        <v>162</v>
      </c>
      <c r="G6" s="96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</row>
    <row r="7">
      <c r="A7" s="95" t="s">
        <v>65</v>
      </c>
      <c r="B7" s="95"/>
      <c r="C7" s="95">
        <f t="shared" si="1"/>
        <v>0.18</v>
      </c>
      <c r="D7" s="95">
        <f t="shared" si="2"/>
        <v>215.41</v>
      </c>
      <c r="E7" s="95">
        <f t="shared" si="3"/>
        <v>176.87</v>
      </c>
      <c r="F7" s="95">
        <f t="shared" si="4"/>
        <v>221.69</v>
      </c>
      <c r="G7" s="96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</row>
    <row r="8">
      <c r="A8" s="95" t="s">
        <v>66</v>
      </c>
      <c r="B8" s="95"/>
      <c r="C8" s="95">
        <f t="shared" si="1"/>
        <v>0.44</v>
      </c>
      <c r="D8" s="95">
        <f t="shared" si="2"/>
        <v>119.89</v>
      </c>
      <c r="E8" s="95">
        <f t="shared" si="3"/>
        <v>89.48</v>
      </c>
      <c r="F8" s="95">
        <f t="shared" si="4"/>
        <v>120.82</v>
      </c>
      <c r="G8" s="96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</row>
    <row r="9">
      <c r="A9" s="95" t="s">
        <v>77</v>
      </c>
      <c r="B9" s="95"/>
      <c r="C9" s="95">
        <f t="shared" si="1"/>
        <v>1</v>
      </c>
      <c r="D9" s="95">
        <f t="shared" si="2"/>
        <v>43.32</v>
      </c>
      <c r="E9" s="95">
        <f t="shared" si="3"/>
        <v>28.39</v>
      </c>
      <c r="F9" s="95">
        <f t="shared" si="4"/>
        <v>64.66</v>
      </c>
      <c r="G9" s="96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</row>
    <row r="10">
      <c r="A10" s="95" t="s">
        <v>70</v>
      </c>
      <c r="B10" s="95"/>
      <c r="C10" s="95">
        <f t="shared" si="1"/>
        <v>-0.65</v>
      </c>
      <c r="D10" s="95">
        <f t="shared" si="2"/>
        <v>365.49</v>
      </c>
      <c r="E10" s="95">
        <f t="shared" si="3"/>
        <v>231.23</v>
      </c>
      <c r="F10" s="95">
        <f t="shared" si="4"/>
        <v>423.21</v>
      </c>
      <c r="G10" s="96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</row>
    <row r="11">
      <c r="A11" s="95" t="s">
        <v>59</v>
      </c>
      <c r="B11" s="95"/>
      <c r="C11" s="95">
        <f t="shared" si="1"/>
        <v>0.22</v>
      </c>
      <c r="D11" s="95">
        <f t="shared" si="2"/>
        <v>53.93</v>
      </c>
      <c r="E11" s="95">
        <f t="shared" si="3"/>
        <v>42.4</v>
      </c>
      <c r="F11" s="95">
        <f t="shared" si="4"/>
        <v>54.65</v>
      </c>
      <c r="G11" s="96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</row>
    <row r="12">
      <c r="A12" s="95" t="s">
        <v>1</v>
      </c>
      <c r="B12" s="95"/>
      <c r="C12" s="95" t="str">
        <f t="shared" si="1"/>
        <v>#N/A</v>
      </c>
      <c r="D12" s="95" t="str">
        <f t="shared" si="2"/>
        <v>#N/A</v>
      </c>
      <c r="E12" s="95" t="str">
        <f t="shared" si="3"/>
        <v>#N/A</v>
      </c>
      <c r="F12" s="95" t="str">
        <f t="shared" si="4"/>
        <v>#N/A</v>
      </c>
      <c r="G12" s="96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</row>
    <row r="13">
      <c r="A13" s="95" t="s">
        <v>64</v>
      </c>
      <c r="B13" s="95"/>
      <c r="C13" s="95">
        <f t="shared" si="1"/>
        <v>-0.26</v>
      </c>
      <c r="D13" s="95">
        <f t="shared" si="2"/>
        <v>371.05</v>
      </c>
      <c r="E13" s="95">
        <f t="shared" si="3"/>
        <v>316</v>
      </c>
      <c r="F13" s="95">
        <f t="shared" si="4"/>
        <v>387.95</v>
      </c>
      <c r="G13" s="96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</row>
    <row r="14">
      <c r="A14" s="95" t="s">
        <v>62</v>
      </c>
      <c r="B14" s="95"/>
      <c r="C14" s="95">
        <f t="shared" si="1"/>
        <v>1.25</v>
      </c>
      <c r="D14" s="95">
        <f t="shared" si="2"/>
        <v>52.04</v>
      </c>
      <c r="E14" s="95">
        <f t="shared" si="3"/>
        <v>33.83</v>
      </c>
      <c r="F14" s="95">
        <f t="shared" si="4"/>
        <v>93.39</v>
      </c>
      <c r="G14" s="96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</row>
    <row r="15">
      <c r="A15" s="95" t="s">
        <v>74</v>
      </c>
      <c r="B15" s="95"/>
      <c r="C15" s="95">
        <f t="shared" si="1"/>
        <v>1.27</v>
      </c>
      <c r="D15" s="95">
        <f t="shared" si="2"/>
        <v>14.34</v>
      </c>
      <c r="E15" s="95">
        <f t="shared" si="3"/>
        <v>12.25</v>
      </c>
      <c r="F15" s="95">
        <f t="shared" si="4"/>
        <v>22.18</v>
      </c>
      <c r="G15" s="96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</row>
    <row r="16">
      <c r="A16" s="95" t="s">
        <v>69</v>
      </c>
      <c r="B16" s="95"/>
      <c r="C16" s="95" t="str">
        <f t="shared" si="1"/>
        <v>#N/A</v>
      </c>
      <c r="D16" s="95" t="str">
        <f t="shared" si="2"/>
        <v>#N/A</v>
      </c>
      <c r="E16" s="95" t="str">
        <f t="shared" si="3"/>
        <v>#N/A</v>
      </c>
      <c r="F16" s="95" t="str">
        <f t="shared" si="4"/>
        <v>#N/A</v>
      </c>
      <c r="G16" s="96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</row>
    <row r="17">
      <c r="A17" s="95"/>
      <c r="B17" s="95"/>
      <c r="C17" s="95" t="str">
        <f t="shared" si="1"/>
        <v>#N/A</v>
      </c>
      <c r="D17" s="95" t="str">
        <f t="shared" si="2"/>
        <v>#N/A</v>
      </c>
      <c r="E17" s="95" t="str">
        <f t="shared" si="3"/>
        <v>#N/A</v>
      </c>
      <c r="F17" s="95" t="str">
        <f t="shared" si="4"/>
        <v>#N/A</v>
      </c>
      <c r="G17" s="96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</row>
    <row r="18">
      <c r="A18" s="95"/>
      <c r="B18" s="95"/>
      <c r="C18" s="95" t="str">
        <f t="shared" si="1"/>
        <v>#N/A</v>
      </c>
      <c r="D18" s="95" t="str">
        <f t="shared" si="2"/>
        <v>#N/A</v>
      </c>
      <c r="E18" s="95" t="str">
        <f t="shared" si="3"/>
        <v>#N/A</v>
      </c>
      <c r="F18" s="95" t="str">
        <f t="shared" si="4"/>
        <v>#N/A</v>
      </c>
      <c r="G18" s="96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</row>
    <row r="19">
      <c r="A19" s="95"/>
      <c r="B19" s="95"/>
      <c r="C19" s="95" t="str">
        <f t="shared" si="1"/>
        <v>#N/A</v>
      </c>
      <c r="D19" s="95" t="str">
        <f t="shared" si="2"/>
        <v>#N/A</v>
      </c>
      <c r="E19" s="95" t="str">
        <f t="shared" si="3"/>
        <v>#N/A</v>
      </c>
      <c r="F19" s="95" t="str">
        <f t="shared" si="4"/>
        <v>#N/A</v>
      </c>
      <c r="G19" s="96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</row>
    <row r="20">
      <c r="A20" s="95"/>
      <c r="B20" s="95"/>
      <c r="C20" s="95" t="str">
        <f t="shared" si="1"/>
        <v>#N/A</v>
      </c>
      <c r="D20" s="95" t="str">
        <f t="shared" si="2"/>
        <v>#N/A</v>
      </c>
      <c r="E20" s="95" t="str">
        <f t="shared" si="3"/>
        <v>#N/A</v>
      </c>
      <c r="F20" s="95" t="str">
        <f t="shared" si="4"/>
        <v>#N/A</v>
      </c>
      <c r="G20" s="96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</row>
    <row r="21">
      <c r="A21" s="95"/>
      <c r="B21" s="95"/>
      <c r="C21" s="95" t="str">
        <f t="shared" si="1"/>
        <v>#N/A</v>
      </c>
      <c r="D21" s="95" t="str">
        <f t="shared" si="2"/>
        <v>#N/A</v>
      </c>
      <c r="E21" s="95" t="str">
        <f t="shared" si="3"/>
        <v>#N/A</v>
      </c>
      <c r="F21" s="95" t="str">
        <f t="shared" si="4"/>
        <v>#N/A</v>
      </c>
      <c r="G21" s="96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</row>
    <row r="22">
      <c r="A22" s="95"/>
      <c r="B22" s="95"/>
      <c r="C22" s="95" t="str">
        <f t="shared" si="1"/>
        <v>#N/A</v>
      </c>
      <c r="D22" s="95" t="str">
        <f t="shared" si="2"/>
        <v>#N/A</v>
      </c>
      <c r="E22" s="95" t="str">
        <f t="shared" si="3"/>
        <v>#N/A</v>
      </c>
      <c r="F22" s="95" t="str">
        <f t="shared" si="4"/>
        <v>#N/A</v>
      </c>
      <c r="G22" s="96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</row>
    <row r="23">
      <c r="A23" s="95"/>
      <c r="B23" s="95"/>
      <c r="C23" s="95" t="str">
        <f t="shared" si="1"/>
        <v>#N/A</v>
      </c>
      <c r="D23" s="95" t="str">
        <f t="shared" si="2"/>
        <v>#N/A</v>
      </c>
      <c r="E23" s="95" t="str">
        <f t="shared" si="3"/>
        <v>#N/A</v>
      </c>
      <c r="F23" s="95" t="str">
        <f t="shared" si="4"/>
        <v>#N/A</v>
      </c>
      <c r="G23" s="96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</row>
    <row r="24">
      <c r="A24" s="95"/>
      <c r="B24" s="95"/>
      <c r="C24" s="95" t="str">
        <f t="shared" si="1"/>
        <v>#N/A</v>
      </c>
      <c r="D24" s="95" t="str">
        <f t="shared" si="2"/>
        <v>#N/A</v>
      </c>
      <c r="E24" s="95" t="str">
        <f t="shared" si="3"/>
        <v>#N/A</v>
      </c>
      <c r="F24" s="95" t="str">
        <f t="shared" si="4"/>
        <v>#N/A</v>
      </c>
      <c r="G24" s="96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</row>
    <row r="25">
      <c r="A25" s="95"/>
      <c r="B25" s="95"/>
      <c r="C25" s="95" t="str">
        <f t="shared" si="1"/>
        <v>#N/A</v>
      </c>
      <c r="D25" s="95" t="str">
        <f t="shared" si="2"/>
        <v>#N/A</v>
      </c>
      <c r="E25" s="95" t="str">
        <f t="shared" si="3"/>
        <v>#N/A</v>
      </c>
      <c r="F25" s="95" t="str">
        <f t="shared" si="4"/>
        <v>#N/A</v>
      </c>
      <c r="G25" s="96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</row>
    <row r="26">
      <c r="A26" s="95"/>
      <c r="B26" s="95"/>
      <c r="C26" s="95" t="str">
        <f t="shared" si="1"/>
        <v>#N/A</v>
      </c>
      <c r="D26" s="95" t="str">
        <f t="shared" si="2"/>
        <v>#N/A</v>
      </c>
      <c r="E26" s="95" t="str">
        <f t="shared" si="3"/>
        <v>#N/A</v>
      </c>
      <c r="F26" s="95" t="str">
        <f t="shared" si="4"/>
        <v>#N/A</v>
      </c>
      <c r="G26" s="96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</row>
    <row r="27">
      <c r="A27" s="95"/>
      <c r="B27" s="95"/>
      <c r="C27" s="95" t="str">
        <f t="shared" si="1"/>
        <v>#N/A</v>
      </c>
      <c r="D27" s="95" t="str">
        <f t="shared" si="2"/>
        <v>#N/A</v>
      </c>
      <c r="E27" s="95" t="str">
        <f t="shared" si="3"/>
        <v>#N/A</v>
      </c>
      <c r="F27" s="95" t="str">
        <f t="shared" si="4"/>
        <v>#N/A</v>
      </c>
      <c r="G27" s="96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</row>
    <row r="28">
      <c r="A28" s="95"/>
      <c r="B28" s="95"/>
      <c r="C28" s="95" t="str">
        <f t="shared" si="1"/>
        <v>#N/A</v>
      </c>
      <c r="D28" s="95" t="str">
        <f t="shared" si="2"/>
        <v>#N/A</v>
      </c>
      <c r="E28" s="95" t="str">
        <f t="shared" si="3"/>
        <v>#N/A</v>
      </c>
      <c r="F28" s="95" t="str">
        <f t="shared" si="4"/>
        <v>#N/A</v>
      </c>
      <c r="G28" s="96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</row>
    <row r="29">
      <c r="A29" s="95"/>
      <c r="B29" s="95"/>
      <c r="C29" s="95" t="str">
        <f t="shared" si="1"/>
        <v>#N/A</v>
      </c>
      <c r="D29" s="95" t="str">
        <f t="shared" si="2"/>
        <v>#N/A</v>
      </c>
      <c r="E29" s="95" t="str">
        <f t="shared" si="3"/>
        <v>#N/A</v>
      </c>
      <c r="F29" s="95" t="str">
        <f t="shared" si="4"/>
        <v>#N/A</v>
      </c>
      <c r="G29" s="96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</row>
    <row r="30">
      <c r="A30" s="95"/>
      <c r="B30" s="95"/>
      <c r="C30" s="95" t="str">
        <f t="shared" si="1"/>
        <v>#N/A</v>
      </c>
      <c r="D30" s="95" t="str">
        <f t="shared" si="2"/>
        <v>#N/A</v>
      </c>
      <c r="E30" s="95" t="str">
        <f t="shared" si="3"/>
        <v>#N/A</v>
      </c>
      <c r="F30" s="95" t="str">
        <f t="shared" si="4"/>
        <v>#N/A</v>
      </c>
      <c r="G30" s="96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</row>
    <row r="31">
      <c r="A31" s="95"/>
      <c r="B31" s="95"/>
      <c r="C31" s="95" t="str">
        <f t="shared" si="1"/>
        <v>#N/A</v>
      </c>
      <c r="D31" s="95" t="str">
        <f t="shared" si="2"/>
        <v>#N/A</v>
      </c>
      <c r="E31" s="95" t="str">
        <f t="shared" si="3"/>
        <v>#N/A</v>
      </c>
      <c r="F31" s="95" t="str">
        <f t="shared" si="4"/>
        <v>#N/A</v>
      </c>
      <c r="G31" s="96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</row>
    <row r="32">
      <c r="A32" s="95"/>
      <c r="B32" s="95"/>
      <c r="C32" s="95" t="str">
        <f t="shared" si="1"/>
        <v>#N/A</v>
      </c>
      <c r="D32" s="95" t="str">
        <f t="shared" si="2"/>
        <v>#N/A</v>
      </c>
      <c r="E32" s="95" t="str">
        <f t="shared" si="3"/>
        <v>#N/A</v>
      </c>
      <c r="F32" s="95" t="str">
        <f t="shared" si="4"/>
        <v>#N/A</v>
      </c>
      <c r="G32" s="96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</row>
    <row r="33">
      <c r="A33" s="95"/>
      <c r="B33" s="95"/>
      <c r="C33" s="95" t="str">
        <f t="shared" si="1"/>
        <v>#N/A</v>
      </c>
      <c r="D33" s="95" t="str">
        <f t="shared" si="2"/>
        <v>#N/A</v>
      </c>
      <c r="E33" s="95" t="str">
        <f t="shared" si="3"/>
        <v>#N/A</v>
      </c>
      <c r="F33" s="95" t="str">
        <f t="shared" si="4"/>
        <v>#N/A</v>
      </c>
      <c r="G33" s="96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</row>
    <row r="34">
      <c r="A34" s="95"/>
      <c r="B34" s="95"/>
      <c r="C34" s="95" t="str">
        <f t="shared" si="1"/>
        <v>#N/A</v>
      </c>
      <c r="D34" s="95" t="str">
        <f t="shared" si="2"/>
        <v>#N/A</v>
      </c>
      <c r="E34" s="95" t="str">
        <f t="shared" si="3"/>
        <v>#N/A</v>
      </c>
      <c r="F34" s="95" t="str">
        <f t="shared" si="4"/>
        <v>#N/A</v>
      </c>
      <c r="G34" s="96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</row>
    <row r="35">
      <c r="A35" s="95"/>
      <c r="B35" s="95"/>
      <c r="C35" s="95" t="str">
        <f t="shared" si="1"/>
        <v>#N/A</v>
      </c>
      <c r="D35" s="95" t="str">
        <f t="shared" si="2"/>
        <v>#N/A</v>
      </c>
      <c r="E35" s="95" t="str">
        <f t="shared" si="3"/>
        <v>#N/A</v>
      </c>
      <c r="F35" s="95" t="str">
        <f t="shared" si="4"/>
        <v>#N/A</v>
      </c>
      <c r="G35" s="96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</row>
    <row r="36">
      <c r="A36" s="95"/>
      <c r="B36" s="95"/>
      <c r="C36" s="95" t="str">
        <f t="shared" si="1"/>
        <v>#N/A</v>
      </c>
      <c r="D36" s="95" t="str">
        <f t="shared" si="2"/>
        <v>#N/A</v>
      </c>
      <c r="E36" s="95" t="str">
        <f t="shared" si="3"/>
        <v>#N/A</v>
      </c>
      <c r="F36" s="95" t="str">
        <f t="shared" si="4"/>
        <v>#N/A</v>
      </c>
      <c r="G36" s="96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</row>
    <row r="37">
      <c r="A37" s="95"/>
      <c r="B37" s="95"/>
      <c r="C37" s="95" t="str">
        <f t="shared" si="1"/>
        <v>#N/A</v>
      </c>
      <c r="D37" s="95" t="str">
        <f t="shared" si="2"/>
        <v>#N/A</v>
      </c>
      <c r="E37" s="95" t="str">
        <f t="shared" si="3"/>
        <v>#N/A</v>
      </c>
      <c r="F37" s="95" t="str">
        <f t="shared" si="4"/>
        <v>#N/A</v>
      </c>
      <c r="G37" s="96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</row>
    <row r="38">
      <c r="A38" s="95"/>
      <c r="B38" s="95"/>
      <c r="C38" s="95" t="str">
        <f t="shared" si="1"/>
        <v>#N/A</v>
      </c>
      <c r="D38" s="95" t="str">
        <f t="shared" si="2"/>
        <v>#N/A</v>
      </c>
      <c r="E38" s="95" t="str">
        <f t="shared" si="3"/>
        <v>#N/A</v>
      </c>
      <c r="F38" s="95" t="str">
        <f t="shared" si="4"/>
        <v>#N/A</v>
      </c>
      <c r="G38" s="96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</row>
    <row r="39">
      <c r="A39" s="95"/>
      <c r="B39" s="95"/>
      <c r="C39" s="95" t="str">
        <f t="shared" si="1"/>
        <v>#N/A</v>
      </c>
      <c r="D39" s="95" t="str">
        <f t="shared" si="2"/>
        <v>#N/A</v>
      </c>
      <c r="E39" s="95" t="str">
        <f t="shared" si="3"/>
        <v>#N/A</v>
      </c>
      <c r="F39" s="95" t="str">
        <f t="shared" si="4"/>
        <v>#N/A</v>
      </c>
      <c r="G39" s="96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</row>
    <row r="40">
      <c r="A40" s="95"/>
      <c r="B40" s="95"/>
      <c r="C40" s="95" t="str">
        <f t="shared" si="1"/>
        <v>#N/A</v>
      </c>
      <c r="D40" s="95" t="str">
        <f t="shared" si="2"/>
        <v>#N/A</v>
      </c>
      <c r="E40" s="95" t="str">
        <f t="shared" si="3"/>
        <v>#N/A</v>
      </c>
      <c r="F40" s="95" t="str">
        <f t="shared" si="4"/>
        <v>#N/A</v>
      </c>
      <c r="G40" s="96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</row>
    <row r="41">
      <c r="A41" s="95"/>
      <c r="B41" s="95"/>
      <c r="C41" s="95" t="str">
        <f t="shared" si="1"/>
        <v>#N/A</v>
      </c>
      <c r="D41" s="95" t="str">
        <f t="shared" si="2"/>
        <v>#N/A</v>
      </c>
      <c r="E41" s="95" t="str">
        <f t="shared" si="3"/>
        <v>#N/A</v>
      </c>
      <c r="F41" s="95" t="str">
        <f t="shared" si="4"/>
        <v>#N/A</v>
      </c>
      <c r="G41" s="96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</row>
    <row r="42">
      <c r="A42" s="95"/>
      <c r="B42" s="95"/>
      <c r="C42" s="95" t="str">
        <f t="shared" si="1"/>
        <v>#N/A</v>
      </c>
      <c r="D42" s="95" t="str">
        <f t="shared" si="2"/>
        <v>#N/A</v>
      </c>
      <c r="E42" s="95" t="str">
        <f t="shared" si="3"/>
        <v>#N/A</v>
      </c>
      <c r="F42" s="95" t="str">
        <f t="shared" si="4"/>
        <v>#N/A</v>
      </c>
      <c r="G42" s="96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</row>
    <row r="43">
      <c r="A43" s="95"/>
      <c r="B43" s="95"/>
      <c r="C43" s="95" t="str">
        <f t="shared" si="1"/>
        <v>#N/A</v>
      </c>
      <c r="D43" s="95" t="str">
        <f t="shared" si="2"/>
        <v>#N/A</v>
      </c>
      <c r="E43" s="95" t="str">
        <f t="shared" si="3"/>
        <v>#N/A</v>
      </c>
      <c r="F43" s="95" t="str">
        <f t="shared" si="4"/>
        <v>#N/A</v>
      </c>
      <c r="G43" s="96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</row>
    <row r="44">
      <c r="A44" s="95"/>
      <c r="B44" s="95"/>
      <c r="C44" s="95" t="str">
        <f t="shared" si="1"/>
        <v>#N/A</v>
      </c>
      <c r="D44" s="95" t="str">
        <f t="shared" si="2"/>
        <v>#N/A</v>
      </c>
      <c r="E44" s="95" t="str">
        <f t="shared" si="3"/>
        <v>#N/A</v>
      </c>
      <c r="F44" s="95" t="str">
        <f t="shared" si="4"/>
        <v>#N/A</v>
      </c>
      <c r="G44" s="96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</row>
    <row r="45">
      <c r="A45" s="95"/>
      <c r="B45" s="95"/>
      <c r="C45" s="95" t="str">
        <f t="shared" si="1"/>
        <v>#N/A</v>
      </c>
      <c r="D45" s="95" t="str">
        <f t="shared" si="2"/>
        <v>#N/A</v>
      </c>
      <c r="E45" s="95" t="str">
        <f t="shared" si="3"/>
        <v>#N/A</v>
      </c>
      <c r="F45" s="95" t="str">
        <f t="shared" si="4"/>
        <v>#N/A</v>
      </c>
      <c r="G45" s="96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</row>
    <row r="46">
      <c r="A46" s="95"/>
      <c r="B46" s="95"/>
      <c r="C46" s="95" t="str">
        <f t="shared" si="1"/>
        <v>#N/A</v>
      </c>
      <c r="D46" s="95" t="str">
        <f t="shared" si="2"/>
        <v>#N/A</v>
      </c>
      <c r="E46" s="95" t="str">
        <f t="shared" si="3"/>
        <v>#N/A</v>
      </c>
      <c r="F46" s="95" t="str">
        <f t="shared" si="4"/>
        <v>#N/A</v>
      </c>
      <c r="G46" s="96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</row>
    <row r="47">
      <c r="A47" s="95"/>
      <c r="B47" s="95"/>
      <c r="C47" s="95" t="str">
        <f t="shared" si="1"/>
        <v>#N/A</v>
      </c>
      <c r="D47" s="95" t="str">
        <f t="shared" si="2"/>
        <v>#N/A</v>
      </c>
      <c r="E47" s="95" t="str">
        <f t="shared" si="3"/>
        <v>#N/A</v>
      </c>
      <c r="F47" s="95" t="str">
        <f t="shared" si="4"/>
        <v>#N/A</v>
      </c>
      <c r="G47" s="96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</row>
    <row r="48">
      <c r="A48" s="95"/>
      <c r="B48" s="95"/>
      <c r="C48" s="95" t="str">
        <f t="shared" si="1"/>
        <v>#N/A</v>
      </c>
      <c r="D48" s="95" t="str">
        <f t="shared" si="2"/>
        <v>#N/A</v>
      </c>
      <c r="E48" s="95" t="str">
        <f t="shared" si="3"/>
        <v>#N/A</v>
      </c>
      <c r="F48" s="95" t="str">
        <f t="shared" si="4"/>
        <v>#N/A</v>
      </c>
      <c r="G48" s="96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</row>
    <row r="49">
      <c r="A49" s="95"/>
      <c r="B49" s="95"/>
      <c r="C49" s="95" t="str">
        <f t="shared" si="1"/>
        <v>#N/A</v>
      </c>
      <c r="D49" s="95" t="str">
        <f t="shared" si="2"/>
        <v>#N/A</v>
      </c>
      <c r="E49" s="95" t="str">
        <f t="shared" si="3"/>
        <v>#N/A</v>
      </c>
      <c r="F49" s="95" t="str">
        <f t="shared" si="4"/>
        <v>#N/A</v>
      </c>
      <c r="G49" s="96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</row>
    <row r="50">
      <c r="A50" s="95"/>
      <c r="B50" s="95"/>
      <c r="C50" s="95" t="str">
        <f t="shared" si="1"/>
        <v>#N/A</v>
      </c>
      <c r="D50" s="95" t="str">
        <f t="shared" si="2"/>
        <v>#N/A</v>
      </c>
      <c r="E50" s="95" t="str">
        <f t="shared" si="3"/>
        <v>#N/A</v>
      </c>
      <c r="F50" s="95" t="str">
        <f t="shared" si="4"/>
        <v>#N/A</v>
      </c>
      <c r="G50" s="96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</row>
    <row r="51">
      <c r="A51" s="95"/>
      <c r="B51" s="95"/>
      <c r="C51" s="95" t="str">
        <f t="shared" si="1"/>
        <v>#N/A</v>
      </c>
      <c r="D51" s="95" t="str">
        <f t="shared" si="2"/>
        <v>#N/A</v>
      </c>
      <c r="E51" s="95" t="str">
        <f t="shared" si="3"/>
        <v>#N/A</v>
      </c>
      <c r="F51" s="95" t="str">
        <f t="shared" si="4"/>
        <v>#N/A</v>
      </c>
      <c r="G51" s="96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</row>
    <row r="52">
      <c r="A52" s="95"/>
      <c r="B52" s="95"/>
      <c r="C52" s="95" t="str">
        <f t="shared" si="1"/>
        <v>#N/A</v>
      </c>
      <c r="D52" s="95" t="str">
        <f t="shared" si="2"/>
        <v>#N/A</v>
      </c>
      <c r="E52" s="95" t="str">
        <f t="shared" si="3"/>
        <v>#N/A</v>
      </c>
      <c r="F52" s="95" t="str">
        <f t="shared" si="4"/>
        <v>#N/A</v>
      </c>
      <c r="G52" s="96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</row>
    <row r="53">
      <c r="A53" s="95"/>
      <c r="B53" s="95"/>
      <c r="C53" s="95" t="str">
        <f t="shared" si="1"/>
        <v>#N/A</v>
      </c>
      <c r="D53" s="95" t="str">
        <f t="shared" si="2"/>
        <v>#N/A</v>
      </c>
      <c r="E53" s="95" t="str">
        <f t="shared" si="3"/>
        <v>#N/A</v>
      </c>
      <c r="F53" s="95" t="str">
        <f t="shared" si="4"/>
        <v>#N/A</v>
      </c>
      <c r="G53" s="96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</row>
    <row r="54">
      <c r="A54" s="95"/>
      <c r="B54" s="95"/>
      <c r="C54" s="95" t="str">
        <f t="shared" si="1"/>
        <v>#N/A</v>
      </c>
      <c r="D54" s="95" t="str">
        <f t="shared" si="2"/>
        <v>#N/A</v>
      </c>
      <c r="E54" s="95" t="str">
        <f t="shared" si="3"/>
        <v>#N/A</v>
      </c>
      <c r="F54" s="95" t="str">
        <f t="shared" si="4"/>
        <v>#N/A</v>
      </c>
      <c r="G54" s="96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</row>
    <row r="55">
      <c r="A55" s="95"/>
      <c r="B55" s="95"/>
      <c r="C55" s="95" t="str">
        <f t="shared" si="1"/>
        <v>#N/A</v>
      </c>
      <c r="D55" s="95" t="str">
        <f t="shared" si="2"/>
        <v>#N/A</v>
      </c>
      <c r="E55" s="95" t="str">
        <f t="shared" si="3"/>
        <v>#N/A</v>
      </c>
      <c r="F55" s="95" t="str">
        <f t="shared" si="4"/>
        <v>#N/A</v>
      </c>
      <c r="G55" s="96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</row>
    <row r="56">
      <c r="A56" s="95"/>
      <c r="B56" s="95"/>
      <c r="C56" s="95" t="str">
        <f t="shared" si="1"/>
        <v>#N/A</v>
      </c>
      <c r="D56" s="95" t="str">
        <f t="shared" si="2"/>
        <v>#N/A</v>
      </c>
      <c r="E56" s="95" t="str">
        <f t="shared" si="3"/>
        <v>#N/A</v>
      </c>
      <c r="F56" s="95" t="str">
        <f t="shared" si="4"/>
        <v>#N/A</v>
      </c>
      <c r="G56" s="96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</row>
    <row r="57">
      <c r="A57" s="95"/>
      <c r="B57" s="95"/>
      <c r="C57" s="95" t="str">
        <f t="shared" si="1"/>
        <v>#N/A</v>
      </c>
      <c r="D57" s="95" t="str">
        <f t="shared" si="2"/>
        <v>#N/A</v>
      </c>
      <c r="E57" s="95" t="str">
        <f t="shared" si="3"/>
        <v>#N/A</v>
      </c>
      <c r="F57" s="95" t="str">
        <f t="shared" si="4"/>
        <v>#N/A</v>
      </c>
      <c r="G57" s="96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</row>
    <row r="58">
      <c r="A58" s="95"/>
      <c r="B58" s="95"/>
      <c r="C58" s="95" t="str">
        <f t="shared" si="1"/>
        <v>#N/A</v>
      </c>
      <c r="D58" s="95" t="str">
        <f t="shared" si="2"/>
        <v>#N/A</v>
      </c>
      <c r="E58" s="95" t="str">
        <f t="shared" si="3"/>
        <v>#N/A</v>
      </c>
      <c r="F58" s="95" t="str">
        <f t="shared" si="4"/>
        <v>#N/A</v>
      </c>
      <c r="G58" s="96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</row>
    <row r="59">
      <c r="A59" s="95"/>
      <c r="B59" s="95"/>
      <c r="C59" s="95" t="str">
        <f t="shared" si="1"/>
        <v>#N/A</v>
      </c>
      <c r="D59" s="95" t="str">
        <f t="shared" si="2"/>
        <v>#N/A</v>
      </c>
      <c r="E59" s="95" t="str">
        <f t="shared" si="3"/>
        <v>#N/A</v>
      </c>
      <c r="F59" s="95" t="str">
        <f t="shared" si="4"/>
        <v>#N/A</v>
      </c>
      <c r="G59" s="96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</row>
    <row r="60">
      <c r="A60" s="95"/>
      <c r="B60" s="95"/>
      <c r="C60" s="95" t="str">
        <f t="shared" si="1"/>
        <v>#N/A</v>
      </c>
      <c r="D60" s="95" t="str">
        <f t="shared" si="2"/>
        <v>#N/A</v>
      </c>
      <c r="E60" s="95" t="str">
        <f t="shared" si="3"/>
        <v>#N/A</v>
      </c>
      <c r="F60" s="95" t="str">
        <f t="shared" si="4"/>
        <v>#N/A</v>
      </c>
      <c r="G60" s="96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</row>
    <row r="61">
      <c r="A61" s="95"/>
      <c r="B61" s="94"/>
      <c r="C61" s="95" t="str">
        <f t="shared" si="1"/>
        <v>#N/A</v>
      </c>
      <c r="D61" s="95" t="str">
        <f t="shared" si="2"/>
        <v>#N/A</v>
      </c>
      <c r="E61" s="95" t="str">
        <f t="shared" si="3"/>
        <v>#N/A</v>
      </c>
      <c r="F61" s="95" t="str">
        <f t="shared" si="4"/>
        <v>#N/A</v>
      </c>
      <c r="G61" s="96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</row>
    <row r="62">
      <c r="A62" s="95"/>
      <c r="B62" s="94"/>
      <c r="C62" s="95" t="str">
        <f t="shared" si="1"/>
        <v>#N/A</v>
      </c>
      <c r="D62" s="95" t="str">
        <f t="shared" si="2"/>
        <v>#N/A</v>
      </c>
      <c r="E62" s="95" t="str">
        <f t="shared" si="3"/>
        <v>#N/A</v>
      </c>
      <c r="F62" s="95" t="str">
        <f t="shared" si="4"/>
        <v>#N/A</v>
      </c>
      <c r="G62" s="96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</row>
    <row r="63">
      <c r="A63" s="95"/>
      <c r="B63" s="94"/>
      <c r="C63" s="95" t="str">
        <f t="shared" si="1"/>
        <v>#N/A</v>
      </c>
      <c r="D63" s="95" t="str">
        <f t="shared" si="2"/>
        <v>#N/A</v>
      </c>
      <c r="E63" s="95" t="str">
        <f t="shared" si="3"/>
        <v>#N/A</v>
      </c>
      <c r="F63" s="95" t="str">
        <f t="shared" si="4"/>
        <v>#N/A</v>
      </c>
      <c r="G63" s="96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</row>
    <row r="64">
      <c r="A64" s="95"/>
      <c r="B64" s="94"/>
      <c r="C64" s="95" t="str">
        <f t="shared" si="1"/>
        <v>#N/A</v>
      </c>
      <c r="D64" s="95" t="str">
        <f t="shared" si="2"/>
        <v>#N/A</v>
      </c>
      <c r="E64" s="95" t="str">
        <f t="shared" si="3"/>
        <v>#N/A</v>
      </c>
      <c r="F64" s="95" t="str">
        <f t="shared" si="4"/>
        <v>#N/A</v>
      </c>
      <c r="G64" s="96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</row>
    <row r="65">
      <c r="A65" s="95"/>
      <c r="B65" s="94"/>
      <c r="C65" s="95" t="str">
        <f t="shared" si="1"/>
        <v>#N/A</v>
      </c>
      <c r="D65" s="95" t="str">
        <f t="shared" si="2"/>
        <v>#N/A</v>
      </c>
      <c r="E65" s="95" t="str">
        <f t="shared" si="3"/>
        <v>#N/A</v>
      </c>
      <c r="F65" s="95" t="str">
        <f t="shared" si="4"/>
        <v>#N/A</v>
      </c>
      <c r="G65" s="96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</row>
    <row r="66">
      <c r="A66" s="95"/>
      <c r="B66" s="94"/>
      <c r="C66" s="95" t="str">
        <f t="shared" si="1"/>
        <v>#N/A</v>
      </c>
      <c r="D66" s="95" t="str">
        <f t="shared" si="2"/>
        <v>#N/A</v>
      </c>
      <c r="E66" s="95" t="str">
        <f t="shared" si="3"/>
        <v>#N/A</v>
      </c>
      <c r="F66" s="95" t="str">
        <f t="shared" si="4"/>
        <v>#N/A</v>
      </c>
      <c r="G66" s="96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</row>
    <row r="67">
      <c r="A67" s="95"/>
      <c r="B67" s="94"/>
      <c r="C67" s="95" t="str">
        <f t="shared" si="1"/>
        <v>#N/A</v>
      </c>
      <c r="D67" s="95" t="str">
        <f t="shared" si="2"/>
        <v>#N/A</v>
      </c>
      <c r="E67" s="95" t="str">
        <f t="shared" si="3"/>
        <v>#N/A</v>
      </c>
      <c r="F67" s="95" t="str">
        <f t="shared" si="4"/>
        <v>#N/A</v>
      </c>
      <c r="G67" s="96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</row>
    <row r="68">
      <c r="A68" s="95"/>
      <c r="B68" s="94"/>
      <c r="C68" s="95" t="str">
        <f t="shared" si="1"/>
        <v>#N/A</v>
      </c>
      <c r="D68" s="95" t="str">
        <f t="shared" si="2"/>
        <v>#N/A</v>
      </c>
      <c r="E68" s="95" t="str">
        <f t="shared" si="3"/>
        <v>#N/A</v>
      </c>
      <c r="F68" s="95" t="str">
        <f t="shared" si="4"/>
        <v>#N/A</v>
      </c>
      <c r="G68" s="96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</row>
    <row r="69">
      <c r="A69" s="95"/>
      <c r="B69" s="94"/>
      <c r="C69" s="95" t="str">
        <f t="shared" si="1"/>
        <v>#N/A</v>
      </c>
      <c r="D69" s="95" t="str">
        <f t="shared" si="2"/>
        <v>#N/A</v>
      </c>
      <c r="E69" s="95" t="str">
        <f t="shared" si="3"/>
        <v>#N/A</v>
      </c>
      <c r="F69" s="95" t="str">
        <f t="shared" si="4"/>
        <v>#N/A</v>
      </c>
      <c r="G69" s="96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</row>
    <row r="70">
      <c r="A70" s="95"/>
      <c r="B70" s="94"/>
      <c r="C70" s="95" t="str">
        <f t="shared" si="1"/>
        <v>#N/A</v>
      </c>
      <c r="D70" s="95" t="str">
        <f t="shared" si="2"/>
        <v>#N/A</v>
      </c>
      <c r="E70" s="95" t="str">
        <f t="shared" si="3"/>
        <v>#N/A</v>
      </c>
      <c r="F70" s="95" t="str">
        <f t="shared" si="4"/>
        <v>#N/A</v>
      </c>
      <c r="G70" s="96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</row>
    <row r="71">
      <c r="A71" s="95"/>
      <c r="B71" s="94"/>
      <c r="C71" s="95" t="str">
        <f t="shared" si="1"/>
        <v>#N/A</v>
      </c>
      <c r="D71" s="95" t="str">
        <f t="shared" si="2"/>
        <v>#N/A</v>
      </c>
      <c r="E71" s="95" t="str">
        <f t="shared" si="3"/>
        <v>#N/A</v>
      </c>
      <c r="F71" s="95" t="str">
        <f t="shared" si="4"/>
        <v>#N/A</v>
      </c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</row>
    <row r="72">
      <c r="A72" s="95"/>
      <c r="B72" s="94"/>
      <c r="C72" s="95" t="str">
        <f t="shared" si="1"/>
        <v>#N/A</v>
      </c>
      <c r="D72" s="95" t="str">
        <f t="shared" si="2"/>
        <v>#N/A</v>
      </c>
      <c r="E72" s="95" t="str">
        <f t="shared" si="3"/>
        <v>#N/A</v>
      </c>
      <c r="F72" s="95" t="str">
        <f t="shared" si="4"/>
        <v>#N/A</v>
      </c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</row>
    <row r="73">
      <c r="A73" s="95"/>
      <c r="B73" s="94"/>
      <c r="C73" s="95" t="str">
        <f t="shared" si="1"/>
        <v>#N/A</v>
      </c>
      <c r="D73" s="95" t="str">
        <f t="shared" si="2"/>
        <v>#N/A</v>
      </c>
      <c r="E73" s="95" t="str">
        <f t="shared" si="3"/>
        <v>#N/A</v>
      </c>
      <c r="F73" s="95" t="str">
        <f t="shared" si="4"/>
        <v>#N/A</v>
      </c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</row>
    <row r="74">
      <c r="A74" s="95"/>
      <c r="B74" s="94"/>
      <c r="C74" s="95" t="str">
        <f t="shared" si="1"/>
        <v>#N/A</v>
      </c>
      <c r="D74" s="95" t="str">
        <f t="shared" si="2"/>
        <v>#N/A</v>
      </c>
      <c r="E74" s="95" t="str">
        <f t="shared" si="3"/>
        <v>#N/A</v>
      </c>
      <c r="F74" s="95" t="str">
        <f t="shared" si="4"/>
        <v>#N/A</v>
      </c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</row>
    <row r="75">
      <c r="A75" s="95"/>
      <c r="B75" s="94"/>
      <c r="C75" s="95" t="str">
        <f t="shared" si="1"/>
        <v>#N/A</v>
      </c>
      <c r="D75" s="95" t="str">
        <f t="shared" si="2"/>
        <v>#N/A</v>
      </c>
      <c r="E75" s="95" t="str">
        <f t="shared" si="3"/>
        <v>#N/A</v>
      </c>
      <c r="F75" s="95" t="str">
        <f t="shared" si="4"/>
        <v>#N/A</v>
      </c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</row>
    <row r="76">
      <c r="A76" s="95"/>
      <c r="B76" s="94"/>
      <c r="C76" s="95" t="str">
        <f t="shared" si="1"/>
        <v>#N/A</v>
      </c>
      <c r="D76" s="95" t="str">
        <f t="shared" si="2"/>
        <v>#N/A</v>
      </c>
      <c r="E76" s="95" t="str">
        <f t="shared" si="3"/>
        <v>#N/A</v>
      </c>
      <c r="F76" s="95" t="str">
        <f t="shared" si="4"/>
        <v>#N/A</v>
      </c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</row>
    <row r="77">
      <c r="A77" s="95"/>
      <c r="B77" s="94"/>
      <c r="C77" s="95" t="str">
        <f t="shared" si="1"/>
        <v>#N/A</v>
      </c>
      <c r="D77" s="95" t="str">
        <f t="shared" si="2"/>
        <v>#N/A</v>
      </c>
      <c r="E77" s="95" t="str">
        <f t="shared" si="3"/>
        <v>#N/A</v>
      </c>
      <c r="F77" s="95" t="str">
        <f t="shared" si="4"/>
        <v>#N/A</v>
      </c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</row>
    <row r="78">
      <c r="A78" s="95"/>
      <c r="B78" s="94"/>
      <c r="C78" s="95" t="str">
        <f t="shared" si="1"/>
        <v>#N/A</v>
      </c>
      <c r="D78" s="95" t="str">
        <f t="shared" si="2"/>
        <v>#N/A</v>
      </c>
      <c r="E78" s="95" t="str">
        <f t="shared" si="3"/>
        <v>#N/A</v>
      </c>
      <c r="F78" s="95" t="str">
        <f t="shared" si="4"/>
        <v>#N/A</v>
      </c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</row>
    <row r="79">
      <c r="A79" s="95"/>
      <c r="B79" s="94"/>
      <c r="C79" s="95" t="str">
        <f t="shared" si="1"/>
        <v>#N/A</v>
      </c>
      <c r="D79" s="95" t="str">
        <f t="shared" si="2"/>
        <v>#N/A</v>
      </c>
      <c r="E79" s="95" t="str">
        <f t="shared" si="3"/>
        <v>#N/A</v>
      </c>
      <c r="F79" s="95" t="str">
        <f t="shared" si="4"/>
        <v>#N/A</v>
      </c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</row>
    <row r="80">
      <c r="A80" s="95"/>
      <c r="B80" s="94"/>
      <c r="C80" s="95" t="str">
        <f t="shared" si="1"/>
        <v>#N/A</v>
      </c>
      <c r="D80" s="95" t="str">
        <f t="shared" si="2"/>
        <v>#N/A</v>
      </c>
      <c r="E80" s="95" t="str">
        <f t="shared" si="3"/>
        <v>#N/A</v>
      </c>
      <c r="F80" s="95" t="str">
        <f t="shared" si="4"/>
        <v>#N/A</v>
      </c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</row>
    <row r="81">
      <c r="A81" s="95"/>
      <c r="B81" s="94"/>
      <c r="C81" s="95" t="str">
        <f t="shared" si="1"/>
        <v>#N/A</v>
      </c>
      <c r="D81" s="95" t="str">
        <f t="shared" si="2"/>
        <v>#N/A</v>
      </c>
      <c r="E81" s="95" t="str">
        <f t="shared" si="3"/>
        <v>#N/A</v>
      </c>
      <c r="F81" s="95" t="str">
        <f t="shared" si="4"/>
        <v>#N/A</v>
      </c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</row>
    <row r="82">
      <c r="A82" s="95"/>
      <c r="B82" s="94"/>
      <c r="C82" s="95" t="str">
        <f t="shared" si="1"/>
        <v>#N/A</v>
      </c>
      <c r="D82" s="95" t="str">
        <f t="shared" si="2"/>
        <v>#N/A</v>
      </c>
      <c r="E82" s="95" t="str">
        <f t="shared" si="3"/>
        <v>#N/A</v>
      </c>
      <c r="F82" s="95" t="str">
        <f t="shared" si="4"/>
        <v>#N/A</v>
      </c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</row>
    <row r="83">
      <c r="A83" s="95"/>
      <c r="B83" s="94"/>
      <c r="C83" s="95" t="str">
        <f t="shared" si="1"/>
        <v>#N/A</v>
      </c>
      <c r="D83" s="95" t="str">
        <f t="shared" si="2"/>
        <v>#N/A</v>
      </c>
      <c r="E83" s="95" t="str">
        <f t="shared" si="3"/>
        <v>#N/A</v>
      </c>
      <c r="F83" s="95" t="str">
        <f t="shared" si="4"/>
        <v>#N/A</v>
      </c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</row>
    <row r="84">
      <c r="A84" s="95"/>
      <c r="B84" s="94"/>
      <c r="C84" s="95" t="str">
        <f t="shared" si="1"/>
        <v>#N/A</v>
      </c>
      <c r="D84" s="95" t="str">
        <f t="shared" si="2"/>
        <v>#N/A</v>
      </c>
      <c r="E84" s="95" t="str">
        <f t="shared" si="3"/>
        <v>#N/A</v>
      </c>
      <c r="F84" s="95" t="str">
        <f t="shared" si="4"/>
        <v>#N/A</v>
      </c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</row>
    <row r="85">
      <c r="A85" s="95"/>
      <c r="B85" s="94"/>
      <c r="C85" s="95" t="str">
        <f t="shared" si="1"/>
        <v>#N/A</v>
      </c>
      <c r="D85" s="95" t="str">
        <f t="shared" si="2"/>
        <v>#N/A</v>
      </c>
      <c r="E85" s="95" t="str">
        <f t="shared" si="3"/>
        <v>#N/A</v>
      </c>
      <c r="F85" s="95" t="str">
        <f t="shared" si="4"/>
        <v>#N/A</v>
      </c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</row>
    <row r="86">
      <c r="A86" s="95"/>
      <c r="B86" s="94"/>
      <c r="C86" s="95" t="str">
        <f t="shared" si="1"/>
        <v>#N/A</v>
      </c>
      <c r="D86" s="95" t="str">
        <f t="shared" si="2"/>
        <v>#N/A</v>
      </c>
      <c r="E86" s="95" t="str">
        <f t="shared" si="3"/>
        <v>#N/A</v>
      </c>
      <c r="F86" s="95" t="str">
        <f t="shared" si="4"/>
        <v>#N/A</v>
      </c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</row>
    <row r="87">
      <c r="A87" s="95"/>
      <c r="B87" s="94"/>
      <c r="C87" s="95" t="str">
        <f t="shared" si="1"/>
        <v>#N/A</v>
      </c>
      <c r="D87" s="95" t="str">
        <f t="shared" si="2"/>
        <v>#N/A</v>
      </c>
      <c r="E87" s="95" t="str">
        <f t="shared" si="3"/>
        <v>#N/A</v>
      </c>
      <c r="F87" s="95" t="str">
        <f t="shared" si="4"/>
        <v>#N/A</v>
      </c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</row>
    <row r="88">
      <c r="A88" s="95"/>
      <c r="B88" s="94"/>
      <c r="C88" s="95" t="str">
        <f t="shared" si="1"/>
        <v>#N/A</v>
      </c>
      <c r="D88" s="95" t="str">
        <f t="shared" si="2"/>
        <v>#N/A</v>
      </c>
      <c r="E88" s="95" t="str">
        <f t="shared" si="3"/>
        <v>#N/A</v>
      </c>
      <c r="F88" s="95" t="str">
        <f t="shared" si="4"/>
        <v>#N/A</v>
      </c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</row>
    <row r="89">
      <c r="A89" s="95"/>
      <c r="B89" s="94"/>
      <c r="C89" s="95" t="str">
        <f t="shared" si="1"/>
        <v>#N/A</v>
      </c>
      <c r="D89" s="95" t="str">
        <f t="shared" si="2"/>
        <v>#N/A</v>
      </c>
      <c r="E89" s="95" t="str">
        <f t="shared" si="3"/>
        <v>#N/A</v>
      </c>
      <c r="F89" s="95" t="str">
        <f t="shared" si="4"/>
        <v>#N/A</v>
      </c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</row>
    <row r="90">
      <c r="A90" s="95"/>
      <c r="B90" s="94"/>
      <c r="C90" s="95" t="str">
        <f t="shared" si="1"/>
        <v>#N/A</v>
      </c>
      <c r="D90" s="95" t="str">
        <f t="shared" si="2"/>
        <v>#N/A</v>
      </c>
      <c r="E90" s="95" t="str">
        <f t="shared" si="3"/>
        <v>#N/A</v>
      </c>
      <c r="F90" s="95" t="str">
        <f t="shared" si="4"/>
        <v>#N/A</v>
      </c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</row>
    <row r="91">
      <c r="A91" s="95"/>
      <c r="B91" s="94"/>
      <c r="C91" s="95" t="str">
        <f t="shared" si="1"/>
        <v>#N/A</v>
      </c>
      <c r="D91" s="95" t="str">
        <f t="shared" si="2"/>
        <v>#N/A</v>
      </c>
      <c r="E91" s="95" t="str">
        <f t="shared" si="3"/>
        <v>#N/A</v>
      </c>
      <c r="F91" s="95" t="str">
        <f t="shared" si="4"/>
        <v>#N/A</v>
      </c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</row>
    <row r="92">
      <c r="A92" s="95"/>
      <c r="B92" s="94"/>
      <c r="C92" s="95" t="str">
        <f t="shared" si="1"/>
        <v>#N/A</v>
      </c>
      <c r="D92" s="95" t="str">
        <f t="shared" si="2"/>
        <v>#N/A</v>
      </c>
      <c r="E92" s="95" t="str">
        <f t="shared" si="3"/>
        <v>#N/A</v>
      </c>
      <c r="F92" s="95" t="str">
        <f t="shared" si="4"/>
        <v>#N/A</v>
      </c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</row>
    <row r="93">
      <c r="A93" s="95"/>
      <c r="B93" s="94"/>
      <c r="C93" s="95" t="str">
        <f t="shared" si="1"/>
        <v>#N/A</v>
      </c>
      <c r="D93" s="95" t="str">
        <f t="shared" si="2"/>
        <v>#N/A</v>
      </c>
      <c r="E93" s="95" t="str">
        <f t="shared" si="3"/>
        <v>#N/A</v>
      </c>
      <c r="F93" s="95" t="str">
        <f t="shared" si="4"/>
        <v>#N/A</v>
      </c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</row>
    <row r="94">
      <c r="A94" s="95"/>
      <c r="B94" s="94"/>
      <c r="C94" s="95" t="str">
        <f t="shared" si="1"/>
        <v>#N/A</v>
      </c>
      <c r="D94" s="95" t="str">
        <f t="shared" si="2"/>
        <v>#N/A</v>
      </c>
      <c r="E94" s="95" t="str">
        <f t="shared" si="3"/>
        <v>#N/A</v>
      </c>
      <c r="F94" s="95" t="str">
        <f t="shared" si="4"/>
        <v>#N/A</v>
      </c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</row>
    <row r="95">
      <c r="A95" s="95"/>
      <c r="B95" s="94"/>
      <c r="C95" s="95" t="str">
        <f t="shared" si="1"/>
        <v>#N/A</v>
      </c>
      <c r="D95" s="95" t="str">
        <f t="shared" si="2"/>
        <v>#N/A</v>
      </c>
      <c r="E95" s="95" t="str">
        <f t="shared" si="3"/>
        <v>#N/A</v>
      </c>
      <c r="F95" s="95" t="str">
        <f t="shared" si="4"/>
        <v>#N/A</v>
      </c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</row>
    <row r="96">
      <c r="A96" s="95"/>
      <c r="B96" s="94"/>
      <c r="C96" s="95" t="str">
        <f t="shared" si="1"/>
        <v>#N/A</v>
      </c>
      <c r="D96" s="95" t="str">
        <f t="shared" si="2"/>
        <v>#N/A</v>
      </c>
      <c r="E96" s="95" t="str">
        <f t="shared" si="3"/>
        <v>#N/A</v>
      </c>
      <c r="F96" s="95" t="str">
        <f t="shared" si="4"/>
        <v>#N/A</v>
      </c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</row>
    <row r="97">
      <c r="A97" s="95"/>
      <c r="B97" s="94"/>
      <c r="C97" s="95" t="str">
        <f t="shared" si="1"/>
        <v>#N/A</v>
      </c>
      <c r="D97" s="95" t="str">
        <f t="shared" si="2"/>
        <v>#N/A</v>
      </c>
      <c r="E97" s="95" t="str">
        <f t="shared" si="3"/>
        <v>#N/A</v>
      </c>
      <c r="F97" s="95" t="str">
        <f t="shared" si="4"/>
        <v>#N/A</v>
      </c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</row>
    <row r="98">
      <c r="A98" s="95"/>
      <c r="B98" s="94"/>
      <c r="C98" s="95" t="str">
        <f t="shared" si="1"/>
        <v>#N/A</v>
      </c>
      <c r="D98" s="95" t="str">
        <f t="shared" si="2"/>
        <v>#N/A</v>
      </c>
      <c r="E98" s="95" t="str">
        <f t="shared" si="3"/>
        <v>#N/A</v>
      </c>
      <c r="F98" s="95" t="str">
        <f t="shared" si="4"/>
        <v>#N/A</v>
      </c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</row>
    <row r="99">
      <c r="A99" s="95"/>
      <c r="B99" s="94"/>
      <c r="C99" s="95" t="str">
        <f t="shared" si="1"/>
        <v>#N/A</v>
      </c>
      <c r="D99" s="95" t="str">
        <f t="shared" si="2"/>
        <v>#N/A</v>
      </c>
      <c r="E99" s="95" t="str">
        <f t="shared" si="3"/>
        <v>#N/A</v>
      </c>
      <c r="F99" s="95" t="str">
        <f t="shared" si="4"/>
        <v>#N/A</v>
      </c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</row>
    <row r="100">
      <c r="A100" s="95"/>
      <c r="B100" s="94"/>
      <c r="C100" s="95" t="str">
        <f t="shared" si="1"/>
        <v>#N/A</v>
      </c>
      <c r="D100" s="95" t="str">
        <f t="shared" si="2"/>
        <v>#N/A</v>
      </c>
      <c r="E100" s="95" t="str">
        <f t="shared" si="3"/>
        <v>#N/A</v>
      </c>
      <c r="F100" s="95" t="str">
        <f t="shared" si="4"/>
        <v>#N/A</v>
      </c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</row>
    <row r="101">
      <c r="A101" s="95"/>
      <c r="B101" s="94"/>
      <c r="C101" s="95" t="str">
        <f t="shared" si="1"/>
        <v>#N/A</v>
      </c>
      <c r="D101" s="95" t="str">
        <f t="shared" si="2"/>
        <v>#N/A</v>
      </c>
      <c r="E101" s="95" t="str">
        <f t="shared" si="3"/>
        <v>#N/A</v>
      </c>
      <c r="F101" s="95" t="str">
        <f t="shared" si="4"/>
        <v>#N/A</v>
      </c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</row>
    <row r="102">
      <c r="A102" s="95"/>
      <c r="B102" s="94"/>
      <c r="C102" s="95" t="str">
        <f t="shared" si="1"/>
        <v>#N/A</v>
      </c>
      <c r="D102" s="95" t="str">
        <f t="shared" si="2"/>
        <v>#N/A</v>
      </c>
      <c r="E102" s="95" t="str">
        <f t="shared" si="3"/>
        <v>#N/A</v>
      </c>
      <c r="F102" s="95" t="str">
        <f t="shared" si="4"/>
        <v>#N/A</v>
      </c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</row>
    <row r="103">
      <c r="A103" s="95"/>
      <c r="B103" s="94"/>
      <c r="C103" s="95" t="str">
        <f t="shared" si="1"/>
        <v>#N/A</v>
      </c>
      <c r="D103" s="95" t="str">
        <f t="shared" si="2"/>
        <v>#N/A</v>
      </c>
      <c r="E103" s="95" t="str">
        <f t="shared" si="3"/>
        <v>#N/A</v>
      </c>
      <c r="F103" s="95" t="str">
        <f t="shared" si="4"/>
        <v>#N/A</v>
      </c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</row>
    <row r="104">
      <c r="A104" s="95"/>
      <c r="B104" s="94"/>
      <c r="C104" s="95" t="str">
        <f t="shared" si="1"/>
        <v>#N/A</v>
      </c>
      <c r="D104" s="95" t="str">
        <f t="shared" si="2"/>
        <v>#N/A</v>
      </c>
      <c r="E104" s="95" t="str">
        <f t="shared" si="3"/>
        <v>#N/A</v>
      </c>
      <c r="F104" s="95" t="str">
        <f t="shared" si="4"/>
        <v>#N/A</v>
      </c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</row>
    <row r="105">
      <c r="A105" s="95"/>
      <c r="B105" s="94"/>
      <c r="C105" s="95" t="str">
        <f t="shared" si="1"/>
        <v>#N/A</v>
      </c>
      <c r="D105" s="95" t="str">
        <f t="shared" si="2"/>
        <v>#N/A</v>
      </c>
      <c r="E105" s="95" t="str">
        <f t="shared" si="3"/>
        <v>#N/A</v>
      </c>
      <c r="F105" s="95" t="str">
        <f t="shared" si="4"/>
        <v>#N/A</v>
      </c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</row>
    <row r="106">
      <c r="A106" s="95"/>
      <c r="B106" s="94"/>
      <c r="C106" s="95" t="str">
        <f t="shared" si="1"/>
        <v>#N/A</v>
      </c>
      <c r="D106" s="95" t="str">
        <f t="shared" si="2"/>
        <v>#N/A</v>
      </c>
      <c r="E106" s="95" t="str">
        <f t="shared" si="3"/>
        <v>#N/A</v>
      </c>
      <c r="F106" s="95" t="str">
        <f t="shared" si="4"/>
        <v>#N/A</v>
      </c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</row>
    <row r="107">
      <c r="A107" s="95"/>
      <c r="B107" s="94"/>
      <c r="C107" s="95" t="str">
        <f t="shared" si="1"/>
        <v>#N/A</v>
      </c>
      <c r="D107" s="95" t="str">
        <f t="shared" si="2"/>
        <v>#N/A</v>
      </c>
      <c r="E107" s="95" t="str">
        <f t="shared" si="3"/>
        <v>#N/A</v>
      </c>
      <c r="F107" s="95" t="str">
        <f t="shared" si="4"/>
        <v>#N/A</v>
      </c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</row>
    <row r="108">
      <c r="A108" s="95"/>
      <c r="B108" s="94"/>
      <c r="C108" s="95" t="str">
        <f t="shared" si="1"/>
        <v>#N/A</v>
      </c>
      <c r="D108" s="95" t="str">
        <f t="shared" si="2"/>
        <v>#N/A</v>
      </c>
      <c r="E108" s="95" t="str">
        <f t="shared" si="3"/>
        <v>#N/A</v>
      </c>
      <c r="F108" s="95" t="str">
        <f t="shared" si="4"/>
        <v>#N/A</v>
      </c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</row>
    <row r="109">
      <c r="A109" s="95"/>
      <c r="B109" s="94"/>
      <c r="C109" s="95" t="str">
        <f t="shared" si="1"/>
        <v>#N/A</v>
      </c>
      <c r="D109" s="95" t="str">
        <f t="shared" si="2"/>
        <v>#N/A</v>
      </c>
      <c r="E109" s="95" t="str">
        <f t="shared" si="3"/>
        <v>#N/A</v>
      </c>
      <c r="F109" s="95" t="str">
        <f t="shared" si="4"/>
        <v>#N/A</v>
      </c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</row>
    <row r="110">
      <c r="A110" s="95"/>
      <c r="B110" s="94"/>
      <c r="C110" s="95" t="str">
        <f t="shared" si="1"/>
        <v>#N/A</v>
      </c>
      <c r="D110" s="95" t="str">
        <f t="shared" si="2"/>
        <v>#N/A</v>
      </c>
      <c r="E110" s="95" t="str">
        <f t="shared" si="3"/>
        <v>#N/A</v>
      </c>
      <c r="F110" s="95" t="str">
        <f t="shared" si="4"/>
        <v>#N/A</v>
      </c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</row>
    <row r="111">
      <c r="A111" s="95"/>
      <c r="B111" s="94"/>
      <c r="C111" s="95" t="str">
        <f t="shared" si="1"/>
        <v>#N/A</v>
      </c>
      <c r="D111" s="95" t="str">
        <f t="shared" si="2"/>
        <v>#N/A</v>
      </c>
      <c r="E111" s="95" t="str">
        <f t="shared" si="3"/>
        <v>#N/A</v>
      </c>
      <c r="F111" s="95" t="str">
        <f t="shared" si="4"/>
        <v>#N/A</v>
      </c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</row>
    <row r="112">
      <c r="A112" s="95"/>
      <c r="B112" s="94"/>
      <c r="C112" s="95" t="str">
        <f t="shared" si="1"/>
        <v>#N/A</v>
      </c>
      <c r="D112" s="95" t="str">
        <f t="shared" si="2"/>
        <v>#N/A</v>
      </c>
      <c r="E112" s="95" t="str">
        <f t="shared" si="3"/>
        <v>#N/A</v>
      </c>
      <c r="F112" s="95" t="str">
        <f t="shared" si="4"/>
        <v>#N/A</v>
      </c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</row>
    <row r="113">
      <c r="A113" s="95"/>
      <c r="B113" s="94"/>
      <c r="C113" s="95" t="str">
        <f t="shared" si="1"/>
        <v>#N/A</v>
      </c>
      <c r="D113" s="95" t="str">
        <f t="shared" si="2"/>
        <v>#N/A</v>
      </c>
      <c r="E113" s="95" t="str">
        <f t="shared" si="3"/>
        <v>#N/A</v>
      </c>
      <c r="F113" s="95" t="str">
        <f t="shared" si="4"/>
        <v>#N/A</v>
      </c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</row>
    <row r="114">
      <c r="A114" s="95"/>
      <c r="B114" s="94"/>
      <c r="C114" s="95" t="str">
        <f t="shared" si="1"/>
        <v>#N/A</v>
      </c>
      <c r="D114" s="95" t="str">
        <f t="shared" si="2"/>
        <v>#N/A</v>
      </c>
      <c r="E114" s="95" t="str">
        <f t="shared" si="3"/>
        <v>#N/A</v>
      </c>
      <c r="F114" s="95" t="str">
        <f t="shared" si="4"/>
        <v>#N/A</v>
      </c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</row>
    <row r="115">
      <c r="A115" s="95"/>
      <c r="B115" s="94"/>
      <c r="C115" s="95" t="str">
        <f t="shared" si="1"/>
        <v>#N/A</v>
      </c>
      <c r="D115" s="95" t="str">
        <f t="shared" si="2"/>
        <v>#N/A</v>
      </c>
      <c r="E115" s="95" t="str">
        <f t="shared" si="3"/>
        <v>#N/A</v>
      </c>
      <c r="F115" s="95" t="str">
        <f t="shared" si="4"/>
        <v>#N/A</v>
      </c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</row>
    <row r="116">
      <c r="A116" s="95"/>
      <c r="B116" s="94"/>
      <c r="C116" s="95" t="str">
        <f t="shared" si="1"/>
        <v>#N/A</v>
      </c>
      <c r="D116" s="95" t="str">
        <f t="shared" si="2"/>
        <v>#N/A</v>
      </c>
      <c r="E116" s="95" t="str">
        <f t="shared" si="3"/>
        <v>#N/A</v>
      </c>
      <c r="F116" s="95" t="str">
        <f t="shared" si="4"/>
        <v>#N/A</v>
      </c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</row>
    <row r="117">
      <c r="A117" s="95"/>
      <c r="B117" s="94"/>
      <c r="C117" s="95" t="str">
        <f t="shared" si="1"/>
        <v>#N/A</v>
      </c>
      <c r="D117" s="95" t="str">
        <f t="shared" si="2"/>
        <v>#N/A</v>
      </c>
      <c r="E117" s="95" t="str">
        <f t="shared" si="3"/>
        <v>#N/A</v>
      </c>
      <c r="F117" s="95" t="str">
        <f t="shared" si="4"/>
        <v>#N/A</v>
      </c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</row>
    <row r="118">
      <c r="A118" s="95"/>
      <c r="B118" s="94"/>
      <c r="C118" s="95" t="str">
        <f t="shared" si="1"/>
        <v>#N/A</v>
      </c>
      <c r="D118" s="95" t="str">
        <f t="shared" si="2"/>
        <v>#N/A</v>
      </c>
      <c r="E118" s="95" t="str">
        <f t="shared" si="3"/>
        <v>#N/A</v>
      </c>
      <c r="F118" s="95" t="str">
        <f t="shared" si="4"/>
        <v>#N/A</v>
      </c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</row>
    <row r="119">
      <c r="A119" s="95"/>
      <c r="B119" s="94"/>
      <c r="C119" s="95" t="str">
        <f t="shared" si="1"/>
        <v>#N/A</v>
      </c>
      <c r="D119" s="95" t="str">
        <f t="shared" si="2"/>
        <v>#N/A</v>
      </c>
      <c r="E119" s="95" t="str">
        <f t="shared" si="3"/>
        <v>#N/A</v>
      </c>
      <c r="F119" s="95" t="str">
        <f t="shared" si="4"/>
        <v>#N/A</v>
      </c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</row>
    <row r="120">
      <c r="A120" s="95"/>
      <c r="B120" s="94"/>
      <c r="C120" s="95" t="str">
        <f t="shared" si="1"/>
        <v>#N/A</v>
      </c>
      <c r="D120" s="95" t="str">
        <f t="shared" si="2"/>
        <v>#N/A</v>
      </c>
      <c r="E120" s="95" t="str">
        <f t="shared" si="3"/>
        <v>#N/A</v>
      </c>
      <c r="F120" s="95" t="str">
        <f t="shared" si="4"/>
        <v>#N/A</v>
      </c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</row>
    <row r="121">
      <c r="A121" s="95"/>
      <c r="B121" s="94"/>
      <c r="C121" s="95" t="str">
        <f t="shared" si="1"/>
        <v>#N/A</v>
      </c>
      <c r="D121" s="95" t="str">
        <f t="shared" si="2"/>
        <v>#N/A</v>
      </c>
      <c r="E121" s="95" t="str">
        <f t="shared" si="3"/>
        <v>#N/A</v>
      </c>
      <c r="F121" s="95" t="str">
        <f t="shared" si="4"/>
        <v>#N/A</v>
      </c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</row>
    <row r="122">
      <c r="A122" s="95"/>
      <c r="B122" s="94"/>
      <c r="C122" s="95" t="str">
        <f t="shared" si="1"/>
        <v>#N/A</v>
      </c>
      <c r="D122" s="95" t="str">
        <f t="shared" si="2"/>
        <v>#N/A</v>
      </c>
      <c r="E122" s="95" t="str">
        <f t="shared" si="3"/>
        <v>#N/A</v>
      </c>
      <c r="F122" s="95" t="str">
        <f t="shared" si="4"/>
        <v>#N/A</v>
      </c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</row>
    <row r="123">
      <c r="A123" s="95"/>
      <c r="B123" s="94"/>
      <c r="C123" s="95" t="str">
        <f t="shared" si="1"/>
        <v>#N/A</v>
      </c>
      <c r="D123" s="95" t="str">
        <f t="shared" si="2"/>
        <v>#N/A</v>
      </c>
      <c r="E123" s="95" t="str">
        <f t="shared" si="3"/>
        <v>#N/A</v>
      </c>
      <c r="F123" s="95" t="str">
        <f t="shared" si="4"/>
        <v>#N/A</v>
      </c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</row>
    <row r="124">
      <c r="A124" s="95"/>
      <c r="B124" s="94"/>
      <c r="C124" s="95" t="str">
        <f t="shared" si="1"/>
        <v>#N/A</v>
      </c>
      <c r="D124" s="95" t="str">
        <f t="shared" si="2"/>
        <v>#N/A</v>
      </c>
      <c r="E124" s="95" t="str">
        <f t="shared" si="3"/>
        <v>#N/A</v>
      </c>
      <c r="F124" s="95" t="str">
        <f t="shared" si="4"/>
        <v>#N/A</v>
      </c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</row>
    <row r="125">
      <c r="A125" s="95"/>
      <c r="B125" s="94"/>
      <c r="C125" s="95" t="str">
        <f t="shared" si="1"/>
        <v>#N/A</v>
      </c>
      <c r="D125" s="95" t="str">
        <f t="shared" si="2"/>
        <v>#N/A</v>
      </c>
      <c r="E125" s="95" t="str">
        <f t="shared" si="3"/>
        <v>#N/A</v>
      </c>
      <c r="F125" s="95" t="str">
        <f t="shared" si="4"/>
        <v>#N/A</v>
      </c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</row>
    <row r="126">
      <c r="A126" s="95"/>
      <c r="B126" s="94"/>
      <c r="C126" s="95" t="str">
        <f t="shared" si="1"/>
        <v>#N/A</v>
      </c>
      <c r="D126" s="95" t="str">
        <f t="shared" si="2"/>
        <v>#N/A</v>
      </c>
      <c r="E126" s="95" t="str">
        <f t="shared" si="3"/>
        <v>#N/A</v>
      </c>
      <c r="F126" s="95" t="str">
        <f t="shared" si="4"/>
        <v>#N/A</v>
      </c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</row>
    <row r="127">
      <c r="A127" s="94"/>
      <c r="B127" s="94"/>
      <c r="C127" s="95" t="str">
        <f t="shared" si="1"/>
        <v>#N/A</v>
      </c>
      <c r="D127" s="95" t="str">
        <f t="shared" si="2"/>
        <v>#N/A</v>
      </c>
      <c r="E127" s="95" t="str">
        <f t="shared" si="3"/>
        <v>#N/A</v>
      </c>
      <c r="F127" s="95" t="str">
        <f t="shared" si="4"/>
        <v>#N/A</v>
      </c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</row>
    <row r="128">
      <c r="A128" s="94"/>
      <c r="B128" s="94"/>
      <c r="C128" s="95" t="str">
        <f t="shared" si="1"/>
        <v>#N/A</v>
      </c>
      <c r="D128" s="95" t="str">
        <f t="shared" si="2"/>
        <v>#N/A</v>
      </c>
      <c r="E128" s="95" t="str">
        <f t="shared" si="3"/>
        <v>#N/A</v>
      </c>
      <c r="F128" s="95" t="str">
        <f t="shared" si="4"/>
        <v>#N/A</v>
      </c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</row>
    <row r="129">
      <c r="A129" s="94"/>
      <c r="B129" s="94"/>
      <c r="C129" s="95" t="str">
        <f t="shared" si="1"/>
        <v>#N/A</v>
      </c>
      <c r="D129" s="95" t="str">
        <f t="shared" si="2"/>
        <v>#N/A</v>
      </c>
      <c r="E129" s="95" t="str">
        <f t="shared" si="3"/>
        <v>#N/A</v>
      </c>
      <c r="F129" s="95" t="str">
        <f t="shared" si="4"/>
        <v>#N/A</v>
      </c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</row>
    <row r="130">
      <c r="A130" s="94"/>
      <c r="B130" s="94"/>
      <c r="C130" s="95" t="str">
        <f t="shared" si="1"/>
        <v>#N/A</v>
      </c>
      <c r="D130" s="95" t="str">
        <f t="shared" si="2"/>
        <v>#N/A</v>
      </c>
      <c r="E130" s="95" t="str">
        <f t="shared" si="3"/>
        <v>#N/A</v>
      </c>
      <c r="F130" s="95" t="str">
        <f t="shared" si="4"/>
        <v>#N/A</v>
      </c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</row>
    <row r="131">
      <c r="A131" s="94"/>
      <c r="B131" s="94"/>
      <c r="C131" s="95" t="str">
        <f t="shared" si="1"/>
        <v>#N/A</v>
      </c>
      <c r="D131" s="95" t="str">
        <f t="shared" si="2"/>
        <v>#N/A</v>
      </c>
      <c r="E131" s="95" t="str">
        <f t="shared" si="3"/>
        <v>#N/A</v>
      </c>
      <c r="F131" s="95" t="str">
        <f t="shared" si="4"/>
        <v>#N/A</v>
      </c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</row>
    <row r="132">
      <c r="A132" s="94"/>
      <c r="B132" s="94"/>
      <c r="C132" s="95" t="str">
        <f t="shared" si="1"/>
        <v>#N/A</v>
      </c>
      <c r="D132" s="95" t="str">
        <f t="shared" si="2"/>
        <v>#N/A</v>
      </c>
      <c r="E132" s="95" t="str">
        <f t="shared" si="3"/>
        <v>#N/A</v>
      </c>
      <c r="F132" s="95" t="str">
        <f t="shared" si="4"/>
        <v>#N/A</v>
      </c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</row>
    <row r="133">
      <c r="A133" s="94"/>
      <c r="B133" s="94"/>
      <c r="C133" s="95" t="str">
        <f t="shared" si="1"/>
        <v>#N/A</v>
      </c>
      <c r="D133" s="95" t="str">
        <f t="shared" si="2"/>
        <v>#N/A</v>
      </c>
      <c r="E133" s="95" t="str">
        <f t="shared" si="3"/>
        <v>#N/A</v>
      </c>
      <c r="F133" s="95" t="str">
        <f t="shared" si="4"/>
        <v>#N/A</v>
      </c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</row>
    <row r="134">
      <c r="A134" s="94"/>
      <c r="B134" s="94"/>
      <c r="C134" s="95" t="str">
        <f t="shared" si="1"/>
        <v>#N/A</v>
      </c>
      <c r="D134" s="95" t="str">
        <f t="shared" si="2"/>
        <v>#N/A</v>
      </c>
      <c r="E134" s="95" t="str">
        <f t="shared" si="3"/>
        <v>#N/A</v>
      </c>
      <c r="F134" s="95" t="str">
        <f t="shared" si="4"/>
        <v>#N/A</v>
      </c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</row>
    <row r="135">
      <c r="A135" s="94"/>
      <c r="B135" s="94"/>
      <c r="C135" s="95" t="str">
        <f t="shared" si="1"/>
        <v>#N/A</v>
      </c>
      <c r="D135" s="95" t="str">
        <f t="shared" si="2"/>
        <v>#N/A</v>
      </c>
      <c r="E135" s="95" t="str">
        <f t="shared" si="3"/>
        <v>#N/A</v>
      </c>
      <c r="F135" s="95" t="str">
        <f t="shared" si="4"/>
        <v>#N/A</v>
      </c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</row>
    <row r="136">
      <c r="A136" s="94"/>
      <c r="B136" s="94"/>
      <c r="C136" s="95" t="str">
        <f t="shared" si="1"/>
        <v>#N/A</v>
      </c>
      <c r="D136" s="95" t="str">
        <f t="shared" si="2"/>
        <v>#N/A</v>
      </c>
      <c r="E136" s="95" t="str">
        <f t="shared" si="3"/>
        <v>#N/A</v>
      </c>
      <c r="F136" s="95" t="str">
        <f t="shared" si="4"/>
        <v>#N/A</v>
      </c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</row>
    <row r="137">
      <c r="A137" s="94"/>
      <c r="B137" s="94"/>
      <c r="C137" s="95" t="str">
        <f t="shared" si="1"/>
        <v>#N/A</v>
      </c>
      <c r="D137" s="95" t="str">
        <f t="shared" si="2"/>
        <v>#N/A</v>
      </c>
      <c r="E137" s="95" t="str">
        <f t="shared" si="3"/>
        <v>#N/A</v>
      </c>
      <c r="F137" s="95" t="str">
        <f t="shared" si="4"/>
        <v>#N/A</v>
      </c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</row>
    <row r="138">
      <c r="A138" s="94"/>
      <c r="B138" s="94"/>
      <c r="C138" s="95" t="str">
        <f t="shared" si="1"/>
        <v>#N/A</v>
      </c>
      <c r="D138" s="95" t="str">
        <f t="shared" si="2"/>
        <v>#N/A</v>
      </c>
      <c r="E138" s="95" t="str">
        <f t="shared" si="3"/>
        <v>#N/A</v>
      </c>
      <c r="F138" s="95" t="str">
        <f t="shared" si="4"/>
        <v>#N/A</v>
      </c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</row>
    <row r="139">
      <c r="A139" s="94"/>
      <c r="B139" s="94"/>
      <c r="C139" s="95" t="str">
        <f t="shared" si="1"/>
        <v>#N/A</v>
      </c>
      <c r="D139" s="95" t="str">
        <f t="shared" si="2"/>
        <v>#N/A</v>
      </c>
      <c r="E139" s="95" t="str">
        <f t="shared" si="3"/>
        <v>#N/A</v>
      </c>
      <c r="F139" s="95" t="str">
        <f t="shared" si="4"/>
        <v>#N/A</v>
      </c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</row>
    <row r="140">
      <c r="A140" s="94"/>
      <c r="B140" s="94"/>
      <c r="C140" s="95" t="str">
        <f t="shared" si="1"/>
        <v>#N/A</v>
      </c>
      <c r="D140" s="95" t="str">
        <f t="shared" si="2"/>
        <v>#N/A</v>
      </c>
      <c r="E140" s="95" t="str">
        <f t="shared" si="3"/>
        <v>#N/A</v>
      </c>
      <c r="F140" s="95" t="str">
        <f t="shared" si="4"/>
        <v>#N/A</v>
      </c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</row>
    <row r="141">
      <c r="A141" s="94"/>
      <c r="B141" s="94"/>
      <c r="C141" s="95" t="str">
        <f t="shared" si="1"/>
        <v>#N/A</v>
      </c>
      <c r="D141" s="95" t="str">
        <f t="shared" si="2"/>
        <v>#N/A</v>
      </c>
      <c r="E141" s="95" t="str">
        <f t="shared" si="3"/>
        <v>#N/A</v>
      </c>
      <c r="F141" s="95" t="str">
        <f t="shared" si="4"/>
        <v>#N/A</v>
      </c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</row>
    <row r="142">
      <c r="A142" s="94"/>
      <c r="B142" s="94"/>
      <c r="C142" s="95" t="str">
        <f t="shared" si="1"/>
        <v>#N/A</v>
      </c>
      <c r="D142" s="95" t="str">
        <f t="shared" si="2"/>
        <v>#N/A</v>
      </c>
      <c r="E142" s="95" t="str">
        <f t="shared" si="3"/>
        <v>#N/A</v>
      </c>
      <c r="F142" s="95" t="str">
        <f t="shared" si="4"/>
        <v>#N/A</v>
      </c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</row>
    <row r="143">
      <c r="A143" s="94"/>
      <c r="B143" s="94"/>
      <c r="C143" s="95" t="str">
        <f t="shared" si="1"/>
        <v>#N/A</v>
      </c>
      <c r="D143" s="95" t="str">
        <f t="shared" si="2"/>
        <v>#N/A</v>
      </c>
      <c r="E143" s="95" t="str">
        <f t="shared" si="3"/>
        <v>#N/A</v>
      </c>
      <c r="F143" s="95" t="str">
        <f t="shared" si="4"/>
        <v>#N/A</v>
      </c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</row>
    <row r="144">
      <c r="A144" s="94"/>
      <c r="B144" s="94"/>
      <c r="C144" s="95" t="str">
        <f t="shared" si="1"/>
        <v>#N/A</v>
      </c>
      <c r="D144" s="95" t="str">
        <f t="shared" si="2"/>
        <v>#N/A</v>
      </c>
      <c r="E144" s="95" t="str">
        <f t="shared" si="3"/>
        <v>#N/A</v>
      </c>
      <c r="F144" s="95" t="str">
        <f t="shared" si="4"/>
        <v>#N/A</v>
      </c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</row>
    <row r="145">
      <c r="A145" s="94"/>
      <c r="B145" s="94"/>
      <c r="C145" s="95" t="str">
        <f t="shared" si="1"/>
        <v>#N/A</v>
      </c>
      <c r="D145" s="95" t="str">
        <f t="shared" si="2"/>
        <v>#N/A</v>
      </c>
      <c r="E145" s="95" t="str">
        <f t="shared" si="3"/>
        <v>#N/A</v>
      </c>
      <c r="F145" s="95" t="str">
        <f t="shared" si="4"/>
        <v>#N/A</v>
      </c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</row>
    <row r="146">
      <c r="A146" s="94"/>
      <c r="B146" s="94"/>
      <c r="C146" s="95" t="str">
        <f t="shared" si="1"/>
        <v>#N/A</v>
      </c>
      <c r="D146" s="95" t="str">
        <f t="shared" si="2"/>
        <v>#N/A</v>
      </c>
      <c r="E146" s="95" t="str">
        <f t="shared" si="3"/>
        <v>#N/A</v>
      </c>
      <c r="F146" s="95" t="str">
        <f t="shared" si="4"/>
        <v>#N/A</v>
      </c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2.75"/>
  <cols>
    <col customWidth="1" min="1" max="1" width="17.29"/>
    <col customWidth="1" min="2" max="2" width="10.57"/>
    <col customWidth="1" min="3" max="3" width="17.29"/>
    <col customWidth="1" min="4" max="4" width="13.57"/>
    <col customWidth="1" min="5" max="14" width="17.29"/>
  </cols>
  <sheetData>
    <row r="1">
      <c r="A1" s="97" t="s">
        <v>117</v>
      </c>
      <c r="B1" s="97" t="s">
        <v>118</v>
      </c>
      <c r="C1" s="97" t="s">
        <v>119</v>
      </c>
      <c r="D1" s="98" t="s">
        <v>120</v>
      </c>
      <c r="E1" s="98" t="s">
        <v>121</v>
      </c>
    </row>
    <row r="2">
      <c r="A2" s="99" t="s">
        <v>79</v>
      </c>
      <c r="B2" s="99" t="s">
        <v>58</v>
      </c>
      <c r="C2" s="99" t="s">
        <v>122</v>
      </c>
      <c r="D2" s="100">
        <v>0.02</v>
      </c>
      <c r="E2" s="101">
        <f>IFERROR(__xludf.DUMMYFUNCTION("GoogleFinance(""CURRENCY:USDSGD"")"),1.3547)</f>
        <v>1.3547</v>
      </c>
    </row>
    <row r="3">
      <c r="A3" s="99" t="s">
        <v>78</v>
      </c>
      <c r="B3" s="99" t="s">
        <v>71</v>
      </c>
      <c r="C3" s="99" t="s">
        <v>123</v>
      </c>
      <c r="D3" s="32"/>
    </row>
    <row r="4">
      <c r="A4" s="99" t="s">
        <v>60</v>
      </c>
      <c r="B4" s="99" t="s">
        <v>75</v>
      </c>
      <c r="C4" s="99" t="s">
        <v>124</v>
      </c>
      <c r="D4" s="32"/>
    </row>
    <row r="5">
      <c r="A5" s="99" t="s">
        <v>17</v>
      </c>
      <c r="B5" s="99" t="s">
        <v>76</v>
      </c>
      <c r="C5" s="99" t="s">
        <v>125</v>
      </c>
      <c r="D5" s="32"/>
    </row>
    <row r="6">
      <c r="A6" s="99" t="s">
        <v>126</v>
      </c>
      <c r="B6" s="99" t="s">
        <v>72</v>
      </c>
      <c r="C6" s="99" t="s">
        <v>127</v>
      </c>
      <c r="D6" s="32"/>
    </row>
    <row r="7">
      <c r="C7" s="99" t="s">
        <v>128</v>
      </c>
      <c r="D7" s="32"/>
    </row>
    <row r="8">
      <c r="D8" s="32"/>
    </row>
    <row r="9">
      <c r="D9" s="32"/>
    </row>
    <row r="10">
      <c r="D10" s="32"/>
    </row>
    <row r="11">
      <c r="D11" s="32"/>
    </row>
    <row r="12">
      <c r="D12" s="32"/>
    </row>
    <row r="13">
      <c r="D13" s="32"/>
    </row>
    <row r="14">
      <c r="D14" s="32"/>
    </row>
    <row r="15">
      <c r="D15" s="32"/>
    </row>
    <row r="16">
      <c r="D16" s="32"/>
    </row>
    <row r="17">
      <c r="D17" s="32"/>
    </row>
    <row r="18">
      <c r="D18" s="32"/>
    </row>
    <row r="19">
      <c r="D19" s="32"/>
    </row>
    <row r="20">
      <c r="D20" s="32"/>
    </row>
    <row r="21">
      <c r="D21" s="32"/>
    </row>
    <row r="22">
      <c r="D22" s="32"/>
    </row>
    <row r="23">
      <c r="D23" s="32"/>
    </row>
    <row r="24">
      <c r="D24" s="32"/>
    </row>
    <row r="25">
      <c r="D25" s="32"/>
    </row>
    <row r="26">
      <c r="D26" s="32"/>
    </row>
    <row r="27">
      <c r="D27" s="32"/>
    </row>
    <row r="28">
      <c r="D28" s="32"/>
    </row>
    <row r="29">
      <c r="D29" s="32"/>
    </row>
    <row r="30">
      <c r="D30" s="32"/>
    </row>
    <row r="31">
      <c r="D31" s="32"/>
    </row>
    <row r="32">
      <c r="D32" s="32"/>
    </row>
    <row r="33">
      <c r="D33" s="32"/>
    </row>
    <row r="34">
      <c r="D34" s="32"/>
    </row>
    <row r="35">
      <c r="D35" s="32"/>
    </row>
    <row r="36">
      <c r="D36" s="32"/>
    </row>
    <row r="37">
      <c r="D37" s="32"/>
    </row>
    <row r="38">
      <c r="D38" s="32"/>
    </row>
    <row r="39">
      <c r="D39" s="32"/>
    </row>
    <row r="40">
      <c r="D40" s="32"/>
    </row>
    <row r="41">
      <c r="D41" s="32"/>
    </row>
    <row r="42">
      <c r="D42" s="32"/>
    </row>
    <row r="43">
      <c r="D43" s="32"/>
    </row>
    <row r="44">
      <c r="D44" s="32"/>
    </row>
    <row r="45">
      <c r="D45" s="32"/>
    </row>
    <row r="46">
      <c r="D46" s="32"/>
    </row>
    <row r="47">
      <c r="D47" s="32"/>
    </row>
    <row r="48">
      <c r="D48" s="32"/>
    </row>
    <row r="49">
      <c r="D49" s="32"/>
    </row>
    <row r="50">
      <c r="D50" s="32"/>
    </row>
    <row r="51">
      <c r="D51" s="32"/>
    </row>
    <row r="52">
      <c r="D52" s="32"/>
    </row>
    <row r="53">
      <c r="D53" s="32"/>
    </row>
    <row r="54">
      <c r="D54" s="32"/>
    </row>
    <row r="55">
      <c r="D55" s="32"/>
    </row>
    <row r="56">
      <c r="D56" s="32"/>
    </row>
    <row r="57">
      <c r="D57" s="32"/>
    </row>
    <row r="58">
      <c r="D58" s="32"/>
    </row>
    <row r="59">
      <c r="D59" s="32"/>
    </row>
    <row r="60">
      <c r="D60" s="32"/>
    </row>
    <row r="61">
      <c r="D61" s="32"/>
    </row>
    <row r="62">
      <c r="D62" s="32"/>
    </row>
    <row r="63">
      <c r="D63" s="32"/>
    </row>
    <row r="64">
      <c r="D64" s="32"/>
    </row>
    <row r="65">
      <c r="D65" s="32"/>
    </row>
    <row r="66">
      <c r="D66" s="32"/>
    </row>
    <row r="67">
      <c r="D67" s="32"/>
    </row>
    <row r="68">
      <c r="D68" s="32"/>
    </row>
    <row r="69">
      <c r="D69" s="32"/>
    </row>
    <row r="70">
      <c r="D70" s="32"/>
    </row>
    <row r="71">
      <c r="D71" s="32"/>
    </row>
    <row r="72">
      <c r="D72" s="32"/>
    </row>
    <row r="73">
      <c r="D73" s="32"/>
    </row>
    <row r="74">
      <c r="D74" s="32"/>
    </row>
    <row r="75">
      <c r="D75" s="32"/>
    </row>
    <row r="76">
      <c r="D76" s="32"/>
    </row>
    <row r="77">
      <c r="D77" s="32"/>
    </row>
    <row r="78">
      <c r="D78" s="32"/>
    </row>
    <row r="79">
      <c r="D79" s="32"/>
    </row>
    <row r="80">
      <c r="D80" s="32"/>
    </row>
    <row r="81">
      <c r="D81" s="32"/>
    </row>
    <row r="82">
      <c r="D82" s="32"/>
    </row>
    <row r="83">
      <c r="D83" s="32"/>
    </row>
    <row r="84">
      <c r="D84" s="32"/>
    </row>
    <row r="85">
      <c r="D85" s="32"/>
    </row>
    <row r="86">
      <c r="D86" s="32"/>
    </row>
    <row r="87">
      <c r="D87" s="32"/>
    </row>
    <row r="88">
      <c r="D88" s="32"/>
    </row>
    <row r="89">
      <c r="D89" s="32"/>
    </row>
    <row r="90">
      <c r="D90" s="32"/>
    </row>
    <row r="91">
      <c r="D91" s="32"/>
    </row>
    <row r="92">
      <c r="D92" s="32"/>
    </row>
    <row r="93">
      <c r="D93" s="32"/>
    </row>
    <row r="94">
      <c r="D94" s="32"/>
    </row>
    <row r="95">
      <c r="D95" s="32"/>
    </row>
    <row r="96">
      <c r="D96" s="32"/>
    </row>
    <row r="97">
      <c r="D97" s="32"/>
    </row>
    <row r="98">
      <c r="D98" s="32"/>
    </row>
    <row r="99">
      <c r="D99" s="32"/>
    </row>
    <row r="100">
      <c r="D100" s="32"/>
    </row>
    <row r="101">
      <c r="D101" s="32"/>
    </row>
    <row r="102">
      <c r="D102" s="32"/>
    </row>
    <row r="103">
      <c r="D103" s="32"/>
    </row>
    <row r="104">
      <c r="D104" s="32"/>
    </row>
    <row r="105">
      <c r="D105" s="32"/>
    </row>
    <row r="106">
      <c r="D106" s="32"/>
    </row>
    <row r="107">
      <c r="D107" s="32"/>
    </row>
    <row r="108">
      <c r="D108" s="32"/>
    </row>
    <row r="109">
      <c r="D109" s="32"/>
    </row>
    <row r="110">
      <c r="D110" s="32"/>
    </row>
    <row r="111">
      <c r="D111" s="32"/>
    </row>
    <row r="112">
      <c r="D112" s="32"/>
    </row>
    <row r="113">
      <c r="D113" s="32"/>
    </row>
    <row r="114">
      <c r="D114" s="32"/>
    </row>
    <row r="115">
      <c r="D115" s="32"/>
    </row>
    <row r="116">
      <c r="D116" s="32"/>
    </row>
    <row r="117">
      <c r="D117" s="32"/>
    </row>
    <row r="118">
      <c r="D118" s="32"/>
    </row>
    <row r="119">
      <c r="D119" s="32"/>
    </row>
    <row r="120">
      <c r="D120" s="32"/>
    </row>
    <row r="121">
      <c r="D121" s="32"/>
    </row>
    <row r="122">
      <c r="D122" s="32"/>
    </row>
    <row r="123">
      <c r="D123" s="32"/>
    </row>
    <row r="124">
      <c r="D124" s="32"/>
    </row>
    <row r="125">
      <c r="D125" s="32"/>
    </row>
    <row r="126">
      <c r="D126" s="32"/>
    </row>
    <row r="127">
      <c r="D127" s="32"/>
    </row>
    <row r="128">
      <c r="D128" s="32"/>
    </row>
    <row r="129">
      <c r="D129" s="32"/>
    </row>
    <row r="130">
      <c r="D130" s="32"/>
    </row>
    <row r="131">
      <c r="D131" s="32"/>
    </row>
    <row r="132">
      <c r="D132" s="32"/>
    </row>
    <row r="133">
      <c r="D133" s="32"/>
    </row>
    <row r="134">
      <c r="D134" s="32"/>
    </row>
    <row r="135">
      <c r="D135" s="32"/>
    </row>
    <row r="136">
      <c r="D136" s="32"/>
    </row>
    <row r="137">
      <c r="D137" s="32"/>
    </row>
    <row r="138">
      <c r="D138" s="32"/>
    </row>
    <row r="139">
      <c r="D139" s="32"/>
    </row>
    <row r="140">
      <c r="D140" s="32"/>
    </row>
    <row r="141">
      <c r="D141" s="32"/>
    </row>
    <row r="142">
      <c r="D142" s="32"/>
    </row>
    <row r="143">
      <c r="D143" s="32"/>
    </row>
    <row r="144">
      <c r="D144" s="32"/>
    </row>
    <row r="145">
      <c r="D145" s="32"/>
    </row>
    <row r="146">
      <c r="D146" s="32"/>
    </row>
    <row r="147">
      <c r="D147" s="32"/>
    </row>
    <row r="148">
      <c r="D148" s="32"/>
    </row>
    <row r="149">
      <c r="D149" s="32"/>
    </row>
    <row r="150">
      <c r="D150" s="32"/>
    </row>
    <row r="151">
      <c r="D151" s="32"/>
    </row>
    <row r="152">
      <c r="D152" s="32"/>
    </row>
    <row r="153">
      <c r="D153" s="32"/>
    </row>
    <row r="154">
      <c r="D154" s="32"/>
    </row>
    <row r="155">
      <c r="D155" s="32"/>
    </row>
    <row r="156">
      <c r="D156" s="32"/>
    </row>
    <row r="157">
      <c r="D157" s="32"/>
    </row>
    <row r="158">
      <c r="D158" s="32"/>
    </row>
    <row r="159">
      <c r="D159" s="32"/>
    </row>
    <row r="160">
      <c r="D160" s="32"/>
    </row>
    <row r="161">
      <c r="D161" s="32"/>
    </row>
    <row r="162">
      <c r="D162" s="32"/>
    </row>
    <row r="163">
      <c r="D163" s="32"/>
    </row>
    <row r="164">
      <c r="D164" s="32"/>
    </row>
    <row r="165">
      <c r="D165" s="32"/>
    </row>
    <row r="166">
      <c r="D166" s="32"/>
    </row>
    <row r="167">
      <c r="D167" s="32"/>
    </row>
    <row r="168">
      <c r="D168" s="32"/>
    </row>
    <row r="169">
      <c r="D169" s="32"/>
    </row>
    <row r="170">
      <c r="D170" s="32"/>
    </row>
    <row r="171">
      <c r="D171" s="32"/>
    </row>
    <row r="172">
      <c r="D172" s="32"/>
    </row>
    <row r="173">
      <c r="D173" s="32"/>
    </row>
    <row r="174">
      <c r="D174" s="32"/>
    </row>
    <row r="175">
      <c r="D175" s="32"/>
    </row>
    <row r="176">
      <c r="D176" s="32"/>
    </row>
    <row r="177">
      <c r="D177" s="32"/>
    </row>
    <row r="178">
      <c r="D178" s="32"/>
    </row>
    <row r="179">
      <c r="D179" s="32"/>
    </row>
    <row r="180">
      <c r="D180" s="32"/>
    </row>
    <row r="181">
      <c r="D181" s="32"/>
    </row>
    <row r="182">
      <c r="D182" s="32"/>
    </row>
    <row r="183">
      <c r="D183" s="32"/>
    </row>
    <row r="184">
      <c r="D184" s="32"/>
    </row>
    <row r="185">
      <c r="D185" s="32"/>
    </row>
    <row r="186">
      <c r="D186" s="32"/>
    </row>
    <row r="187">
      <c r="D187" s="32"/>
    </row>
    <row r="188">
      <c r="D188" s="32"/>
    </row>
    <row r="189">
      <c r="D189" s="32"/>
    </row>
    <row r="190">
      <c r="D190" s="32"/>
    </row>
    <row r="191">
      <c r="D191" s="32"/>
    </row>
    <row r="192">
      <c r="D192" s="32"/>
    </row>
    <row r="193">
      <c r="D193" s="32"/>
    </row>
    <row r="194">
      <c r="D194" s="32"/>
    </row>
    <row r="195">
      <c r="D195" s="32"/>
    </row>
    <row r="196">
      <c r="D196" s="32"/>
    </row>
    <row r="197">
      <c r="D197" s="32"/>
    </row>
    <row r="198">
      <c r="D198" s="32"/>
    </row>
    <row r="199">
      <c r="D199" s="32"/>
    </row>
    <row r="200">
      <c r="D200" s="32"/>
    </row>
    <row r="201">
      <c r="D201" s="32"/>
    </row>
    <row r="202">
      <c r="D202" s="32"/>
    </row>
    <row r="203">
      <c r="D203" s="32"/>
    </row>
    <row r="204">
      <c r="D204" s="32"/>
    </row>
    <row r="205">
      <c r="D205" s="32"/>
    </row>
    <row r="206">
      <c r="D206" s="32"/>
    </row>
    <row r="207">
      <c r="D207" s="32"/>
    </row>
    <row r="208">
      <c r="D208" s="32"/>
    </row>
    <row r="209">
      <c r="D209" s="32"/>
    </row>
    <row r="210">
      <c r="D210" s="32"/>
    </row>
    <row r="211">
      <c r="D211" s="32"/>
    </row>
    <row r="212">
      <c r="D212" s="32"/>
    </row>
    <row r="213">
      <c r="D213" s="32"/>
    </row>
    <row r="214">
      <c r="D214" s="32"/>
    </row>
    <row r="215">
      <c r="D215" s="32"/>
    </row>
    <row r="216">
      <c r="D216" s="32"/>
    </row>
    <row r="217">
      <c r="D217" s="32"/>
    </row>
    <row r="218">
      <c r="D218" s="32"/>
    </row>
    <row r="219">
      <c r="D219" s="32"/>
    </row>
    <row r="220">
      <c r="D220" s="32"/>
    </row>
    <row r="221">
      <c r="D221" s="32"/>
    </row>
    <row r="222">
      <c r="D222" s="32"/>
    </row>
    <row r="223">
      <c r="D223" s="32"/>
    </row>
    <row r="224">
      <c r="D224" s="32"/>
    </row>
    <row r="225">
      <c r="D225" s="32"/>
    </row>
    <row r="226">
      <c r="D226" s="32"/>
    </row>
    <row r="227">
      <c r="D227" s="32"/>
    </row>
    <row r="228">
      <c r="D228" s="32"/>
    </row>
    <row r="229">
      <c r="D229" s="32"/>
    </row>
    <row r="230">
      <c r="D230" s="32"/>
    </row>
    <row r="231">
      <c r="D231" s="32"/>
    </row>
    <row r="232">
      <c r="D232" s="32"/>
    </row>
    <row r="233">
      <c r="D233" s="32"/>
    </row>
    <row r="234">
      <c r="D234" s="32"/>
    </row>
    <row r="235">
      <c r="D235" s="32"/>
    </row>
    <row r="236">
      <c r="D236" s="32"/>
    </row>
    <row r="237">
      <c r="D237" s="32"/>
    </row>
    <row r="238">
      <c r="D238" s="32"/>
    </row>
    <row r="239">
      <c r="D239" s="32"/>
    </row>
    <row r="240">
      <c r="D240" s="32"/>
    </row>
    <row r="241">
      <c r="D241" s="32"/>
    </row>
    <row r="242">
      <c r="D242" s="32"/>
    </row>
    <row r="243">
      <c r="D243" s="32"/>
    </row>
    <row r="244">
      <c r="D244" s="32"/>
    </row>
    <row r="245">
      <c r="D245" s="32"/>
    </row>
    <row r="246">
      <c r="D246" s="32"/>
    </row>
    <row r="247">
      <c r="D247" s="32"/>
    </row>
    <row r="248">
      <c r="D248" s="32"/>
    </row>
    <row r="249">
      <c r="D249" s="32"/>
    </row>
    <row r="250">
      <c r="D250" s="32"/>
    </row>
    <row r="251">
      <c r="D251" s="32"/>
    </row>
    <row r="252">
      <c r="D252" s="32"/>
    </row>
    <row r="253">
      <c r="D253" s="32"/>
    </row>
    <row r="254">
      <c r="D254" s="32"/>
    </row>
    <row r="255">
      <c r="D255" s="32"/>
    </row>
    <row r="256">
      <c r="D256" s="32"/>
    </row>
    <row r="257">
      <c r="D257" s="32"/>
    </row>
    <row r="258">
      <c r="D258" s="32"/>
    </row>
    <row r="259">
      <c r="D259" s="32"/>
    </row>
    <row r="260">
      <c r="D260" s="32"/>
    </row>
    <row r="261">
      <c r="D261" s="32"/>
    </row>
    <row r="262">
      <c r="D262" s="32"/>
    </row>
    <row r="263">
      <c r="D263" s="32"/>
    </row>
    <row r="264">
      <c r="D264" s="32"/>
    </row>
    <row r="265">
      <c r="D265" s="32"/>
    </row>
    <row r="266">
      <c r="D266" s="32"/>
    </row>
    <row r="267">
      <c r="D267" s="32"/>
    </row>
    <row r="268">
      <c r="D268" s="32"/>
    </row>
    <row r="269">
      <c r="D269" s="32"/>
    </row>
    <row r="270">
      <c r="D270" s="32"/>
    </row>
    <row r="271">
      <c r="D271" s="32"/>
    </row>
    <row r="272">
      <c r="D272" s="32"/>
    </row>
    <row r="273">
      <c r="D273" s="32"/>
    </row>
    <row r="274">
      <c r="D274" s="32"/>
    </row>
    <row r="275">
      <c r="D275" s="32"/>
    </row>
    <row r="276">
      <c r="D276" s="32"/>
    </row>
    <row r="277">
      <c r="D277" s="32"/>
    </row>
    <row r="278">
      <c r="D278" s="32"/>
    </row>
    <row r="279">
      <c r="D279" s="32"/>
    </row>
    <row r="280">
      <c r="D280" s="32"/>
    </row>
    <row r="281">
      <c r="D281" s="32"/>
    </row>
    <row r="282">
      <c r="D282" s="32"/>
    </row>
    <row r="283">
      <c r="D283" s="32"/>
    </row>
    <row r="284">
      <c r="D284" s="32"/>
    </row>
    <row r="285">
      <c r="D285" s="32"/>
    </row>
    <row r="286">
      <c r="D286" s="32"/>
    </row>
    <row r="287">
      <c r="D287" s="32"/>
    </row>
    <row r="288">
      <c r="D288" s="32"/>
    </row>
    <row r="289">
      <c r="D289" s="32"/>
    </row>
    <row r="290">
      <c r="D290" s="32"/>
    </row>
    <row r="291">
      <c r="D291" s="32"/>
    </row>
    <row r="292">
      <c r="D292" s="32"/>
    </row>
    <row r="293">
      <c r="D293" s="32"/>
    </row>
    <row r="294">
      <c r="D294" s="32"/>
    </row>
    <row r="295">
      <c r="D295" s="32"/>
    </row>
    <row r="296">
      <c r="D296" s="32"/>
    </row>
    <row r="297">
      <c r="D297" s="32"/>
    </row>
    <row r="298">
      <c r="D298" s="32"/>
    </row>
    <row r="299">
      <c r="D299" s="32"/>
    </row>
    <row r="300">
      <c r="D300" s="32"/>
    </row>
    <row r="301">
      <c r="D301" s="32"/>
    </row>
    <row r="302">
      <c r="D302" s="32"/>
    </row>
    <row r="303">
      <c r="D303" s="32"/>
    </row>
    <row r="304">
      <c r="D304" s="32"/>
    </row>
    <row r="305">
      <c r="D305" s="32"/>
    </row>
    <row r="306">
      <c r="D306" s="32"/>
    </row>
    <row r="307">
      <c r="D307" s="32"/>
    </row>
    <row r="308">
      <c r="D308" s="32"/>
    </row>
    <row r="309">
      <c r="D309" s="32"/>
    </row>
    <row r="310">
      <c r="D310" s="32"/>
    </row>
    <row r="311">
      <c r="D311" s="32"/>
    </row>
    <row r="312">
      <c r="D312" s="32"/>
    </row>
    <row r="313">
      <c r="D313" s="32"/>
    </row>
    <row r="314">
      <c r="D314" s="32"/>
    </row>
    <row r="315">
      <c r="D315" s="32"/>
    </row>
    <row r="316">
      <c r="D316" s="32"/>
    </row>
    <row r="317">
      <c r="D317" s="32"/>
    </row>
    <row r="318">
      <c r="D318" s="32"/>
    </row>
    <row r="319">
      <c r="D319" s="32"/>
    </row>
    <row r="320">
      <c r="D320" s="32"/>
    </row>
    <row r="321">
      <c r="D321" s="32"/>
    </row>
    <row r="322">
      <c r="D322" s="32"/>
    </row>
    <row r="323">
      <c r="D323" s="32"/>
    </row>
    <row r="324">
      <c r="D324" s="32"/>
    </row>
    <row r="325">
      <c r="D325" s="32"/>
    </row>
    <row r="326">
      <c r="D326" s="32"/>
    </row>
    <row r="327">
      <c r="D327" s="32"/>
    </row>
    <row r="328">
      <c r="D328" s="32"/>
    </row>
    <row r="329">
      <c r="D329" s="32"/>
    </row>
    <row r="330">
      <c r="D330" s="32"/>
    </row>
    <row r="331">
      <c r="D331" s="32"/>
    </row>
    <row r="332">
      <c r="D332" s="32"/>
    </row>
    <row r="333">
      <c r="D333" s="32"/>
    </row>
    <row r="334">
      <c r="D334" s="32"/>
    </row>
    <row r="335">
      <c r="D335" s="32"/>
    </row>
    <row r="336">
      <c r="D336" s="32"/>
    </row>
    <row r="337">
      <c r="D337" s="32"/>
    </row>
    <row r="338">
      <c r="D338" s="32"/>
    </row>
    <row r="339">
      <c r="D339" s="32"/>
    </row>
    <row r="340">
      <c r="D340" s="32"/>
    </row>
    <row r="341">
      <c r="D341" s="32"/>
    </row>
    <row r="342">
      <c r="D342" s="32"/>
    </row>
    <row r="343">
      <c r="D343" s="32"/>
    </row>
    <row r="344">
      <c r="D344" s="32"/>
    </row>
    <row r="345">
      <c r="D345" s="32"/>
    </row>
    <row r="346">
      <c r="D346" s="32"/>
    </row>
    <row r="347">
      <c r="D347" s="32"/>
    </row>
    <row r="348">
      <c r="D348" s="32"/>
    </row>
    <row r="349">
      <c r="D349" s="32"/>
    </row>
    <row r="350">
      <c r="D350" s="32"/>
    </row>
    <row r="351">
      <c r="D351" s="32"/>
    </row>
    <row r="352">
      <c r="D352" s="32"/>
    </row>
    <row r="353">
      <c r="D353" s="32"/>
    </row>
    <row r="354">
      <c r="D354" s="32"/>
    </row>
    <row r="355">
      <c r="D355" s="32"/>
    </row>
    <row r="356">
      <c r="D356" s="32"/>
    </row>
    <row r="357">
      <c r="D357" s="32"/>
    </row>
    <row r="358">
      <c r="D358" s="32"/>
    </row>
    <row r="359">
      <c r="D359" s="32"/>
    </row>
    <row r="360">
      <c r="D360" s="32"/>
    </row>
    <row r="361">
      <c r="D361" s="32"/>
    </row>
    <row r="362">
      <c r="D362" s="32"/>
    </row>
    <row r="363">
      <c r="D363" s="32"/>
    </row>
    <row r="364">
      <c r="D364" s="32"/>
    </row>
    <row r="365">
      <c r="D365" s="32"/>
    </row>
    <row r="366">
      <c r="D366" s="32"/>
    </row>
    <row r="367">
      <c r="D367" s="32"/>
    </row>
    <row r="368">
      <c r="D368" s="32"/>
    </row>
    <row r="369">
      <c r="D369" s="32"/>
    </row>
    <row r="370">
      <c r="D370" s="32"/>
    </row>
    <row r="371">
      <c r="D371" s="32"/>
    </row>
    <row r="372">
      <c r="D372" s="32"/>
    </row>
    <row r="373">
      <c r="D373" s="32"/>
    </row>
    <row r="374">
      <c r="D374" s="32"/>
    </row>
    <row r="375">
      <c r="D375" s="32"/>
    </row>
    <row r="376">
      <c r="D376" s="32"/>
    </row>
    <row r="377">
      <c r="D377" s="32"/>
    </row>
    <row r="378">
      <c r="D378" s="32"/>
    </row>
    <row r="379">
      <c r="D379" s="32"/>
    </row>
    <row r="380">
      <c r="D380" s="32"/>
    </row>
    <row r="381">
      <c r="D381" s="32"/>
    </row>
    <row r="382">
      <c r="D382" s="32"/>
    </row>
    <row r="383">
      <c r="D383" s="32"/>
    </row>
    <row r="384">
      <c r="D384" s="32"/>
    </row>
    <row r="385">
      <c r="D385" s="32"/>
    </row>
    <row r="386">
      <c r="D386" s="32"/>
    </row>
    <row r="387">
      <c r="D387" s="32"/>
    </row>
    <row r="388">
      <c r="D388" s="32"/>
    </row>
    <row r="389">
      <c r="D389" s="32"/>
    </row>
    <row r="390">
      <c r="D390" s="32"/>
    </row>
    <row r="391">
      <c r="D391" s="32"/>
    </row>
    <row r="392">
      <c r="D392" s="32"/>
    </row>
    <row r="393">
      <c r="D393" s="32"/>
    </row>
    <row r="394">
      <c r="D394" s="32"/>
    </row>
    <row r="395">
      <c r="D395" s="32"/>
    </row>
    <row r="396">
      <c r="D396" s="32"/>
    </row>
    <row r="397">
      <c r="D397" s="32"/>
    </row>
    <row r="398">
      <c r="D398" s="32"/>
    </row>
    <row r="399">
      <c r="D399" s="32"/>
    </row>
    <row r="400">
      <c r="D400" s="32"/>
    </row>
    <row r="401">
      <c r="D401" s="32"/>
    </row>
    <row r="402">
      <c r="D402" s="32"/>
    </row>
    <row r="403">
      <c r="D403" s="32"/>
    </row>
    <row r="404">
      <c r="D404" s="32"/>
    </row>
    <row r="405">
      <c r="D405" s="32"/>
    </row>
    <row r="406">
      <c r="D406" s="32"/>
    </row>
    <row r="407">
      <c r="D407" s="32"/>
    </row>
    <row r="408">
      <c r="D408" s="32"/>
    </row>
    <row r="409">
      <c r="D409" s="32"/>
    </row>
    <row r="410">
      <c r="D410" s="32"/>
    </row>
    <row r="411">
      <c r="D411" s="32"/>
    </row>
    <row r="412">
      <c r="D412" s="32"/>
    </row>
    <row r="413">
      <c r="D413" s="32"/>
    </row>
    <row r="414">
      <c r="D414" s="32"/>
    </row>
    <row r="415">
      <c r="D415" s="32"/>
    </row>
    <row r="416">
      <c r="D416" s="32"/>
    </row>
    <row r="417">
      <c r="D417" s="32"/>
    </row>
    <row r="418">
      <c r="D418" s="32"/>
    </row>
    <row r="419">
      <c r="D419" s="32"/>
    </row>
    <row r="420">
      <c r="D420" s="32"/>
    </row>
    <row r="421">
      <c r="D421" s="32"/>
    </row>
    <row r="422">
      <c r="D422" s="32"/>
    </row>
    <row r="423">
      <c r="D423" s="32"/>
    </row>
    <row r="424">
      <c r="D424" s="32"/>
    </row>
    <row r="425">
      <c r="D425" s="32"/>
    </row>
    <row r="426">
      <c r="D426" s="32"/>
    </row>
    <row r="427">
      <c r="D427" s="32"/>
    </row>
    <row r="428">
      <c r="D428" s="32"/>
    </row>
    <row r="429">
      <c r="D429" s="32"/>
    </row>
    <row r="430">
      <c r="D430" s="32"/>
    </row>
    <row r="431">
      <c r="D431" s="32"/>
    </row>
    <row r="432">
      <c r="D432" s="32"/>
    </row>
    <row r="433">
      <c r="D433" s="32"/>
    </row>
    <row r="434">
      <c r="D434" s="32"/>
    </row>
    <row r="435">
      <c r="D435" s="32"/>
    </row>
    <row r="436">
      <c r="D436" s="32"/>
    </row>
    <row r="437">
      <c r="D437" s="32"/>
    </row>
    <row r="438">
      <c r="D438" s="32"/>
    </row>
    <row r="439">
      <c r="D439" s="32"/>
    </row>
    <row r="440">
      <c r="D440" s="32"/>
    </row>
    <row r="441">
      <c r="D441" s="32"/>
    </row>
    <row r="442">
      <c r="D442" s="32"/>
    </row>
    <row r="443">
      <c r="D443" s="32"/>
    </row>
    <row r="444">
      <c r="D444" s="32"/>
    </row>
    <row r="445">
      <c r="D445" s="32"/>
    </row>
    <row r="446">
      <c r="D446" s="32"/>
    </row>
    <row r="447">
      <c r="D447" s="32"/>
    </row>
    <row r="448">
      <c r="D448" s="32"/>
    </row>
    <row r="449">
      <c r="D449" s="32"/>
    </row>
    <row r="450">
      <c r="D450" s="32"/>
    </row>
    <row r="451">
      <c r="D451" s="32"/>
    </row>
    <row r="452">
      <c r="D452" s="32"/>
    </row>
    <row r="453">
      <c r="D453" s="32"/>
    </row>
    <row r="454">
      <c r="D454" s="32"/>
    </row>
    <row r="455">
      <c r="D455" s="32"/>
    </row>
    <row r="456">
      <c r="D456" s="32"/>
    </row>
    <row r="457">
      <c r="D457" s="32"/>
    </row>
    <row r="458">
      <c r="D458" s="32"/>
    </row>
    <row r="459">
      <c r="D459" s="32"/>
    </row>
    <row r="460">
      <c r="D460" s="32"/>
    </row>
    <row r="461">
      <c r="D461" s="32"/>
    </row>
    <row r="462">
      <c r="D462" s="32"/>
    </row>
    <row r="463">
      <c r="D463" s="32"/>
    </row>
    <row r="464">
      <c r="D464" s="32"/>
    </row>
    <row r="465">
      <c r="D465" s="32"/>
    </row>
    <row r="466">
      <c r="D466" s="32"/>
    </row>
    <row r="467">
      <c r="D467" s="32"/>
    </row>
    <row r="468">
      <c r="D468" s="32"/>
    </row>
    <row r="469">
      <c r="D469" s="32"/>
    </row>
    <row r="470">
      <c r="D470" s="32"/>
    </row>
    <row r="471">
      <c r="D471" s="32"/>
    </row>
    <row r="472">
      <c r="D472" s="32"/>
    </row>
    <row r="473">
      <c r="D473" s="32"/>
    </row>
    <row r="474">
      <c r="D474" s="32"/>
    </row>
    <row r="475">
      <c r="D475" s="32"/>
    </row>
    <row r="476">
      <c r="D476" s="32"/>
    </row>
    <row r="477">
      <c r="D477" s="32"/>
    </row>
    <row r="478">
      <c r="D478" s="32"/>
    </row>
    <row r="479">
      <c r="D479" s="32"/>
    </row>
    <row r="480">
      <c r="D480" s="32"/>
    </row>
    <row r="481">
      <c r="D481" s="32"/>
    </row>
    <row r="482">
      <c r="D482" s="32"/>
    </row>
    <row r="483">
      <c r="D483" s="32"/>
    </row>
    <row r="484">
      <c r="D484" s="32"/>
    </row>
    <row r="485">
      <c r="D485" s="32"/>
    </row>
    <row r="486">
      <c r="D486" s="32"/>
    </row>
    <row r="487">
      <c r="D487" s="32"/>
    </row>
    <row r="488">
      <c r="D488" s="32"/>
    </row>
    <row r="489">
      <c r="D489" s="32"/>
    </row>
    <row r="490">
      <c r="D490" s="32"/>
    </row>
    <row r="491">
      <c r="D491" s="32"/>
    </row>
    <row r="492">
      <c r="D492" s="32"/>
    </row>
    <row r="493">
      <c r="D493" s="32"/>
    </row>
    <row r="494">
      <c r="D494" s="32"/>
    </row>
    <row r="495">
      <c r="D495" s="32"/>
    </row>
    <row r="496">
      <c r="D496" s="32"/>
    </row>
    <row r="497">
      <c r="D497" s="32"/>
    </row>
    <row r="498">
      <c r="D498" s="32"/>
    </row>
    <row r="499">
      <c r="D499" s="32"/>
    </row>
    <row r="500">
      <c r="D500" s="32"/>
    </row>
    <row r="501">
      <c r="D501" s="32"/>
    </row>
    <row r="502">
      <c r="D502" s="32"/>
    </row>
    <row r="503">
      <c r="D503" s="32"/>
    </row>
    <row r="504">
      <c r="D504" s="32"/>
    </row>
    <row r="505">
      <c r="D505" s="32"/>
    </row>
    <row r="506">
      <c r="D506" s="32"/>
    </row>
    <row r="507">
      <c r="D507" s="32"/>
    </row>
    <row r="508">
      <c r="D508" s="32"/>
    </row>
    <row r="509">
      <c r="D509" s="32"/>
    </row>
    <row r="510">
      <c r="D510" s="32"/>
    </row>
    <row r="511">
      <c r="D511" s="32"/>
    </row>
    <row r="512">
      <c r="D512" s="32"/>
    </row>
    <row r="513">
      <c r="D513" s="32"/>
    </row>
    <row r="514">
      <c r="D514" s="32"/>
    </row>
    <row r="515">
      <c r="D515" s="32"/>
    </row>
    <row r="516">
      <c r="D516" s="32"/>
    </row>
    <row r="517">
      <c r="D517" s="32"/>
    </row>
    <row r="518">
      <c r="D518" s="32"/>
    </row>
    <row r="519">
      <c r="D519" s="32"/>
    </row>
    <row r="520">
      <c r="D520" s="32"/>
    </row>
    <row r="521">
      <c r="D521" s="32"/>
    </row>
    <row r="522">
      <c r="D522" s="32"/>
    </row>
    <row r="523">
      <c r="D523" s="32"/>
    </row>
    <row r="524">
      <c r="D524" s="32"/>
    </row>
    <row r="525">
      <c r="D525" s="32"/>
    </row>
    <row r="526">
      <c r="D526" s="32"/>
    </row>
    <row r="527">
      <c r="D527" s="32"/>
    </row>
    <row r="528">
      <c r="D528" s="32"/>
    </row>
    <row r="529">
      <c r="D529" s="32"/>
    </row>
    <row r="530">
      <c r="D530" s="32"/>
    </row>
    <row r="531">
      <c r="D531" s="32"/>
    </row>
    <row r="532">
      <c r="D532" s="32"/>
    </row>
    <row r="533">
      <c r="D533" s="32"/>
    </row>
    <row r="534">
      <c r="D534" s="32"/>
    </row>
    <row r="535">
      <c r="D535" s="32"/>
    </row>
    <row r="536">
      <c r="D536" s="32"/>
    </row>
    <row r="537">
      <c r="D537" s="32"/>
    </row>
    <row r="538">
      <c r="D538" s="32"/>
    </row>
    <row r="539">
      <c r="D539" s="32"/>
    </row>
    <row r="540">
      <c r="D540" s="32"/>
    </row>
    <row r="541">
      <c r="D541" s="32"/>
    </row>
    <row r="542">
      <c r="D542" s="32"/>
    </row>
    <row r="543">
      <c r="D543" s="32"/>
    </row>
    <row r="544">
      <c r="D544" s="32"/>
    </row>
    <row r="545">
      <c r="D545" s="32"/>
    </row>
    <row r="546">
      <c r="D546" s="32"/>
    </row>
    <row r="547">
      <c r="D547" s="32"/>
    </row>
    <row r="548">
      <c r="D548" s="32"/>
    </row>
    <row r="549">
      <c r="D549" s="32"/>
    </row>
    <row r="550">
      <c r="D550" s="32"/>
    </row>
    <row r="551">
      <c r="D551" s="32"/>
    </row>
    <row r="552">
      <c r="D552" s="32"/>
    </row>
    <row r="553">
      <c r="D553" s="32"/>
    </row>
    <row r="554">
      <c r="D554" s="32"/>
    </row>
    <row r="555">
      <c r="D555" s="32"/>
    </row>
    <row r="556">
      <c r="D556" s="32"/>
    </row>
    <row r="557">
      <c r="D557" s="32"/>
    </row>
    <row r="558">
      <c r="D558" s="32"/>
    </row>
    <row r="559">
      <c r="D559" s="32"/>
    </row>
    <row r="560">
      <c r="D560" s="32"/>
    </row>
    <row r="561">
      <c r="D561" s="32"/>
    </row>
    <row r="562">
      <c r="D562" s="32"/>
    </row>
    <row r="563">
      <c r="D563" s="32"/>
    </row>
    <row r="564">
      <c r="D564" s="32"/>
    </row>
    <row r="565">
      <c r="D565" s="32"/>
    </row>
    <row r="566">
      <c r="D566" s="32"/>
    </row>
    <row r="567">
      <c r="D567" s="32"/>
    </row>
    <row r="568">
      <c r="D568" s="32"/>
    </row>
    <row r="569">
      <c r="D569" s="32"/>
    </row>
    <row r="570">
      <c r="D570" s="32"/>
    </row>
    <row r="571">
      <c r="D571" s="32"/>
    </row>
    <row r="572">
      <c r="D572" s="32"/>
    </row>
    <row r="573">
      <c r="D573" s="32"/>
    </row>
    <row r="574">
      <c r="D574" s="32"/>
    </row>
    <row r="575">
      <c r="D575" s="32"/>
    </row>
    <row r="576">
      <c r="D576" s="32"/>
    </row>
    <row r="577">
      <c r="D577" s="32"/>
    </row>
    <row r="578">
      <c r="D578" s="32"/>
    </row>
    <row r="579">
      <c r="D579" s="32"/>
    </row>
    <row r="580">
      <c r="D580" s="32"/>
    </row>
    <row r="581">
      <c r="D581" s="32"/>
    </row>
    <row r="582">
      <c r="D582" s="32"/>
    </row>
    <row r="583">
      <c r="D583" s="32"/>
    </row>
    <row r="584">
      <c r="D584" s="32"/>
    </row>
    <row r="585">
      <c r="D585" s="32"/>
    </row>
    <row r="586">
      <c r="D586" s="32"/>
    </row>
    <row r="587">
      <c r="D587" s="32"/>
    </row>
    <row r="588">
      <c r="D588" s="32"/>
    </row>
    <row r="589">
      <c r="D589" s="32"/>
    </row>
    <row r="590">
      <c r="D590" s="32"/>
    </row>
    <row r="591">
      <c r="D591" s="32"/>
    </row>
    <row r="592">
      <c r="D592" s="32"/>
    </row>
    <row r="593">
      <c r="D593" s="32"/>
    </row>
    <row r="594">
      <c r="D594" s="32"/>
    </row>
    <row r="595">
      <c r="D595" s="32"/>
    </row>
    <row r="596">
      <c r="D596" s="32"/>
    </row>
    <row r="597">
      <c r="D597" s="32"/>
    </row>
    <row r="598">
      <c r="D598" s="32"/>
    </row>
    <row r="599">
      <c r="D599" s="32"/>
    </row>
    <row r="600">
      <c r="D600" s="32"/>
    </row>
    <row r="601">
      <c r="D601" s="32"/>
    </row>
    <row r="602">
      <c r="D602" s="32"/>
    </row>
    <row r="603">
      <c r="D603" s="32"/>
    </row>
    <row r="604">
      <c r="D604" s="32"/>
    </row>
    <row r="605">
      <c r="D605" s="32"/>
    </row>
    <row r="606">
      <c r="D606" s="32"/>
    </row>
    <row r="607">
      <c r="D607" s="32"/>
    </row>
    <row r="608">
      <c r="D608" s="32"/>
    </row>
    <row r="609">
      <c r="D609" s="32"/>
    </row>
    <row r="610">
      <c r="D610" s="32"/>
    </row>
    <row r="611">
      <c r="D611" s="32"/>
    </row>
    <row r="612">
      <c r="D612" s="32"/>
    </row>
    <row r="613">
      <c r="D613" s="32"/>
    </row>
    <row r="614">
      <c r="D614" s="32"/>
    </row>
    <row r="615">
      <c r="D615" s="32"/>
    </row>
    <row r="616">
      <c r="D616" s="32"/>
    </row>
    <row r="617">
      <c r="D617" s="32"/>
    </row>
    <row r="618">
      <c r="D618" s="32"/>
    </row>
    <row r="619">
      <c r="D619" s="32"/>
    </row>
    <row r="620">
      <c r="D620" s="32"/>
    </row>
    <row r="621">
      <c r="D621" s="32"/>
    </row>
    <row r="622">
      <c r="D622" s="32"/>
    </row>
    <row r="623">
      <c r="D623" s="32"/>
    </row>
    <row r="624">
      <c r="D624" s="32"/>
    </row>
    <row r="625">
      <c r="D625" s="32"/>
    </row>
    <row r="626">
      <c r="D626" s="32"/>
    </row>
    <row r="627">
      <c r="D627" s="32"/>
    </row>
    <row r="628">
      <c r="D628" s="32"/>
    </row>
    <row r="629">
      <c r="D629" s="32"/>
    </row>
    <row r="630">
      <c r="D630" s="32"/>
    </row>
    <row r="631">
      <c r="D631" s="32"/>
    </row>
    <row r="632">
      <c r="D632" s="32"/>
    </row>
    <row r="633">
      <c r="D633" s="32"/>
    </row>
    <row r="634">
      <c r="D634" s="32"/>
    </row>
    <row r="635">
      <c r="D635" s="32"/>
    </row>
    <row r="636">
      <c r="D636" s="32"/>
    </row>
    <row r="637">
      <c r="D637" s="32"/>
    </row>
    <row r="638">
      <c r="D638" s="32"/>
    </row>
    <row r="639">
      <c r="D639" s="32"/>
    </row>
    <row r="640">
      <c r="D640" s="32"/>
    </row>
    <row r="641">
      <c r="D641" s="32"/>
    </row>
    <row r="642">
      <c r="D642" s="32"/>
    </row>
    <row r="643">
      <c r="D643" s="32"/>
    </row>
    <row r="644">
      <c r="D644" s="32"/>
    </row>
    <row r="645">
      <c r="D645" s="32"/>
    </row>
    <row r="646">
      <c r="D646" s="32"/>
    </row>
    <row r="647">
      <c r="D647" s="32"/>
    </row>
    <row r="648">
      <c r="D648" s="32"/>
    </row>
    <row r="649">
      <c r="D649" s="32"/>
    </row>
    <row r="650">
      <c r="D650" s="32"/>
    </row>
    <row r="651">
      <c r="D651" s="32"/>
    </row>
    <row r="652">
      <c r="D652" s="32"/>
    </row>
    <row r="653">
      <c r="D653" s="32"/>
    </row>
    <row r="654">
      <c r="D654" s="32"/>
    </row>
    <row r="655">
      <c r="D655" s="32"/>
    </row>
    <row r="656">
      <c r="D656" s="32"/>
    </row>
    <row r="657">
      <c r="D657" s="32"/>
    </row>
    <row r="658">
      <c r="D658" s="32"/>
    </row>
    <row r="659">
      <c r="D659" s="32"/>
    </row>
    <row r="660">
      <c r="D660" s="32"/>
    </row>
    <row r="661">
      <c r="D661" s="32"/>
    </row>
    <row r="662">
      <c r="D662" s="32"/>
    </row>
    <row r="663">
      <c r="D663" s="32"/>
    </row>
    <row r="664">
      <c r="D664" s="32"/>
    </row>
    <row r="665">
      <c r="D665" s="32"/>
    </row>
    <row r="666">
      <c r="D666" s="32"/>
    </row>
    <row r="667">
      <c r="D667" s="32"/>
    </row>
    <row r="668">
      <c r="D668" s="32"/>
    </row>
    <row r="669">
      <c r="D669" s="32"/>
    </row>
    <row r="670">
      <c r="D670" s="32"/>
    </row>
    <row r="671">
      <c r="D671" s="32"/>
    </row>
    <row r="672">
      <c r="D672" s="32"/>
    </row>
    <row r="673">
      <c r="D673" s="32"/>
    </row>
    <row r="674">
      <c r="D674" s="32"/>
    </row>
    <row r="675">
      <c r="D675" s="32"/>
    </row>
    <row r="676">
      <c r="D676" s="32"/>
    </row>
    <row r="677">
      <c r="D677" s="32"/>
    </row>
    <row r="678">
      <c r="D678" s="32"/>
    </row>
    <row r="679">
      <c r="D679" s="32"/>
    </row>
    <row r="680">
      <c r="D680" s="32"/>
    </row>
    <row r="681">
      <c r="D681" s="32"/>
    </row>
    <row r="682">
      <c r="D682" s="32"/>
    </row>
    <row r="683">
      <c r="D683" s="32"/>
    </row>
    <row r="684">
      <c r="D684" s="32"/>
    </row>
    <row r="685">
      <c r="D685" s="32"/>
    </row>
    <row r="686">
      <c r="D686" s="32"/>
    </row>
    <row r="687">
      <c r="D687" s="32"/>
    </row>
    <row r="688">
      <c r="D688" s="32"/>
    </row>
    <row r="689">
      <c r="D689" s="32"/>
    </row>
    <row r="690">
      <c r="D690" s="32"/>
    </row>
    <row r="691">
      <c r="D691" s="32"/>
    </row>
    <row r="692">
      <c r="D692" s="32"/>
    </row>
    <row r="693">
      <c r="D693" s="32"/>
    </row>
    <row r="694">
      <c r="D694" s="32"/>
    </row>
    <row r="695">
      <c r="D695" s="32"/>
    </row>
    <row r="696">
      <c r="D696" s="32"/>
    </row>
    <row r="697">
      <c r="D697" s="32"/>
    </row>
    <row r="698">
      <c r="D698" s="32"/>
    </row>
    <row r="699">
      <c r="D699" s="32"/>
    </row>
    <row r="700">
      <c r="D700" s="32"/>
    </row>
    <row r="701">
      <c r="D701" s="32"/>
    </row>
    <row r="702">
      <c r="D702" s="32"/>
    </row>
    <row r="703">
      <c r="D703" s="32"/>
    </row>
    <row r="704">
      <c r="D704" s="32"/>
    </row>
    <row r="705">
      <c r="D705" s="32"/>
    </row>
    <row r="706">
      <c r="D706" s="32"/>
    </row>
    <row r="707">
      <c r="D707" s="32"/>
    </row>
    <row r="708">
      <c r="D708" s="32"/>
    </row>
    <row r="709">
      <c r="D709" s="32"/>
    </row>
    <row r="710">
      <c r="D710" s="32"/>
    </row>
    <row r="711">
      <c r="D711" s="32"/>
    </row>
    <row r="712">
      <c r="D712" s="32"/>
    </row>
    <row r="713">
      <c r="D713" s="32"/>
    </row>
    <row r="714">
      <c r="D714" s="32"/>
    </row>
    <row r="715">
      <c r="D715" s="32"/>
    </row>
    <row r="716">
      <c r="D716" s="32"/>
    </row>
    <row r="717">
      <c r="D717" s="32"/>
    </row>
    <row r="718">
      <c r="D718" s="32"/>
    </row>
    <row r="719">
      <c r="D719" s="32"/>
    </row>
    <row r="720">
      <c r="D720" s="32"/>
    </row>
    <row r="721">
      <c r="D721" s="32"/>
    </row>
    <row r="722">
      <c r="D722" s="32"/>
    </row>
    <row r="723">
      <c r="D723" s="32"/>
    </row>
    <row r="724">
      <c r="D724" s="32"/>
    </row>
    <row r="725">
      <c r="D725" s="32"/>
    </row>
    <row r="726">
      <c r="D726" s="32"/>
    </row>
    <row r="727">
      <c r="D727" s="32"/>
    </row>
    <row r="728">
      <c r="D728" s="32"/>
    </row>
    <row r="729">
      <c r="D729" s="32"/>
    </row>
    <row r="730">
      <c r="D730" s="32"/>
    </row>
    <row r="731">
      <c r="D731" s="32"/>
    </row>
    <row r="732">
      <c r="D732" s="32"/>
    </row>
    <row r="733">
      <c r="D733" s="32"/>
    </row>
    <row r="734">
      <c r="D734" s="32"/>
    </row>
    <row r="735">
      <c r="D735" s="32"/>
    </row>
    <row r="736">
      <c r="D736" s="32"/>
    </row>
    <row r="737">
      <c r="D737" s="32"/>
    </row>
    <row r="738">
      <c r="D738" s="32"/>
    </row>
    <row r="739">
      <c r="D739" s="32"/>
    </row>
    <row r="740">
      <c r="D740" s="32"/>
    </row>
    <row r="741">
      <c r="D741" s="32"/>
    </row>
    <row r="742">
      <c r="D742" s="32"/>
    </row>
    <row r="743">
      <c r="D743" s="32"/>
    </row>
    <row r="744">
      <c r="D744" s="32"/>
    </row>
    <row r="745">
      <c r="D745" s="32"/>
    </row>
    <row r="746">
      <c r="D746" s="32"/>
    </row>
    <row r="747">
      <c r="D747" s="32"/>
    </row>
    <row r="748">
      <c r="D748" s="32"/>
    </row>
    <row r="749">
      <c r="D749" s="32"/>
    </row>
    <row r="750">
      <c r="D750" s="32"/>
    </row>
    <row r="751">
      <c r="D751" s="32"/>
    </row>
    <row r="752">
      <c r="D752" s="32"/>
    </row>
    <row r="753">
      <c r="D753" s="32"/>
    </row>
    <row r="754">
      <c r="D754" s="32"/>
    </row>
    <row r="755">
      <c r="D755" s="32"/>
    </row>
    <row r="756">
      <c r="D756" s="32"/>
    </row>
    <row r="757">
      <c r="D757" s="32"/>
    </row>
    <row r="758">
      <c r="D758" s="32"/>
    </row>
    <row r="759">
      <c r="D759" s="32"/>
    </row>
    <row r="760">
      <c r="D760" s="32"/>
    </row>
    <row r="761">
      <c r="D761" s="32"/>
    </row>
    <row r="762">
      <c r="D762" s="32"/>
    </row>
    <row r="763">
      <c r="D763" s="32"/>
    </row>
    <row r="764">
      <c r="D764" s="32"/>
    </row>
    <row r="765">
      <c r="D765" s="32"/>
    </row>
    <row r="766">
      <c r="D766" s="32"/>
    </row>
    <row r="767">
      <c r="D767" s="32"/>
    </row>
    <row r="768">
      <c r="D768" s="32"/>
    </row>
    <row r="769">
      <c r="D769" s="32"/>
    </row>
    <row r="770">
      <c r="D770" s="32"/>
    </row>
    <row r="771">
      <c r="D771" s="32"/>
    </row>
    <row r="772">
      <c r="D772" s="32"/>
    </row>
    <row r="773">
      <c r="D773" s="32"/>
    </row>
    <row r="774">
      <c r="D774" s="32"/>
    </row>
    <row r="775">
      <c r="D775" s="32"/>
    </row>
    <row r="776">
      <c r="D776" s="32"/>
    </row>
    <row r="777">
      <c r="D777" s="32"/>
    </row>
    <row r="778">
      <c r="D778" s="32"/>
    </row>
    <row r="779">
      <c r="D779" s="32"/>
    </row>
    <row r="780">
      <c r="D780" s="32"/>
    </row>
    <row r="781">
      <c r="D781" s="32"/>
    </row>
    <row r="782">
      <c r="D782" s="32"/>
    </row>
    <row r="783">
      <c r="D783" s="32"/>
    </row>
    <row r="784">
      <c r="D784" s="32"/>
    </row>
    <row r="785">
      <c r="D785" s="32"/>
    </row>
    <row r="786">
      <c r="D786" s="32"/>
    </row>
    <row r="787">
      <c r="D787" s="32"/>
    </row>
    <row r="788">
      <c r="D788" s="32"/>
    </row>
    <row r="789">
      <c r="D789" s="32"/>
    </row>
    <row r="790">
      <c r="D790" s="32"/>
    </row>
    <row r="791">
      <c r="D791" s="32"/>
    </row>
    <row r="792">
      <c r="D792" s="32"/>
    </row>
    <row r="793">
      <c r="D793" s="32"/>
    </row>
    <row r="794">
      <c r="D794" s="32"/>
    </row>
    <row r="795">
      <c r="D795" s="32"/>
    </row>
    <row r="796">
      <c r="D796" s="32"/>
    </row>
    <row r="797">
      <c r="D797" s="32"/>
    </row>
    <row r="798">
      <c r="D798" s="32"/>
    </row>
    <row r="799">
      <c r="D799" s="32"/>
    </row>
    <row r="800">
      <c r="D800" s="32"/>
    </row>
    <row r="801">
      <c r="D801" s="32"/>
    </row>
    <row r="802">
      <c r="D802" s="32"/>
    </row>
    <row r="803">
      <c r="D803" s="32"/>
    </row>
    <row r="804">
      <c r="D804" s="32"/>
    </row>
    <row r="805">
      <c r="D805" s="32"/>
    </row>
    <row r="806">
      <c r="D806" s="32"/>
    </row>
    <row r="807">
      <c r="D807" s="32"/>
    </row>
    <row r="808">
      <c r="D808" s="32"/>
    </row>
    <row r="809">
      <c r="D809" s="32"/>
    </row>
    <row r="810">
      <c r="D810" s="32"/>
    </row>
    <row r="811">
      <c r="D811" s="32"/>
    </row>
    <row r="812">
      <c r="D812" s="32"/>
    </row>
    <row r="813">
      <c r="D813" s="32"/>
    </row>
    <row r="814">
      <c r="D814" s="32"/>
    </row>
    <row r="815">
      <c r="D815" s="32"/>
    </row>
    <row r="816">
      <c r="D816" s="32"/>
    </row>
    <row r="817">
      <c r="D817" s="32"/>
    </row>
    <row r="818">
      <c r="D818" s="32"/>
    </row>
    <row r="819">
      <c r="D819" s="32"/>
    </row>
    <row r="820">
      <c r="D820" s="32"/>
    </row>
    <row r="821">
      <c r="D821" s="32"/>
    </row>
    <row r="822">
      <c r="D822" s="32"/>
    </row>
    <row r="823">
      <c r="D823" s="32"/>
    </row>
    <row r="824">
      <c r="D824" s="32"/>
    </row>
    <row r="825">
      <c r="D825" s="32"/>
    </row>
    <row r="826">
      <c r="D826" s="32"/>
    </row>
    <row r="827">
      <c r="D827" s="32"/>
    </row>
    <row r="828">
      <c r="D828" s="32"/>
    </row>
    <row r="829">
      <c r="D829" s="32"/>
    </row>
    <row r="830">
      <c r="D830" s="32"/>
    </row>
    <row r="831">
      <c r="D831" s="32"/>
    </row>
    <row r="832">
      <c r="D832" s="32"/>
    </row>
    <row r="833">
      <c r="D833" s="32"/>
    </row>
    <row r="834">
      <c r="D834" s="32"/>
    </row>
    <row r="835">
      <c r="D835" s="32"/>
    </row>
    <row r="836">
      <c r="D836" s="32"/>
    </row>
    <row r="837">
      <c r="D837" s="32"/>
    </row>
    <row r="838">
      <c r="D838" s="32"/>
    </row>
    <row r="839">
      <c r="D839" s="32"/>
    </row>
    <row r="840">
      <c r="D840" s="32"/>
    </row>
    <row r="841">
      <c r="D841" s="32"/>
    </row>
    <row r="842">
      <c r="D842" s="32"/>
    </row>
    <row r="843">
      <c r="D843" s="32"/>
    </row>
    <row r="844">
      <c r="D844" s="32"/>
    </row>
    <row r="845">
      <c r="D845" s="32"/>
    </row>
    <row r="846">
      <c r="D846" s="32"/>
    </row>
    <row r="847">
      <c r="D847" s="32"/>
    </row>
    <row r="848">
      <c r="D848" s="32"/>
    </row>
    <row r="849">
      <c r="D849" s="32"/>
    </row>
    <row r="850">
      <c r="D850" s="32"/>
    </row>
    <row r="851">
      <c r="D851" s="32"/>
    </row>
    <row r="852">
      <c r="D852" s="32"/>
    </row>
    <row r="853">
      <c r="D853" s="32"/>
    </row>
    <row r="854">
      <c r="D854" s="32"/>
    </row>
    <row r="855">
      <c r="D855" s="32"/>
    </row>
    <row r="856">
      <c r="D856" s="32"/>
    </row>
    <row r="857">
      <c r="D857" s="32"/>
    </row>
    <row r="858">
      <c r="D858" s="32"/>
    </row>
    <row r="859">
      <c r="D859" s="32"/>
    </row>
    <row r="860">
      <c r="D860" s="32"/>
    </row>
    <row r="861">
      <c r="D861" s="32"/>
    </row>
    <row r="862">
      <c r="D862" s="32"/>
    </row>
    <row r="863">
      <c r="D863" s="32"/>
    </row>
    <row r="864">
      <c r="D864" s="32"/>
    </row>
    <row r="865">
      <c r="D865" s="32"/>
    </row>
    <row r="866">
      <c r="D866" s="32"/>
    </row>
    <row r="867">
      <c r="D867" s="32"/>
    </row>
    <row r="868">
      <c r="D868" s="32"/>
    </row>
    <row r="869">
      <c r="D869" s="32"/>
    </row>
    <row r="870">
      <c r="D870" s="32"/>
    </row>
    <row r="871">
      <c r="D871" s="32"/>
    </row>
    <row r="872">
      <c r="D872" s="32"/>
    </row>
    <row r="873">
      <c r="D873" s="32"/>
    </row>
    <row r="874">
      <c r="D874" s="32"/>
    </row>
    <row r="875">
      <c r="D875" s="32"/>
    </row>
    <row r="876">
      <c r="D876" s="32"/>
    </row>
    <row r="877">
      <c r="D877" s="32"/>
    </row>
    <row r="878">
      <c r="D878" s="32"/>
    </row>
    <row r="879">
      <c r="D879" s="32"/>
    </row>
    <row r="880">
      <c r="D880" s="32"/>
    </row>
    <row r="881">
      <c r="D881" s="32"/>
    </row>
    <row r="882">
      <c r="D882" s="32"/>
    </row>
    <row r="883">
      <c r="D883" s="32"/>
    </row>
    <row r="884">
      <c r="D884" s="32"/>
    </row>
    <row r="885">
      <c r="D885" s="32"/>
    </row>
    <row r="886">
      <c r="D886" s="32"/>
    </row>
    <row r="887">
      <c r="D887" s="32"/>
    </row>
    <row r="888">
      <c r="D888" s="32"/>
    </row>
    <row r="889">
      <c r="D889" s="32"/>
    </row>
    <row r="890">
      <c r="D890" s="32"/>
    </row>
    <row r="891">
      <c r="D891" s="32"/>
    </row>
    <row r="892">
      <c r="D892" s="32"/>
    </row>
    <row r="893">
      <c r="D893" s="32"/>
    </row>
    <row r="894">
      <c r="D894" s="32"/>
    </row>
    <row r="895">
      <c r="D895" s="32"/>
    </row>
    <row r="896">
      <c r="D896" s="32"/>
    </row>
    <row r="897">
      <c r="D897" s="32"/>
    </row>
    <row r="898">
      <c r="D898" s="32"/>
    </row>
    <row r="899">
      <c r="D899" s="32"/>
    </row>
    <row r="900">
      <c r="D900" s="32"/>
    </row>
    <row r="901">
      <c r="D901" s="32"/>
    </row>
    <row r="902">
      <c r="D902" s="32"/>
    </row>
    <row r="903">
      <c r="D903" s="32"/>
    </row>
    <row r="904">
      <c r="D904" s="32"/>
    </row>
    <row r="905">
      <c r="D905" s="32"/>
    </row>
    <row r="906">
      <c r="D906" s="32"/>
    </row>
    <row r="907">
      <c r="D907" s="32"/>
    </row>
    <row r="908">
      <c r="D908" s="32"/>
    </row>
    <row r="909">
      <c r="D909" s="32"/>
    </row>
    <row r="910">
      <c r="D910" s="32"/>
    </row>
    <row r="911">
      <c r="D911" s="32"/>
    </row>
    <row r="912">
      <c r="D912" s="32"/>
    </row>
    <row r="913">
      <c r="D913" s="32"/>
    </row>
    <row r="914">
      <c r="D914" s="32"/>
    </row>
    <row r="915">
      <c r="D915" s="32"/>
    </row>
    <row r="916">
      <c r="D916" s="32"/>
    </row>
    <row r="917">
      <c r="D917" s="32"/>
    </row>
    <row r="918">
      <c r="D918" s="32"/>
    </row>
    <row r="919">
      <c r="D919" s="32"/>
    </row>
    <row r="920">
      <c r="D920" s="32"/>
    </row>
    <row r="921">
      <c r="D921" s="32"/>
    </row>
    <row r="922">
      <c r="D922" s="32"/>
    </row>
    <row r="923">
      <c r="D923" s="32"/>
    </row>
    <row r="924">
      <c r="D924" s="32"/>
    </row>
    <row r="925">
      <c r="D925" s="32"/>
    </row>
    <row r="926">
      <c r="D926" s="32"/>
    </row>
    <row r="927">
      <c r="D927" s="32"/>
    </row>
    <row r="928">
      <c r="D928" s="32"/>
    </row>
    <row r="929">
      <c r="D929" s="32"/>
    </row>
    <row r="930">
      <c r="D930" s="32"/>
    </row>
    <row r="931">
      <c r="D931" s="32"/>
    </row>
    <row r="932">
      <c r="D932" s="32"/>
    </row>
    <row r="933">
      <c r="D933" s="32"/>
    </row>
    <row r="934">
      <c r="D934" s="32"/>
    </row>
    <row r="935">
      <c r="D935" s="32"/>
    </row>
    <row r="936">
      <c r="D936" s="32"/>
    </row>
    <row r="937">
      <c r="D937" s="32"/>
    </row>
    <row r="938">
      <c r="D938" s="32"/>
    </row>
    <row r="939">
      <c r="D939" s="32"/>
    </row>
    <row r="940">
      <c r="D940" s="32"/>
    </row>
    <row r="941">
      <c r="D941" s="32"/>
    </row>
    <row r="942">
      <c r="D942" s="32"/>
    </row>
    <row r="943">
      <c r="D943" s="32"/>
    </row>
    <row r="944">
      <c r="D944" s="32"/>
    </row>
    <row r="945">
      <c r="D945" s="32"/>
    </row>
    <row r="946">
      <c r="D946" s="32"/>
    </row>
    <row r="947">
      <c r="D947" s="32"/>
    </row>
    <row r="948">
      <c r="D948" s="32"/>
    </row>
    <row r="949">
      <c r="D949" s="32"/>
    </row>
    <row r="950">
      <c r="D950" s="32"/>
    </row>
    <row r="951">
      <c r="D951" s="32"/>
    </row>
    <row r="952">
      <c r="D952" s="32"/>
    </row>
    <row r="953">
      <c r="D953" s="32"/>
    </row>
    <row r="954">
      <c r="D954" s="32"/>
    </row>
    <row r="955">
      <c r="D955" s="32"/>
    </row>
    <row r="956">
      <c r="D956" s="32"/>
    </row>
    <row r="957">
      <c r="D957" s="32"/>
    </row>
    <row r="958">
      <c r="D958" s="32"/>
    </row>
    <row r="959">
      <c r="D959" s="32"/>
    </row>
    <row r="960">
      <c r="D960" s="32"/>
    </row>
    <row r="961">
      <c r="D961" s="32"/>
    </row>
    <row r="962">
      <c r="D962" s="32"/>
    </row>
    <row r="963">
      <c r="D963" s="32"/>
    </row>
    <row r="964">
      <c r="D964" s="32"/>
    </row>
    <row r="965">
      <c r="D965" s="32"/>
    </row>
    <row r="966">
      <c r="D966" s="32"/>
    </row>
    <row r="967">
      <c r="D967" s="32"/>
    </row>
    <row r="968">
      <c r="D968" s="32"/>
    </row>
    <row r="969">
      <c r="D969" s="32"/>
    </row>
    <row r="970">
      <c r="D970" s="32"/>
    </row>
    <row r="971">
      <c r="D971" s="32"/>
    </row>
    <row r="972">
      <c r="D972" s="32"/>
    </row>
    <row r="973">
      <c r="D973" s="32"/>
    </row>
    <row r="974">
      <c r="D974" s="32"/>
    </row>
    <row r="975">
      <c r="D975" s="32"/>
    </row>
    <row r="976">
      <c r="D976" s="32"/>
    </row>
    <row r="977">
      <c r="D977" s="32"/>
    </row>
    <row r="978">
      <c r="D978" s="32"/>
    </row>
    <row r="979">
      <c r="D979" s="32"/>
    </row>
    <row r="980">
      <c r="D980" s="32"/>
    </row>
    <row r="981">
      <c r="D981" s="32"/>
    </row>
    <row r="982">
      <c r="D982" s="32"/>
    </row>
    <row r="983">
      <c r="D983" s="32"/>
    </row>
    <row r="984">
      <c r="D984" s="32"/>
    </row>
    <row r="985">
      <c r="D985" s="32"/>
    </row>
    <row r="986">
      <c r="D986" s="32"/>
    </row>
    <row r="987">
      <c r="D987" s="32"/>
    </row>
    <row r="988">
      <c r="D988" s="32"/>
    </row>
    <row r="989">
      <c r="D989" s="32"/>
    </row>
    <row r="990">
      <c r="D990" s="32"/>
    </row>
    <row r="991">
      <c r="D991" s="32"/>
    </row>
    <row r="992">
      <c r="D992" s="32"/>
    </row>
    <row r="993">
      <c r="D993" s="32"/>
    </row>
    <row r="994">
      <c r="D994" s="32"/>
    </row>
    <row r="995">
      <c r="D995" s="32"/>
    </row>
    <row r="996">
      <c r="D996" s="32"/>
    </row>
    <row r="997">
      <c r="D997" s="32"/>
    </row>
    <row r="998">
      <c r="D998" s="32"/>
    </row>
    <row r="999">
      <c r="D999" s="32"/>
    </row>
    <row r="1000">
      <c r="D1000" s="32"/>
    </row>
    <row r="1001">
      <c r="D1001" s="32"/>
    </row>
    <row r="1002">
      <c r="D1002" s="32"/>
    </row>
    <row r="1003">
      <c r="D1003" s="32"/>
    </row>
    <row r="1004">
      <c r="D1004" s="32"/>
    </row>
    <row r="1005">
      <c r="D1005" s="32"/>
    </row>
    <row r="1006">
      <c r="D1006" s="32"/>
    </row>
    <row r="1007">
      <c r="D1007" s="32"/>
    </row>
    <row r="1008">
      <c r="D1008" s="32"/>
    </row>
    <row r="1009">
      <c r="D1009" s="32"/>
    </row>
    <row r="1010">
      <c r="D1010" s="32"/>
    </row>
    <row r="1011">
      <c r="D1011" s="32"/>
    </row>
    <row r="1012">
      <c r="D1012" s="32"/>
    </row>
    <row r="1013">
      <c r="D1013" s="32"/>
    </row>
    <row r="1014">
      <c r="D1014" s="32"/>
    </row>
    <row r="1015">
      <c r="D1015" s="32"/>
    </row>
    <row r="1016">
      <c r="D1016" s="32"/>
    </row>
    <row r="1017">
      <c r="D1017" s="32"/>
    </row>
    <row r="1018">
      <c r="D1018" s="32"/>
    </row>
    <row r="1019">
      <c r="D1019" s="32"/>
    </row>
    <row r="1020">
      <c r="D1020" s="32"/>
    </row>
    <row r="1021">
      <c r="D1021" s="32"/>
    </row>
    <row r="1022">
      <c r="D1022" s="32"/>
    </row>
    <row r="1023">
      <c r="D1023" s="32"/>
    </row>
    <row r="1024">
      <c r="D1024" s="32"/>
    </row>
    <row r="1025">
      <c r="D1025" s="32"/>
    </row>
    <row r="1026">
      <c r="D1026" s="32"/>
    </row>
    <row r="1027">
      <c r="D1027" s="32"/>
    </row>
    <row r="1028">
      <c r="D1028" s="32"/>
    </row>
    <row r="1029">
      <c r="D1029" s="32"/>
    </row>
    <row r="1030">
      <c r="D1030" s="32"/>
    </row>
    <row r="1031">
      <c r="D1031" s="32"/>
    </row>
    <row r="1032">
      <c r="D1032" s="32"/>
    </row>
    <row r="1033">
      <c r="D1033" s="32"/>
    </row>
    <row r="1034">
      <c r="D1034" s="32"/>
    </row>
    <row r="1035">
      <c r="D1035" s="32"/>
    </row>
    <row r="1036">
      <c r="D1036" s="32"/>
    </row>
    <row r="1037">
      <c r="D1037" s="32"/>
    </row>
    <row r="1038">
      <c r="D1038" s="32"/>
    </row>
    <row r="1039">
      <c r="D1039" s="32"/>
    </row>
    <row r="1040">
      <c r="D1040" s="32"/>
    </row>
    <row r="1041">
      <c r="D1041" s="32"/>
    </row>
    <row r="1042">
      <c r="D1042" s="32"/>
    </row>
    <row r="1043">
      <c r="D1043" s="32"/>
    </row>
    <row r="1044">
      <c r="D1044" s="32"/>
    </row>
    <row r="1045">
      <c r="D1045" s="32"/>
    </row>
    <row r="1046">
      <c r="D1046" s="32"/>
    </row>
    <row r="1047">
      <c r="D1047" s="32"/>
    </row>
    <row r="1048">
      <c r="D1048" s="32"/>
    </row>
    <row r="1049">
      <c r="D1049" s="32"/>
    </row>
    <row r="1050">
      <c r="D1050" s="32"/>
    </row>
    <row r="1051">
      <c r="D1051" s="32"/>
    </row>
    <row r="1052">
      <c r="D1052" s="32"/>
    </row>
    <row r="1053">
      <c r="D1053" s="32"/>
    </row>
    <row r="1054">
      <c r="D1054" s="32"/>
    </row>
    <row r="1055">
      <c r="D1055" s="32"/>
    </row>
    <row r="1056">
      <c r="D1056" s="32"/>
    </row>
    <row r="1057">
      <c r="D1057" s="32"/>
    </row>
    <row r="1058">
      <c r="D1058" s="32"/>
    </row>
    <row r="1059">
      <c r="D1059" s="32"/>
    </row>
    <row r="1060">
      <c r="D1060" s="32"/>
    </row>
    <row r="1061">
      <c r="D1061" s="32"/>
    </row>
    <row r="1062">
      <c r="D1062" s="32"/>
    </row>
    <row r="1063">
      <c r="D1063" s="32"/>
    </row>
    <row r="1064">
      <c r="D1064" s="32"/>
    </row>
    <row r="1065">
      <c r="D1065" s="32"/>
    </row>
    <row r="1066">
      <c r="D1066" s="32"/>
    </row>
    <row r="1067">
      <c r="D1067" s="32"/>
    </row>
    <row r="1068">
      <c r="D1068" s="32"/>
    </row>
    <row r="1069">
      <c r="D1069" s="32"/>
    </row>
    <row r="1070">
      <c r="D1070" s="32"/>
    </row>
    <row r="1071">
      <c r="D1071" s="32"/>
    </row>
    <row r="1072">
      <c r="D1072" s="32"/>
    </row>
    <row r="1073">
      <c r="D1073" s="32"/>
    </row>
    <row r="1074">
      <c r="D1074" s="32"/>
    </row>
    <row r="1075">
      <c r="D1075" s="32"/>
    </row>
    <row r="1076">
      <c r="D1076" s="32"/>
    </row>
    <row r="1077">
      <c r="D1077" s="32"/>
    </row>
    <row r="1078">
      <c r="D1078" s="32"/>
    </row>
    <row r="1079">
      <c r="D1079" s="32"/>
    </row>
    <row r="1080">
      <c r="D1080" s="32"/>
    </row>
    <row r="1081">
      <c r="D1081" s="32"/>
    </row>
    <row r="1082">
      <c r="D1082" s="32"/>
    </row>
    <row r="1083">
      <c r="D1083" s="32"/>
    </row>
    <row r="1084">
      <c r="D1084" s="32"/>
    </row>
    <row r="1085">
      <c r="D1085" s="32"/>
    </row>
    <row r="1086">
      <c r="D1086" s="32"/>
    </row>
    <row r="1087">
      <c r="D1087" s="32"/>
    </row>
    <row r="1088">
      <c r="D1088" s="32"/>
    </row>
    <row r="1089">
      <c r="D1089" s="32"/>
    </row>
    <row r="1090">
      <c r="D1090" s="32"/>
    </row>
    <row r="1091">
      <c r="D1091" s="32"/>
    </row>
    <row r="1092">
      <c r="D1092" s="32"/>
    </row>
    <row r="1093">
      <c r="D1093" s="32"/>
    </row>
    <row r="1094">
      <c r="D1094" s="32"/>
    </row>
    <row r="1095">
      <c r="D1095" s="32"/>
    </row>
    <row r="1096">
      <c r="D1096" s="32"/>
    </row>
    <row r="1097">
      <c r="D1097" s="32"/>
    </row>
    <row r="1098">
      <c r="D1098" s="32"/>
    </row>
    <row r="1099">
      <c r="D1099" s="32"/>
    </row>
    <row r="1100">
      <c r="D1100" s="32"/>
    </row>
    <row r="1101">
      <c r="D1101" s="32"/>
    </row>
    <row r="1102">
      <c r="D1102" s="32"/>
    </row>
    <row r="1103">
      <c r="D1103" s="32"/>
    </row>
    <row r="1104">
      <c r="D1104" s="32"/>
    </row>
    <row r="1105">
      <c r="D1105" s="32"/>
    </row>
    <row r="1106">
      <c r="D1106" s="32"/>
    </row>
    <row r="1107">
      <c r="D1107" s="32"/>
    </row>
    <row r="1108">
      <c r="D1108" s="32"/>
    </row>
    <row r="1109">
      <c r="D1109" s="32"/>
    </row>
    <row r="1110">
      <c r="D1110" s="32"/>
    </row>
    <row r="1111">
      <c r="D1111" s="32"/>
    </row>
    <row r="1112">
      <c r="D1112" s="32"/>
    </row>
    <row r="1113">
      <c r="D1113" s="32"/>
    </row>
    <row r="1114">
      <c r="D1114" s="32"/>
    </row>
    <row r="1115">
      <c r="D1115" s="32"/>
    </row>
    <row r="1116">
      <c r="D1116" s="32"/>
    </row>
    <row r="1117">
      <c r="D1117" s="32"/>
    </row>
    <row r="1118">
      <c r="D1118" s="32"/>
    </row>
    <row r="1119">
      <c r="D1119" s="32"/>
    </row>
    <row r="1120">
      <c r="D1120" s="32"/>
    </row>
    <row r="1121">
      <c r="D1121" s="32"/>
    </row>
    <row r="1122">
      <c r="D1122" s="32"/>
    </row>
    <row r="1123">
      <c r="D1123" s="32"/>
    </row>
    <row r="1124">
      <c r="D1124" s="32"/>
    </row>
    <row r="1125">
      <c r="D1125" s="32"/>
    </row>
    <row r="1126">
      <c r="D1126" s="32"/>
    </row>
    <row r="1127">
      <c r="D1127" s="32"/>
    </row>
    <row r="1128">
      <c r="D1128" s="32"/>
    </row>
    <row r="1129">
      <c r="D1129" s="32"/>
    </row>
    <row r="1130">
      <c r="D1130" s="32"/>
    </row>
    <row r="1131">
      <c r="D1131" s="32"/>
    </row>
    <row r="1132">
      <c r="D1132" s="32"/>
    </row>
    <row r="1133">
      <c r="D1133" s="32"/>
    </row>
    <row r="1134">
      <c r="D1134" s="32"/>
    </row>
    <row r="1135">
      <c r="D1135" s="32"/>
    </row>
    <row r="1136">
      <c r="D1136" s="32"/>
    </row>
    <row r="1137">
      <c r="D1137" s="32"/>
    </row>
    <row r="1138">
      <c r="D1138" s="32"/>
    </row>
    <row r="1139">
      <c r="D1139" s="32"/>
    </row>
    <row r="1140">
      <c r="D1140" s="32"/>
    </row>
    <row r="1141">
      <c r="D1141" s="32"/>
    </row>
    <row r="1142">
      <c r="D1142" s="32"/>
    </row>
    <row r="1143">
      <c r="D1143" s="32"/>
    </row>
    <row r="1144">
      <c r="D1144" s="32"/>
    </row>
    <row r="1145">
      <c r="D1145" s="32"/>
    </row>
    <row r="1146">
      <c r="D1146" s="32"/>
    </row>
    <row r="1147">
      <c r="D1147" s="32"/>
    </row>
    <row r="1148">
      <c r="D1148" s="32"/>
    </row>
    <row r="1149">
      <c r="D1149" s="32"/>
    </row>
    <row r="1150">
      <c r="D1150" s="32"/>
    </row>
    <row r="1151">
      <c r="D1151" s="32"/>
    </row>
    <row r="1152">
      <c r="D1152" s="32"/>
    </row>
    <row r="1153">
      <c r="D1153" s="32"/>
    </row>
    <row r="1154">
      <c r="D1154" s="32"/>
    </row>
    <row r="1155">
      <c r="D1155" s="32"/>
    </row>
    <row r="1156">
      <c r="D1156" s="32"/>
    </row>
    <row r="1157">
      <c r="D1157" s="32"/>
    </row>
    <row r="1158">
      <c r="D1158" s="32"/>
    </row>
    <row r="1159">
      <c r="D1159" s="32"/>
    </row>
    <row r="1160">
      <c r="D1160" s="32"/>
    </row>
    <row r="1161">
      <c r="D1161" s="32"/>
    </row>
    <row r="1162">
      <c r="D1162" s="32"/>
    </row>
    <row r="1163">
      <c r="D1163" s="32"/>
    </row>
    <row r="1164">
      <c r="D1164" s="32"/>
    </row>
    <row r="1165">
      <c r="D1165" s="32"/>
    </row>
    <row r="1166">
      <c r="D1166" s="32"/>
    </row>
    <row r="1167">
      <c r="D1167" s="32"/>
    </row>
    <row r="1168">
      <c r="D1168" s="32"/>
    </row>
    <row r="1169">
      <c r="D1169" s="32"/>
    </row>
    <row r="1170">
      <c r="D1170" s="32"/>
    </row>
    <row r="1171">
      <c r="D1171" s="32"/>
    </row>
    <row r="1172">
      <c r="D1172" s="32"/>
    </row>
    <row r="1173">
      <c r="D1173" s="32"/>
    </row>
    <row r="1174">
      <c r="D1174" s="32"/>
    </row>
    <row r="1175">
      <c r="D1175" s="32"/>
    </row>
    <row r="1176">
      <c r="D1176" s="32"/>
    </row>
    <row r="1177">
      <c r="D1177" s="32"/>
    </row>
    <row r="1178">
      <c r="D1178" s="32"/>
    </row>
    <row r="1179">
      <c r="D1179" s="32"/>
    </row>
    <row r="1180">
      <c r="D1180" s="32"/>
    </row>
    <row r="1181">
      <c r="D1181" s="32"/>
    </row>
    <row r="1182">
      <c r="D1182" s="32"/>
    </row>
    <row r="1183">
      <c r="D1183" s="32"/>
    </row>
    <row r="1184">
      <c r="D1184" s="32"/>
    </row>
    <row r="1185">
      <c r="D1185" s="32"/>
    </row>
    <row r="1186">
      <c r="D1186" s="32"/>
    </row>
    <row r="1187">
      <c r="D1187" s="32"/>
    </row>
    <row r="1188">
      <c r="D1188" s="32"/>
    </row>
    <row r="1189">
      <c r="D1189" s="32"/>
    </row>
    <row r="1190">
      <c r="D1190" s="32"/>
    </row>
    <row r="1191">
      <c r="D1191" s="32"/>
    </row>
    <row r="1192">
      <c r="D1192" s="32"/>
    </row>
    <row r="1193">
      <c r="D1193" s="32"/>
    </row>
    <row r="1194">
      <c r="D1194" s="32"/>
    </row>
    <row r="1195">
      <c r="D1195" s="32"/>
    </row>
    <row r="1196">
      <c r="D1196" s="32"/>
    </row>
    <row r="1197">
      <c r="D1197" s="32"/>
    </row>
    <row r="1198">
      <c r="D1198" s="32"/>
    </row>
    <row r="1199">
      <c r="D1199" s="32"/>
    </row>
    <row r="1200">
      <c r="D1200" s="32"/>
    </row>
    <row r="1201">
      <c r="D1201" s="32"/>
    </row>
    <row r="1202">
      <c r="D1202" s="32"/>
    </row>
    <row r="1203">
      <c r="D1203" s="32"/>
    </row>
    <row r="1204">
      <c r="D1204" s="32"/>
    </row>
    <row r="1205">
      <c r="D1205" s="32"/>
    </row>
    <row r="1206">
      <c r="D1206" s="32"/>
    </row>
    <row r="1207">
      <c r="D1207" s="32"/>
    </row>
    <row r="1208">
      <c r="D1208" s="32"/>
    </row>
    <row r="1209">
      <c r="D1209" s="32"/>
    </row>
    <row r="1210">
      <c r="D1210" s="32"/>
    </row>
    <row r="1211">
      <c r="D1211" s="32"/>
    </row>
    <row r="1212">
      <c r="D1212" s="32"/>
    </row>
    <row r="1213">
      <c r="D1213" s="32"/>
    </row>
    <row r="1214">
      <c r="D1214" s="32"/>
    </row>
    <row r="1215">
      <c r="D1215" s="32"/>
    </row>
    <row r="1216">
      <c r="D1216" s="32"/>
    </row>
    <row r="1217">
      <c r="D1217" s="32"/>
    </row>
    <row r="1218">
      <c r="D1218" s="32"/>
    </row>
    <row r="1219">
      <c r="D1219" s="32"/>
    </row>
    <row r="1220">
      <c r="D1220" s="32"/>
    </row>
    <row r="1221">
      <c r="D1221" s="32"/>
    </row>
    <row r="1222">
      <c r="D1222" s="32"/>
    </row>
    <row r="1223">
      <c r="D1223" s="32"/>
    </row>
    <row r="1224">
      <c r="D1224" s="32"/>
    </row>
    <row r="1225">
      <c r="D1225" s="32"/>
    </row>
    <row r="1226">
      <c r="D1226" s="32"/>
    </row>
    <row r="1227">
      <c r="D1227" s="32"/>
    </row>
    <row r="1228">
      <c r="D1228" s="32"/>
    </row>
    <row r="1229">
      <c r="D1229" s="32"/>
    </row>
    <row r="1230">
      <c r="D1230" s="32"/>
    </row>
    <row r="1231">
      <c r="D1231" s="32"/>
    </row>
    <row r="1232">
      <c r="D1232" s="32"/>
    </row>
    <row r="1233">
      <c r="D1233" s="32"/>
    </row>
    <row r="1234">
      <c r="D1234" s="32"/>
    </row>
    <row r="1235">
      <c r="D1235" s="32"/>
    </row>
    <row r="1236">
      <c r="D1236" s="32"/>
    </row>
    <row r="1237">
      <c r="D1237" s="32"/>
    </row>
    <row r="1238">
      <c r="D1238" s="32"/>
    </row>
    <row r="1239">
      <c r="D1239" s="32"/>
    </row>
    <row r="1240">
      <c r="D1240" s="32"/>
    </row>
    <row r="1241">
      <c r="D1241" s="32"/>
    </row>
    <row r="1242">
      <c r="D1242" s="32"/>
    </row>
    <row r="1243">
      <c r="D1243" s="32"/>
    </row>
    <row r="1244">
      <c r="D1244" s="32"/>
    </row>
    <row r="1245">
      <c r="D1245" s="32"/>
    </row>
    <row r="1246">
      <c r="D1246" s="32"/>
    </row>
    <row r="1247">
      <c r="D1247" s="32"/>
    </row>
    <row r="1248">
      <c r="D1248" s="32"/>
    </row>
    <row r="1249">
      <c r="D1249" s="32"/>
    </row>
    <row r="1250">
      <c r="D1250" s="32"/>
    </row>
    <row r="1251">
      <c r="D1251" s="32"/>
    </row>
    <row r="1252">
      <c r="D1252" s="32"/>
    </row>
    <row r="1253">
      <c r="D1253" s="32"/>
    </row>
    <row r="1254">
      <c r="D1254" s="32"/>
    </row>
    <row r="1255">
      <c r="D1255" s="32"/>
    </row>
    <row r="1256">
      <c r="D1256" s="32"/>
    </row>
    <row r="1257">
      <c r="D1257" s="32"/>
    </row>
    <row r="1258">
      <c r="D1258" s="32"/>
    </row>
    <row r="1259">
      <c r="D1259" s="32"/>
    </row>
    <row r="1260">
      <c r="D1260" s="32"/>
    </row>
    <row r="1261">
      <c r="D1261" s="32"/>
    </row>
    <row r="1262">
      <c r="D1262" s="32"/>
    </row>
    <row r="1263">
      <c r="D1263" s="32"/>
    </row>
    <row r="1264">
      <c r="D1264" s="32"/>
    </row>
    <row r="1265">
      <c r="D1265" s="32"/>
    </row>
    <row r="1266">
      <c r="D1266" s="32"/>
    </row>
    <row r="1267">
      <c r="D1267" s="32"/>
    </row>
    <row r="1268">
      <c r="D1268" s="32"/>
    </row>
    <row r="1269">
      <c r="D1269" s="32"/>
    </row>
    <row r="1270">
      <c r="D1270" s="32"/>
    </row>
    <row r="1271">
      <c r="D1271" s="32"/>
    </row>
    <row r="1272">
      <c r="D1272" s="32"/>
    </row>
    <row r="1273">
      <c r="D1273" s="32"/>
    </row>
    <row r="1274">
      <c r="D1274" s="32"/>
    </row>
    <row r="1275">
      <c r="D1275" s="32"/>
    </row>
    <row r="1276">
      <c r="D1276" s="32"/>
    </row>
    <row r="1277">
      <c r="D1277" s="32"/>
    </row>
    <row r="1278">
      <c r="D1278" s="32"/>
    </row>
    <row r="1279">
      <c r="D1279" s="32"/>
    </row>
    <row r="1280">
      <c r="D1280" s="32"/>
    </row>
    <row r="1281">
      <c r="D1281" s="32"/>
    </row>
    <row r="1282">
      <c r="D1282" s="32"/>
    </row>
    <row r="1283">
      <c r="D1283" s="32"/>
    </row>
    <row r="1284">
      <c r="D1284" s="32"/>
    </row>
    <row r="1285">
      <c r="D1285" s="32"/>
    </row>
    <row r="1286">
      <c r="D1286" s="32"/>
    </row>
    <row r="1287">
      <c r="D1287" s="32"/>
    </row>
    <row r="1288">
      <c r="D1288" s="32"/>
    </row>
    <row r="1289">
      <c r="D1289" s="32"/>
    </row>
    <row r="1290">
      <c r="D1290" s="32"/>
    </row>
    <row r="1291">
      <c r="D1291" s="32"/>
    </row>
    <row r="1292">
      <c r="D1292" s="32"/>
    </row>
    <row r="1293">
      <c r="D1293" s="32"/>
    </row>
    <row r="1294">
      <c r="D1294" s="32"/>
    </row>
    <row r="1295">
      <c r="D1295" s="32"/>
    </row>
    <row r="1296">
      <c r="D1296" s="32"/>
    </row>
    <row r="1297">
      <c r="D1297" s="32"/>
    </row>
    <row r="1298">
      <c r="D1298" s="32"/>
    </row>
    <row r="1299">
      <c r="D1299" s="32"/>
    </row>
    <row r="1300">
      <c r="D1300" s="32"/>
    </row>
    <row r="1301">
      <c r="D1301" s="32"/>
    </row>
    <row r="1302">
      <c r="D1302" s="32"/>
    </row>
    <row r="1303">
      <c r="D1303" s="32"/>
    </row>
    <row r="1304">
      <c r="D1304" s="32"/>
    </row>
    <row r="1305">
      <c r="D1305" s="32"/>
    </row>
    <row r="1306">
      <c r="D1306" s="32"/>
    </row>
    <row r="1307">
      <c r="D1307" s="32"/>
    </row>
    <row r="1308">
      <c r="D1308" s="32"/>
    </row>
    <row r="1309">
      <c r="D1309" s="32"/>
    </row>
    <row r="1310">
      <c r="D1310" s="32"/>
    </row>
    <row r="1311">
      <c r="D1311" s="32"/>
    </row>
    <row r="1312">
      <c r="D1312" s="32"/>
    </row>
    <row r="1313">
      <c r="D1313" s="32"/>
    </row>
    <row r="1314">
      <c r="D1314" s="32"/>
    </row>
    <row r="1315">
      <c r="D1315" s="32"/>
    </row>
    <row r="1316">
      <c r="D1316" s="32"/>
    </row>
    <row r="1317">
      <c r="D1317" s="32"/>
    </row>
    <row r="1318">
      <c r="D1318" s="32"/>
    </row>
    <row r="1319">
      <c r="D1319" s="32"/>
    </row>
    <row r="1320">
      <c r="D1320" s="32"/>
    </row>
    <row r="1321">
      <c r="D1321" s="32"/>
    </row>
    <row r="1322">
      <c r="D1322" s="32"/>
    </row>
    <row r="1323">
      <c r="D1323" s="32"/>
    </row>
    <row r="1324">
      <c r="D1324" s="32"/>
    </row>
    <row r="1325">
      <c r="D1325" s="32"/>
    </row>
    <row r="1326">
      <c r="D1326" s="32"/>
    </row>
    <row r="1327">
      <c r="D1327" s="32"/>
    </row>
    <row r="1328">
      <c r="D1328" s="32"/>
    </row>
    <row r="1329">
      <c r="D1329" s="32"/>
    </row>
    <row r="1330">
      <c r="D1330" s="32"/>
    </row>
    <row r="1331">
      <c r="D1331" s="32"/>
    </row>
    <row r="1332">
      <c r="D1332" s="32"/>
    </row>
    <row r="1333">
      <c r="D1333" s="32"/>
    </row>
    <row r="1334">
      <c r="D1334" s="32"/>
    </row>
    <row r="1335">
      <c r="D1335" s="32"/>
    </row>
    <row r="1336">
      <c r="D1336" s="32"/>
    </row>
    <row r="1337">
      <c r="D1337" s="32"/>
    </row>
    <row r="1338">
      <c r="D1338" s="32"/>
    </row>
    <row r="1339">
      <c r="D1339" s="32"/>
    </row>
    <row r="1340">
      <c r="D1340" s="32"/>
    </row>
    <row r="1341">
      <c r="D1341" s="32"/>
    </row>
    <row r="1342">
      <c r="D1342" s="32"/>
    </row>
    <row r="1343">
      <c r="D1343" s="32"/>
    </row>
    <row r="1344">
      <c r="D1344" s="32"/>
    </row>
    <row r="1345">
      <c r="D1345" s="32"/>
    </row>
    <row r="1346">
      <c r="D1346" s="32"/>
    </row>
    <row r="1347">
      <c r="D1347" s="32"/>
    </row>
    <row r="1348">
      <c r="D1348" s="32"/>
    </row>
    <row r="1349">
      <c r="D1349" s="32"/>
    </row>
    <row r="1350">
      <c r="D1350" s="32"/>
    </row>
    <row r="1351">
      <c r="D1351" s="32"/>
    </row>
    <row r="1352">
      <c r="D1352" s="32"/>
    </row>
    <row r="1353">
      <c r="D1353" s="32"/>
    </row>
    <row r="1354">
      <c r="D1354" s="32"/>
    </row>
    <row r="1355">
      <c r="D1355" s="32"/>
    </row>
    <row r="1356">
      <c r="D1356" s="32"/>
    </row>
    <row r="1357">
      <c r="D1357" s="32"/>
    </row>
    <row r="1358">
      <c r="D1358" s="32"/>
    </row>
    <row r="1359">
      <c r="D1359" s="32"/>
    </row>
    <row r="1360">
      <c r="D1360" s="32"/>
    </row>
    <row r="1361">
      <c r="D1361" s="32"/>
    </row>
    <row r="1362">
      <c r="D1362" s="32"/>
    </row>
    <row r="1363">
      <c r="D1363" s="32"/>
    </row>
    <row r="1364">
      <c r="D1364" s="32"/>
    </row>
    <row r="1365">
      <c r="D1365" s="32"/>
    </row>
    <row r="1366">
      <c r="D1366" s="32"/>
    </row>
    <row r="1367">
      <c r="D1367" s="32"/>
    </row>
    <row r="1368">
      <c r="D1368" s="32"/>
    </row>
    <row r="1369">
      <c r="D1369" s="32"/>
    </row>
    <row r="1370">
      <c r="D1370" s="32"/>
    </row>
    <row r="1371">
      <c r="D1371" s="32"/>
    </row>
    <row r="1372">
      <c r="D1372" s="32"/>
    </row>
    <row r="1373">
      <c r="D1373" s="32"/>
    </row>
    <row r="1374">
      <c r="D1374" s="32"/>
    </row>
    <row r="1375">
      <c r="D1375" s="32"/>
    </row>
    <row r="1376">
      <c r="D1376" s="32"/>
    </row>
    <row r="1377">
      <c r="D1377" s="32"/>
    </row>
    <row r="1378">
      <c r="D1378" s="32"/>
    </row>
    <row r="1379">
      <c r="D1379" s="32"/>
    </row>
    <row r="1380">
      <c r="D1380" s="32"/>
    </row>
    <row r="1381">
      <c r="D1381" s="32"/>
    </row>
    <row r="1382">
      <c r="D1382" s="32"/>
    </row>
    <row r="1383">
      <c r="D1383" s="32"/>
    </row>
    <row r="1384">
      <c r="D1384" s="32"/>
    </row>
    <row r="1385">
      <c r="D1385" s="32"/>
    </row>
    <row r="1386">
      <c r="D1386" s="32"/>
    </row>
    <row r="1387">
      <c r="D1387" s="32"/>
    </row>
    <row r="1388">
      <c r="D1388" s="32"/>
    </row>
    <row r="1389">
      <c r="D1389" s="32"/>
    </row>
    <row r="1390">
      <c r="D1390" s="32"/>
    </row>
    <row r="1391">
      <c r="D1391" s="32"/>
    </row>
    <row r="1392">
      <c r="D1392" s="32"/>
    </row>
    <row r="1393">
      <c r="D1393" s="32"/>
    </row>
    <row r="1394">
      <c r="D1394" s="32"/>
    </row>
    <row r="1395">
      <c r="D1395" s="32"/>
    </row>
    <row r="1396">
      <c r="D1396" s="32"/>
    </row>
    <row r="1397">
      <c r="D1397" s="32"/>
    </row>
    <row r="1398">
      <c r="D1398" s="32"/>
    </row>
    <row r="1399">
      <c r="D1399" s="32"/>
    </row>
    <row r="1400">
      <c r="D1400" s="32"/>
    </row>
    <row r="1401">
      <c r="D1401" s="32"/>
    </row>
    <row r="1402">
      <c r="D1402" s="32"/>
    </row>
    <row r="1403">
      <c r="D1403" s="32"/>
    </row>
    <row r="1404">
      <c r="D1404" s="32"/>
    </row>
    <row r="1405">
      <c r="D1405" s="32"/>
    </row>
    <row r="1406">
      <c r="D1406" s="32"/>
    </row>
    <row r="1407">
      <c r="D1407" s="32"/>
    </row>
    <row r="1408">
      <c r="D1408" s="32"/>
    </row>
    <row r="1409">
      <c r="D1409" s="32"/>
    </row>
    <row r="1410">
      <c r="D1410" s="32"/>
    </row>
    <row r="1411">
      <c r="D1411" s="32"/>
    </row>
    <row r="1412">
      <c r="D1412" s="32"/>
    </row>
    <row r="1413">
      <c r="D1413" s="32"/>
    </row>
    <row r="1414">
      <c r="D1414" s="32"/>
    </row>
    <row r="1415">
      <c r="D1415" s="32"/>
    </row>
    <row r="1416">
      <c r="D1416" s="32"/>
    </row>
    <row r="1417">
      <c r="D1417" s="32"/>
    </row>
    <row r="1418">
      <c r="D1418" s="32"/>
    </row>
    <row r="1419">
      <c r="D1419" s="32"/>
    </row>
    <row r="1420">
      <c r="D1420" s="32"/>
    </row>
    <row r="1421">
      <c r="D1421" s="32"/>
    </row>
    <row r="1422">
      <c r="D1422" s="32"/>
    </row>
    <row r="1423">
      <c r="D1423" s="32"/>
    </row>
    <row r="1424">
      <c r="D1424" s="32"/>
    </row>
    <row r="1425">
      <c r="D1425" s="32"/>
    </row>
    <row r="1426">
      <c r="D1426" s="32"/>
    </row>
    <row r="1427">
      <c r="D1427" s="32"/>
    </row>
    <row r="1428">
      <c r="D1428" s="32"/>
    </row>
    <row r="1429">
      <c r="D1429" s="32"/>
    </row>
    <row r="1430">
      <c r="D1430" s="32"/>
    </row>
    <row r="1431">
      <c r="D1431" s="32"/>
    </row>
    <row r="1432">
      <c r="D1432" s="32"/>
    </row>
    <row r="1433">
      <c r="D1433" s="32"/>
    </row>
    <row r="1434">
      <c r="D1434" s="32"/>
    </row>
    <row r="1435">
      <c r="D1435" s="32"/>
    </row>
    <row r="1436">
      <c r="D1436" s="32"/>
    </row>
    <row r="1437">
      <c r="D1437" s="32"/>
    </row>
    <row r="1438">
      <c r="D1438" s="32"/>
    </row>
    <row r="1439">
      <c r="D1439" s="32"/>
    </row>
    <row r="1440">
      <c r="D1440" s="32"/>
    </row>
    <row r="1441">
      <c r="D1441" s="32"/>
    </row>
    <row r="1442">
      <c r="D1442" s="32"/>
    </row>
    <row r="1443">
      <c r="D1443" s="32"/>
    </row>
    <row r="1444">
      <c r="D1444" s="32"/>
    </row>
    <row r="1445">
      <c r="D1445" s="32"/>
    </row>
    <row r="1446">
      <c r="D1446" s="32"/>
    </row>
    <row r="1447">
      <c r="D1447" s="32"/>
    </row>
    <row r="1448">
      <c r="D1448" s="32"/>
    </row>
    <row r="1449">
      <c r="D1449" s="32"/>
    </row>
    <row r="1450">
      <c r="D1450" s="32"/>
    </row>
    <row r="1451">
      <c r="D1451" s="32"/>
    </row>
    <row r="1452">
      <c r="D1452" s="32"/>
    </row>
    <row r="1453">
      <c r="D1453" s="32"/>
    </row>
    <row r="1454">
      <c r="D1454" s="32"/>
    </row>
    <row r="1455">
      <c r="D1455" s="32"/>
    </row>
    <row r="1456">
      <c r="D1456" s="32"/>
    </row>
    <row r="1457">
      <c r="D1457" s="32"/>
    </row>
    <row r="1458">
      <c r="D1458" s="32"/>
    </row>
    <row r="1459">
      <c r="D1459" s="32"/>
    </row>
    <row r="1460">
      <c r="D1460" s="32"/>
    </row>
    <row r="1461">
      <c r="D1461" s="32"/>
    </row>
    <row r="1462">
      <c r="D1462" s="32"/>
    </row>
    <row r="1463">
      <c r="D1463" s="32"/>
    </row>
    <row r="1464">
      <c r="D1464" s="32"/>
    </row>
    <row r="1465">
      <c r="D1465" s="32"/>
    </row>
    <row r="1466">
      <c r="D1466" s="32"/>
    </row>
    <row r="1467">
      <c r="D1467" s="32"/>
    </row>
    <row r="1468">
      <c r="D1468" s="32"/>
    </row>
    <row r="1469">
      <c r="D1469" s="32"/>
    </row>
    <row r="1470">
      <c r="D1470" s="32"/>
    </row>
    <row r="1471">
      <c r="D1471" s="32"/>
    </row>
    <row r="1472">
      <c r="D1472" s="32"/>
    </row>
    <row r="1473">
      <c r="D1473" s="32"/>
    </row>
    <row r="1474">
      <c r="D1474" s="32"/>
    </row>
    <row r="1475">
      <c r="D1475" s="32"/>
    </row>
    <row r="1476">
      <c r="D1476" s="32"/>
    </row>
    <row r="1477">
      <c r="D1477" s="32"/>
    </row>
    <row r="1478">
      <c r="D1478" s="32"/>
    </row>
    <row r="1479">
      <c r="D1479" s="32"/>
    </row>
    <row r="1480">
      <c r="D1480" s="32"/>
    </row>
    <row r="1481">
      <c r="D1481" s="32"/>
    </row>
    <row r="1482">
      <c r="D1482" s="32"/>
    </row>
    <row r="1483">
      <c r="D1483" s="32"/>
    </row>
    <row r="1484">
      <c r="D1484" s="32"/>
    </row>
    <row r="1485">
      <c r="D1485" s="32"/>
    </row>
    <row r="1486">
      <c r="D1486" s="32"/>
    </row>
    <row r="1487">
      <c r="D1487" s="32"/>
    </row>
    <row r="1488">
      <c r="D1488" s="32"/>
    </row>
    <row r="1489">
      <c r="D1489" s="32"/>
    </row>
    <row r="1490">
      <c r="D1490" s="32"/>
    </row>
    <row r="1491">
      <c r="D1491" s="32"/>
    </row>
    <row r="1492">
      <c r="D1492" s="32"/>
    </row>
    <row r="1493">
      <c r="D1493" s="32"/>
    </row>
    <row r="1494">
      <c r="D1494" s="32"/>
    </row>
    <row r="1495">
      <c r="D1495" s="32"/>
    </row>
    <row r="1496">
      <c r="D1496" s="32"/>
    </row>
    <row r="1497">
      <c r="D1497" s="32"/>
    </row>
    <row r="1498">
      <c r="D1498" s="32"/>
    </row>
    <row r="1499">
      <c r="D1499" s="32"/>
    </row>
    <row r="1500">
      <c r="D1500" s="32"/>
    </row>
    <row r="1501">
      <c r="D1501" s="32"/>
    </row>
    <row r="1502">
      <c r="D1502" s="32"/>
    </row>
    <row r="1503">
      <c r="D1503" s="32"/>
    </row>
    <row r="1504">
      <c r="D1504" s="32"/>
    </row>
    <row r="1505">
      <c r="D1505" s="32"/>
    </row>
    <row r="1506">
      <c r="D1506" s="32"/>
    </row>
    <row r="1507">
      <c r="D1507" s="32"/>
    </row>
    <row r="1508">
      <c r="D1508" s="32"/>
    </row>
    <row r="1509">
      <c r="D1509" s="32"/>
    </row>
    <row r="1510">
      <c r="D1510" s="32"/>
    </row>
    <row r="1511">
      <c r="D1511" s="32"/>
    </row>
    <row r="1512">
      <c r="D1512" s="32"/>
    </row>
    <row r="1513">
      <c r="D1513" s="32"/>
    </row>
    <row r="1514">
      <c r="D1514" s="32"/>
    </row>
    <row r="1515">
      <c r="D1515" s="32"/>
    </row>
    <row r="1516">
      <c r="D1516" s="32"/>
    </row>
    <row r="1517">
      <c r="D1517" s="32"/>
    </row>
    <row r="1518">
      <c r="D1518" s="32"/>
    </row>
    <row r="1519">
      <c r="D1519" s="32"/>
    </row>
    <row r="1520">
      <c r="D1520" s="32"/>
    </row>
    <row r="1521">
      <c r="D1521" s="32"/>
    </row>
    <row r="1522">
      <c r="D1522" s="32"/>
    </row>
    <row r="1523">
      <c r="D1523" s="32"/>
    </row>
    <row r="1524">
      <c r="D1524" s="32"/>
    </row>
    <row r="1525">
      <c r="D1525" s="32"/>
    </row>
    <row r="1526">
      <c r="D1526" s="32"/>
    </row>
    <row r="1527">
      <c r="D1527" s="32"/>
    </row>
    <row r="1528">
      <c r="D1528" s="32"/>
    </row>
    <row r="1529">
      <c r="D1529" s="32"/>
    </row>
    <row r="1530">
      <c r="D1530" s="32"/>
    </row>
    <row r="1531">
      <c r="D1531" s="32"/>
    </row>
    <row r="1532">
      <c r="D1532" s="32"/>
    </row>
    <row r="1533">
      <c r="D1533" s="32"/>
    </row>
    <row r="1534">
      <c r="D1534" s="32"/>
    </row>
    <row r="1535">
      <c r="D1535" s="32"/>
    </row>
    <row r="1536">
      <c r="D1536" s="32"/>
    </row>
    <row r="1537">
      <c r="D1537" s="32"/>
    </row>
    <row r="1538">
      <c r="D1538" s="32"/>
    </row>
    <row r="1539">
      <c r="D1539" s="32"/>
    </row>
    <row r="1540">
      <c r="D1540" s="32"/>
    </row>
    <row r="1541">
      <c r="D1541" s="32"/>
    </row>
    <row r="1542">
      <c r="D1542" s="32"/>
    </row>
    <row r="1543">
      <c r="D1543" s="32"/>
    </row>
    <row r="1544">
      <c r="D1544" s="32"/>
    </row>
    <row r="1545">
      <c r="D1545" s="32"/>
    </row>
    <row r="1546">
      <c r="D1546" s="32"/>
    </row>
    <row r="1547">
      <c r="D1547" s="32"/>
    </row>
    <row r="1548">
      <c r="D1548" s="32"/>
    </row>
    <row r="1549">
      <c r="D1549" s="32"/>
    </row>
    <row r="1550">
      <c r="D1550" s="32"/>
    </row>
    <row r="1551">
      <c r="D1551" s="32"/>
    </row>
    <row r="1552">
      <c r="D1552" s="32"/>
    </row>
    <row r="1553">
      <c r="D1553" s="32"/>
    </row>
    <row r="1554">
      <c r="D1554" s="32"/>
    </row>
    <row r="1555">
      <c r="D1555" s="32"/>
    </row>
    <row r="1556">
      <c r="D1556" s="32"/>
    </row>
    <row r="1557">
      <c r="D1557" s="32"/>
    </row>
    <row r="1558">
      <c r="D1558" s="32"/>
    </row>
    <row r="1559">
      <c r="D1559" s="32"/>
    </row>
    <row r="1560">
      <c r="D1560" s="32"/>
    </row>
    <row r="1561">
      <c r="D1561" s="32"/>
    </row>
    <row r="1562">
      <c r="D1562" s="32"/>
    </row>
    <row r="1563">
      <c r="D1563" s="32"/>
    </row>
    <row r="1564">
      <c r="D1564" s="32"/>
    </row>
    <row r="1565">
      <c r="D1565" s="32"/>
    </row>
    <row r="1566">
      <c r="D1566" s="32"/>
    </row>
    <row r="1567">
      <c r="D1567" s="32"/>
    </row>
    <row r="1568">
      <c r="D1568" s="32"/>
    </row>
    <row r="1569">
      <c r="D1569" s="32"/>
    </row>
    <row r="1570">
      <c r="D1570" s="32"/>
    </row>
    <row r="1571">
      <c r="D1571" s="32"/>
    </row>
    <row r="1572">
      <c r="D1572" s="32"/>
    </row>
    <row r="1573">
      <c r="D1573" s="32"/>
    </row>
    <row r="1574">
      <c r="D1574" s="32"/>
    </row>
    <row r="1575">
      <c r="D1575" s="32"/>
    </row>
    <row r="1576">
      <c r="D1576" s="32"/>
    </row>
    <row r="1577">
      <c r="D1577" s="32"/>
    </row>
    <row r="1578">
      <c r="D1578" s="32"/>
    </row>
    <row r="1579">
      <c r="D1579" s="32"/>
    </row>
    <row r="1580">
      <c r="D1580" s="32"/>
    </row>
    <row r="1581">
      <c r="D1581" s="32"/>
    </row>
    <row r="1582">
      <c r="D1582" s="32"/>
    </row>
    <row r="1583">
      <c r="D1583" s="32"/>
    </row>
    <row r="1584">
      <c r="D1584" s="32"/>
    </row>
    <row r="1585">
      <c r="D1585" s="32"/>
    </row>
    <row r="1586">
      <c r="D1586" s="32"/>
    </row>
    <row r="1587">
      <c r="D1587" s="32"/>
    </row>
    <row r="1588">
      <c r="D1588" s="32"/>
    </row>
    <row r="1589">
      <c r="D1589" s="32"/>
    </row>
    <row r="1590">
      <c r="D1590" s="32"/>
    </row>
    <row r="1591">
      <c r="D1591" s="32"/>
    </row>
    <row r="1592">
      <c r="D1592" s="32"/>
    </row>
    <row r="1593">
      <c r="D1593" s="32"/>
    </row>
    <row r="1594">
      <c r="D1594" s="32"/>
    </row>
    <row r="1595">
      <c r="D1595" s="32"/>
    </row>
    <row r="1596">
      <c r="D1596" s="32"/>
    </row>
    <row r="1597">
      <c r="D1597" s="32"/>
    </row>
    <row r="1598">
      <c r="D1598" s="32"/>
    </row>
    <row r="1599">
      <c r="D1599" s="32"/>
    </row>
    <row r="1600">
      <c r="D1600" s="32"/>
    </row>
    <row r="1601">
      <c r="D1601" s="32"/>
    </row>
    <row r="1602">
      <c r="D1602" s="32"/>
    </row>
    <row r="1603">
      <c r="D1603" s="32"/>
    </row>
    <row r="1604">
      <c r="D1604" s="32"/>
    </row>
    <row r="1605">
      <c r="D1605" s="32"/>
    </row>
    <row r="1606">
      <c r="D1606" s="32"/>
    </row>
    <row r="1607">
      <c r="D1607" s="32"/>
    </row>
    <row r="1608">
      <c r="D1608" s="32"/>
    </row>
    <row r="1609">
      <c r="D1609" s="32"/>
    </row>
    <row r="1610">
      <c r="D1610" s="32"/>
    </row>
    <row r="1611">
      <c r="D1611" s="32"/>
    </row>
    <row r="1612">
      <c r="D1612" s="32"/>
    </row>
    <row r="1613">
      <c r="D1613" s="32"/>
    </row>
    <row r="1614">
      <c r="D1614" s="32"/>
    </row>
    <row r="1615">
      <c r="D1615" s="32"/>
    </row>
    <row r="1616">
      <c r="D1616" s="32"/>
    </row>
    <row r="1617">
      <c r="D1617" s="32"/>
    </row>
    <row r="1618">
      <c r="D1618" s="32"/>
    </row>
    <row r="1619">
      <c r="D1619" s="32"/>
    </row>
    <row r="1620">
      <c r="D1620" s="32"/>
    </row>
    <row r="1621">
      <c r="D1621" s="32"/>
    </row>
    <row r="1622">
      <c r="D1622" s="32"/>
    </row>
    <row r="1623">
      <c r="D1623" s="32"/>
    </row>
    <row r="1624">
      <c r="D1624" s="32"/>
    </row>
    <row r="1625">
      <c r="D1625" s="32"/>
    </row>
    <row r="1626">
      <c r="D1626" s="32"/>
    </row>
    <row r="1627">
      <c r="D1627" s="32"/>
    </row>
    <row r="1628">
      <c r="D1628" s="32"/>
    </row>
    <row r="1629">
      <c r="D1629" s="32"/>
    </row>
    <row r="1630">
      <c r="D1630" s="32"/>
    </row>
    <row r="1631">
      <c r="D1631" s="32"/>
    </row>
    <row r="1632">
      <c r="D1632" s="32"/>
    </row>
    <row r="1633">
      <c r="D1633" s="32"/>
    </row>
    <row r="1634">
      <c r="D1634" s="32"/>
    </row>
    <row r="1635">
      <c r="D1635" s="32"/>
    </row>
    <row r="1636">
      <c r="D1636" s="32"/>
    </row>
    <row r="1637">
      <c r="D1637" s="32"/>
    </row>
    <row r="1638">
      <c r="D1638" s="32"/>
    </row>
    <row r="1639">
      <c r="D1639" s="32"/>
    </row>
    <row r="1640">
      <c r="D1640" s="32"/>
    </row>
    <row r="1641">
      <c r="D1641" s="32"/>
    </row>
    <row r="1642">
      <c r="D1642" s="32"/>
    </row>
    <row r="1643">
      <c r="D1643" s="32"/>
    </row>
    <row r="1644">
      <c r="D1644" s="32"/>
    </row>
    <row r="1645">
      <c r="D1645" s="32"/>
    </row>
    <row r="1646">
      <c r="D1646" s="32"/>
    </row>
    <row r="1647">
      <c r="D1647" s="32"/>
    </row>
    <row r="1648">
      <c r="D1648" s="32"/>
    </row>
    <row r="1649">
      <c r="D1649" s="32"/>
    </row>
    <row r="1650">
      <c r="D1650" s="32"/>
    </row>
    <row r="1651">
      <c r="D1651" s="32"/>
    </row>
    <row r="1652">
      <c r="D1652" s="32"/>
    </row>
    <row r="1653">
      <c r="D1653" s="32"/>
    </row>
    <row r="1654">
      <c r="D1654" s="32"/>
    </row>
    <row r="1655">
      <c r="D1655" s="32"/>
    </row>
    <row r="1656">
      <c r="D1656" s="32"/>
    </row>
    <row r="1657">
      <c r="D1657" s="32"/>
    </row>
    <row r="1658">
      <c r="D1658" s="32"/>
    </row>
    <row r="1659">
      <c r="D1659" s="32"/>
    </row>
    <row r="1660">
      <c r="D1660" s="32"/>
    </row>
    <row r="1661">
      <c r="D1661" s="32"/>
    </row>
    <row r="1662">
      <c r="D1662" s="32"/>
    </row>
    <row r="1663">
      <c r="D1663" s="32"/>
    </row>
    <row r="1664">
      <c r="D1664" s="32"/>
    </row>
    <row r="1665">
      <c r="D1665" s="32"/>
    </row>
    <row r="1666">
      <c r="D1666" s="32"/>
    </row>
    <row r="1667">
      <c r="D1667" s="32"/>
    </row>
    <row r="1668">
      <c r="D1668" s="32"/>
    </row>
    <row r="1669">
      <c r="D1669" s="32"/>
    </row>
    <row r="1670">
      <c r="D1670" s="32"/>
    </row>
    <row r="1671">
      <c r="D1671" s="32"/>
    </row>
    <row r="1672">
      <c r="D1672" s="32"/>
    </row>
    <row r="1673">
      <c r="D1673" s="32"/>
    </row>
    <row r="1674">
      <c r="D1674" s="32"/>
    </row>
    <row r="1675">
      <c r="D1675" s="32"/>
    </row>
    <row r="1676">
      <c r="D1676" s="32"/>
    </row>
    <row r="1677">
      <c r="D1677" s="32"/>
    </row>
    <row r="1678">
      <c r="D1678" s="32"/>
    </row>
    <row r="1679">
      <c r="D1679" s="32"/>
    </row>
    <row r="1680">
      <c r="D1680" s="32"/>
    </row>
    <row r="1681">
      <c r="D1681" s="32"/>
    </row>
    <row r="1682">
      <c r="D1682" s="32"/>
    </row>
    <row r="1683">
      <c r="D1683" s="32"/>
    </row>
    <row r="1684">
      <c r="D1684" s="32"/>
    </row>
    <row r="1685">
      <c r="D1685" s="32"/>
    </row>
    <row r="1686">
      <c r="D1686" s="32"/>
    </row>
    <row r="1687">
      <c r="D1687" s="32"/>
    </row>
    <row r="1688">
      <c r="D1688" s="32"/>
    </row>
    <row r="1689">
      <c r="D1689" s="32"/>
    </row>
    <row r="1690">
      <c r="D1690" s="32"/>
    </row>
    <row r="1691">
      <c r="D1691" s="32"/>
    </row>
    <row r="1692">
      <c r="D1692" s="32"/>
    </row>
    <row r="1693">
      <c r="D1693" s="32"/>
    </row>
    <row r="1694">
      <c r="D1694" s="32"/>
    </row>
    <row r="1695">
      <c r="D1695" s="32"/>
    </row>
    <row r="1696">
      <c r="D1696" s="32"/>
    </row>
    <row r="1697">
      <c r="D1697" s="32"/>
    </row>
    <row r="1698">
      <c r="D1698" s="32"/>
    </row>
    <row r="1699">
      <c r="D1699" s="32"/>
    </row>
    <row r="1700">
      <c r="D1700" s="32"/>
    </row>
    <row r="1701">
      <c r="D1701" s="32"/>
    </row>
    <row r="1702">
      <c r="D1702" s="32"/>
    </row>
    <row r="1703">
      <c r="D1703" s="32"/>
    </row>
    <row r="1704">
      <c r="D1704" s="32"/>
    </row>
    <row r="1705">
      <c r="D1705" s="32"/>
    </row>
    <row r="1706">
      <c r="D1706" s="32"/>
    </row>
    <row r="1707">
      <c r="D1707" s="32"/>
    </row>
    <row r="1708">
      <c r="D1708" s="32"/>
    </row>
    <row r="1709">
      <c r="D1709" s="32"/>
    </row>
    <row r="1710">
      <c r="D1710" s="32"/>
    </row>
    <row r="1711">
      <c r="D1711" s="32"/>
    </row>
    <row r="1712">
      <c r="D1712" s="32"/>
    </row>
    <row r="1713">
      <c r="D1713" s="32"/>
    </row>
    <row r="1714">
      <c r="D1714" s="32"/>
    </row>
    <row r="1715">
      <c r="D1715" s="32"/>
    </row>
    <row r="1716">
      <c r="D1716" s="32"/>
    </row>
    <row r="1717">
      <c r="D1717" s="32"/>
    </row>
    <row r="1718">
      <c r="D1718" s="32"/>
    </row>
    <row r="1719">
      <c r="D1719" s="32"/>
    </row>
    <row r="1720">
      <c r="D1720" s="32"/>
    </row>
    <row r="1721">
      <c r="D1721" s="32"/>
    </row>
    <row r="1722">
      <c r="D1722" s="32"/>
    </row>
    <row r="1723">
      <c r="D1723" s="32"/>
    </row>
    <row r="1724">
      <c r="D1724" s="32"/>
    </row>
    <row r="1725">
      <c r="D1725" s="32"/>
    </row>
    <row r="1726">
      <c r="D1726" s="32"/>
    </row>
    <row r="1727">
      <c r="D1727" s="32"/>
    </row>
    <row r="1728">
      <c r="D1728" s="32"/>
    </row>
    <row r="1729">
      <c r="D1729" s="32"/>
    </row>
    <row r="1730">
      <c r="D1730" s="32"/>
    </row>
    <row r="1731">
      <c r="D1731" s="32"/>
    </row>
    <row r="1732">
      <c r="D1732" s="32"/>
    </row>
    <row r="1733">
      <c r="D1733" s="32"/>
    </row>
    <row r="1734">
      <c r="D1734" s="32"/>
    </row>
    <row r="1735">
      <c r="D1735" s="32"/>
    </row>
    <row r="1736">
      <c r="D1736" s="32"/>
    </row>
    <row r="1737">
      <c r="D1737" s="32"/>
    </row>
    <row r="1738">
      <c r="D1738" s="32"/>
    </row>
    <row r="1739">
      <c r="D1739" s="32"/>
    </row>
    <row r="1740">
      <c r="D1740" s="32"/>
    </row>
    <row r="1741">
      <c r="D1741" s="32"/>
    </row>
    <row r="1742">
      <c r="D1742" s="32"/>
    </row>
    <row r="1743">
      <c r="D1743" s="32"/>
    </row>
    <row r="1744">
      <c r="D1744" s="32"/>
    </row>
    <row r="1745">
      <c r="D1745" s="32"/>
    </row>
    <row r="1746">
      <c r="D1746" s="32"/>
    </row>
    <row r="1747">
      <c r="D1747" s="32"/>
    </row>
    <row r="1748">
      <c r="D1748" s="32"/>
    </row>
    <row r="1749">
      <c r="D1749" s="32"/>
    </row>
    <row r="1750">
      <c r="D1750" s="32"/>
    </row>
    <row r="1751">
      <c r="D1751" s="32"/>
    </row>
    <row r="1752">
      <c r="D1752" s="32"/>
    </row>
    <row r="1753">
      <c r="D1753" s="32"/>
    </row>
    <row r="1754">
      <c r="D1754" s="32"/>
    </row>
    <row r="1755">
      <c r="D1755" s="32"/>
    </row>
    <row r="1756">
      <c r="D1756" s="32"/>
    </row>
    <row r="1757">
      <c r="D1757" s="32"/>
    </row>
    <row r="1758">
      <c r="D1758" s="32"/>
    </row>
    <row r="1759">
      <c r="D1759" s="32"/>
    </row>
    <row r="1760">
      <c r="D1760" s="32"/>
    </row>
    <row r="1761">
      <c r="D1761" s="32"/>
    </row>
    <row r="1762">
      <c r="D1762" s="32"/>
    </row>
    <row r="1763">
      <c r="D1763" s="32"/>
    </row>
    <row r="1764">
      <c r="D1764" s="32"/>
    </row>
    <row r="1765">
      <c r="D1765" s="32"/>
    </row>
    <row r="1766">
      <c r="D1766" s="32"/>
    </row>
    <row r="1767">
      <c r="D1767" s="32"/>
    </row>
    <row r="1768">
      <c r="D1768" s="32"/>
    </row>
    <row r="1769">
      <c r="D1769" s="32"/>
    </row>
    <row r="1770">
      <c r="D1770" s="32"/>
    </row>
    <row r="1771">
      <c r="D1771" s="32"/>
    </row>
    <row r="1772">
      <c r="D1772" s="32"/>
    </row>
    <row r="1773">
      <c r="D1773" s="32"/>
    </row>
    <row r="1774">
      <c r="D1774" s="32"/>
    </row>
    <row r="1775">
      <c r="D1775" s="32"/>
    </row>
    <row r="1776">
      <c r="D1776" s="32"/>
    </row>
    <row r="1777">
      <c r="D1777" s="32"/>
    </row>
    <row r="1778">
      <c r="D1778" s="32"/>
    </row>
    <row r="1779">
      <c r="D1779" s="32"/>
    </row>
    <row r="1780">
      <c r="D1780" s="32"/>
    </row>
    <row r="1781">
      <c r="D1781" s="32"/>
    </row>
    <row r="1782">
      <c r="D1782" s="32"/>
    </row>
    <row r="1783">
      <c r="D1783" s="32"/>
    </row>
    <row r="1784">
      <c r="D1784" s="32"/>
    </row>
    <row r="1785">
      <c r="D1785" s="32"/>
    </row>
    <row r="1786">
      <c r="D1786" s="32"/>
    </row>
    <row r="1787">
      <c r="D1787" s="32"/>
    </row>
    <row r="1788">
      <c r="D1788" s="32"/>
    </row>
    <row r="1789">
      <c r="D1789" s="32"/>
    </row>
    <row r="1790">
      <c r="D1790" s="32"/>
    </row>
    <row r="1791">
      <c r="D1791" s="32"/>
    </row>
    <row r="1792">
      <c r="D1792" s="32"/>
    </row>
    <row r="1793">
      <c r="D1793" s="32"/>
    </row>
    <row r="1794">
      <c r="D1794" s="32"/>
    </row>
    <row r="1795">
      <c r="D1795" s="32"/>
    </row>
    <row r="1796">
      <c r="D1796" s="32"/>
    </row>
    <row r="1797">
      <c r="D1797" s="32"/>
    </row>
    <row r="1798">
      <c r="D1798" s="32"/>
    </row>
    <row r="1799">
      <c r="D1799" s="32"/>
    </row>
    <row r="1800">
      <c r="D1800" s="32"/>
    </row>
    <row r="1801">
      <c r="D1801" s="32"/>
    </row>
    <row r="1802">
      <c r="D1802" s="32"/>
    </row>
    <row r="1803">
      <c r="D1803" s="32"/>
    </row>
    <row r="1804">
      <c r="D1804" s="32"/>
    </row>
    <row r="1805">
      <c r="D1805" s="32"/>
    </row>
    <row r="1806">
      <c r="D1806" s="32"/>
    </row>
    <row r="1807">
      <c r="D1807" s="32"/>
    </row>
    <row r="1808">
      <c r="D1808" s="32"/>
    </row>
    <row r="1809">
      <c r="D1809" s="32"/>
    </row>
    <row r="1810">
      <c r="D1810" s="32"/>
    </row>
    <row r="1811">
      <c r="D1811" s="32"/>
    </row>
    <row r="1812">
      <c r="D1812" s="32"/>
    </row>
    <row r="1813">
      <c r="D1813" s="32"/>
    </row>
    <row r="1814">
      <c r="D1814" s="32"/>
    </row>
    <row r="1815">
      <c r="D1815" s="32"/>
    </row>
    <row r="1816">
      <c r="D1816" s="32"/>
    </row>
    <row r="1817">
      <c r="D1817" s="32"/>
    </row>
    <row r="1818">
      <c r="D1818" s="32"/>
    </row>
    <row r="1819">
      <c r="D1819" s="32"/>
    </row>
    <row r="1820">
      <c r="D1820" s="32"/>
    </row>
    <row r="1821">
      <c r="D1821" s="32"/>
    </row>
    <row r="1822">
      <c r="D1822" s="32"/>
    </row>
    <row r="1823">
      <c r="D1823" s="32"/>
    </row>
    <row r="1824">
      <c r="D1824" s="32"/>
    </row>
    <row r="1825">
      <c r="D1825" s="32"/>
    </row>
    <row r="1826">
      <c r="D1826" s="32"/>
    </row>
    <row r="1827">
      <c r="D1827" s="32"/>
    </row>
    <row r="1828">
      <c r="D1828" s="32"/>
    </row>
    <row r="1829">
      <c r="D1829" s="32"/>
    </row>
    <row r="1830">
      <c r="D1830" s="32"/>
    </row>
    <row r="1831">
      <c r="D1831" s="32"/>
    </row>
    <row r="1832">
      <c r="D1832" s="32"/>
    </row>
    <row r="1833">
      <c r="D1833" s="32"/>
    </row>
    <row r="1834">
      <c r="D1834" s="32"/>
    </row>
    <row r="1835">
      <c r="D1835" s="32"/>
    </row>
    <row r="1836">
      <c r="D1836" s="32"/>
    </row>
    <row r="1837">
      <c r="D1837" s="32"/>
    </row>
    <row r="1838">
      <c r="D1838" s="32"/>
    </row>
    <row r="1839">
      <c r="D1839" s="32"/>
    </row>
    <row r="1840">
      <c r="D1840" s="32"/>
    </row>
    <row r="1841">
      <c r="D1841" s="32"/>
    </row>
    <row r="1842">
      <c r="D1842" s="32"/>
    </row>
    <row r="1843">
      <c r="D1843" s="32"/>
    </row>
    <row r="1844">
      <c r="D1844" s="32"/>
    </row>
    <row r="1845">
      <c r="D1845" s="32"/>
    </row>
    <row r="1846">
      <c r="D1846" s="32"/>
    </row>
    <row r="1847">
      <c r="D1847" s="32"/>
    </row>
    <row r="1848">
      <c r="D1848" s="32"/>
    </row>
    <row r="1849">
      <c r="D1849" s="32"/>
    </row>
    <row r="1850">
      <c r="D1850" s="32"/>
    </row>
    <row r="1851">
      <c r="D1851" s="32"/>
    </row>
    <row r="1852">
      <c r="D1852" s="32"/>
    </row>
    <row r="1853">
      <c r="D1853" s="32"/>
    </row>
    <row r="1854">
      <c r="D1854" s="32"/>
    </row>
    <row r="1855">
      <c r="D1855" s="32"/>
    </row>
    <row r="1856">
      <c r="D1856" s="32"/>
    </row>
    <row r="1857">
      <c r="D1857" s="32"/>
    </row>
    <row r="1858">
      <c r="D1858" s="32"/>
    </row>
    <row r="1859">
      <c r="D1859" s="32"/>
    </row>
    <row r="1860">
      <c r="D1860" s="32"/>
    </row>
    <row r="1861">
      <c r="D1861" s="32"/>
    </row>
    <row r="1862">
      <c r="D1862" s="32"/>
    </row>
    <row r="1863">
      <c r="D1863" s="32"/>
    </row>
    <row r="1864">
      <c r="D1864" s="32"/>
    </row>
    <row r="1865">
      <c r="D1865" s="32"/>
    </row>
    <row r="1866">
      <c r="D1866" s="32"/>
    </row>
    <row r="1867">
      <c r="D1867" s="32"/>
    </row>
    <row r="1868">
      <c r="D1868" s="32"/>
    </row>
    <row r="1869">
      <c r="D1869" s="32"/>
    </row>
    <row r="1870">
      <c r="D1870" s="32"/>
    </row>
    <row r="1871">
      <c r="D1871" s="32"/>
    </row>
    <row r="1872">
      <c r="D1872" s="32"/>
    </row>
    <row r="1873">
      <c r="D1873" s="32"/>
    </row>
    <row r="1874">
      <c r="D1874" s="32"/>
    </row>
    <row r="1875">
      <c r="D1875" s="32"/>
    </row>
    <row r="1876">
      <c r="D1876" s="32"/>
    </row>
    <row r="1877">
      <c r="D1877" s="32"/>
    </row>
    <row r="1878">
      <c r="D1878" s="32"/>
    </row>
    <row r="1879">
      <c r="D1879" s="32"/>
    </row>
    <row r="1880">
      <c r="D1880" s="32"/>
    </row>
    <row r="1881">
      <c r="D1881" s="32"/>
    </row>
    <row r="1882">
      <c r="D1882" s="32"/>
    </row>
    <row r="1883">
      <c r="D1883" s="32"/>
    </row>
    <row r="1884">
      <c r="D1884" s="32"/>
    </row>
    <row r="1885">
      <c r="D1885" s="32"/>
    </row>
    <row r="1886">
      <c r="D1886" s="32"/>
    </row>
    <row r="1887">
      <c r="D1887" s="32"/>
    </row>
    <row r="1888">
      <c r="D1888" s="32"/>
    </row>
    <row r="1889">
      <c r="D1889" s="32"/>
    </row>
    <row r="1890">
      <c r="D1890" s="32"/>
    </row>
    <row r="1891">
      <c r="D1891" s="32"/>
    </row>
    <row r="1892">
      <c r="D1892" s="32"/>
    </row>
    <row r="1893">
      <c r="D1893" s="32"/>
    </row>
    <row r="1894">
      <c r="D1894" s="32"/>
    </row>
    <row r="1895">
      <c r="D1895" s="32"/>
    </row>
    <row r="1896">
      <c r="D1896" s="32"/>
    </row>
    <row r="1897">
      <c r="D1897" s="32"/>
    </row>
    <row r="1898">
      <c r="D1898" s="32"/>
    </row>
    <row r="1899">
      <c r="D1899" s="32"/>
    </row>
    <row r="1900">
      <c r="D1900" s="32"/>
    </row>
    <row r="1901">
      <c r="D1901" s="32"/>
    </row>
    <row r="1902">
      <c r="D1902" s="32"/>
    </row>
    <row r="1903">
      <c r="D1903" s="32"/>
    </row>
    <row r="1904">
      <c r="D1904" s="32"/>
    </row>
    <row r="1905">
      <c r="D1905" s="32"/>
    </row>
    <row r="1906">
      <c r="D1906" s="32"/>
    </row>
    <row r="1907">
      <c r="D1907" s="32"/>
    </row>
    <row r="1908">
      <c r="D1908" s="32"/>
    </row>
    <row r="1909">
      <c r="D1909" s="32"/>
    </row>
    <row r="1910">
      <c r="D1910" s="32"/>
    </row>
    <row r="1911">
      <c r="D1911" s="32"/>
    </row>
    <row r="1912">
      <c r="D1912" s="32"/>
    </row>
    <row r="1913">
      <c r="D1913" s="32"/>
    </row>
    <row r="1914">
      <c r="D1914" s="32"/>
    </row>
    <row r="1915">
      <c r="D1915" s="32"/>
    </row>
    <row r="1916">
      <c r="D1916" s="32"/>
    </row>
    <row r="1917">
      <c r="D1917" s="32"/>
    </row>
    <row r="1918">
      <c r="D1918" s="32"/>
    </row>
    <row r="1919">
      <c r="D1919" s="32"/>
    </row>
    <row r="1920">
      <c r="D1920" s="32"/>
    </row>
    <row r="1921">
      <c r="D1921" s="32"/>
    </row>
    <row r="1922">
      <c r="D1922" s="32"/>
    </row>
    <row r="1923">
      <c r="D1923" s="32"/>
    </row>
    <row r="1924">
      <c r="D1924" s="32"/>
    </row>
    <row r="1925">
      <c r="D1925" s="32"/>
    </row>
    <row r="1926">
      <c r="D1926" s="32"/>
    </row>
    <row r="1927">
      <c r="D1927" s="32"/>
    </row>
    <row r="1928">
      <c r="D1928" s="32"/>
    </row>
    <row r="1929">
      <c r="D1929" s="32"/>
    </row>
    <row r="1930">
      <c r="D1930" s="32"/>
    </row>
    <row r="1931">
      <c r="D1931" s="32"/>
    </row>
    <row r="1932">
      <c r="D1932" s="32"/>
    </row>
    <row r="1933">
      <c r="D1933" s="32"/>
    </row>
    <row r="1934">
      <c r="D1934" s="32"/>
    </row>
    <row r="1935">
      <c r="D1935" s="32"/>
    </row>
    <row r="1936">
      <c r="D1936" s="32"/>
    </row>
    <row r="1937">
      <c r="D1937" s="32"/>
    </row>
    <row r="1938">
      <c r="D1938" s="32"/>
    </row>
    <row r="1939">
      <c r="D1939" s="32"/>
    </row>
    <row r="1940">
      <c r="D1940" s="32"/>
    </row>
    <row r="1941">
      <c r="D1941" s="32"/>
    </row>
    <row r="1942">
      <c r="D1942" s="32"/>
    </row>
    <row r="1943">
      <c r="D1943" s="32"/>
    </row>
    <row r="1944">
      <c r="D1944" s="32"/>
    </row>
    <row r="1945">
      <c r="D1945" s="32"/>
    </row>
    <row r="1946">
      <c r="D1946" s="32"/>
    </row>
    <row r="1947">
      <c r="D1947" s="32"/>
    </row>
    <row r="1948">
      <c r="D1948" s="32"/>
    </row>
    <row r="1949">
      <c r="D1949" s="32"/>
    </row>
    <row r="1950">
      <c r="D1950" s="32"/>
    </row>
    <row r="1951">
      <c r="D1951" s="32"/>
    </row>
    <row r="1952">
      <c r="D1952" s="32"/>
    </row>
    <row r="1953">
      <c r="D1953" s="32"/>
    </row>
    <row r="1954">
      <c r="D1954" s="32"/>
    </row>
    <row r="1955">
      <c r="D1955" s="32"/>
    </row>
    <row r="1956">
      <c r="D1956" s="32"/>
    </row>
    <row r="1957">
      <c r="D1957" s="32"/>
    </row>
    <row r="1958">
      <c r="D1958" s="32"/>
    </row>
    <row r="1959">
      <c r="D1959" s="32"/>
    </row>
    <row r="1960">
      <c r="D1960" s="32"/>
    </row>
    <row r="1961">
      <c r="D1961" s="32"/>
    </row>
    <row r="1962">
      <c r="D1962" s="32"/>
    </row>
    <row r="1963">
      <c r="D1963" s="32"/>
    </row>
    <row r="1964">
      <c r="D1964" s="32"/>
    </row>
    <row r="1965">
      <c r="D1965" s="32"/>
    </row>
    <row r="1966">
      <c r="D1966" s="32"/>
    </row>
    <row r="1967">
      <c r="D1967" s="32"/>
    </row>
    <row r="1968">
      <c r="D1968" s="32"/>
    </row>
    <row r="1969">
      <c r="D1969" s="32"/>
    </row>
    <row r="1970">
      <c r="D1970" s="32"/>
    </row>
    <row r="1971">
      <c r="D1971" s="32"/>
    </row>
    <row r="1972">
      <c r="D1972" s="32"/>
    </row>
    <row r="1973">
      <c r="D1973" s="32"/>
    </row>
    <row r="1974">
      <c r="D1974" s="32"/>
    </row>
    <row r="1975">
      <c r="D1975" s="32"/>
    </row>
    <row r="1976">
      <c r="D1976" s="32"/>
    </row>
    <row r="1977">
      <c r="D1977" s="32"/>
    </row>
    <row r="1978">
      <c r="D1978" s="32"/>
    </row>
    <row r="1979">
      <c r="D1979" s="32"/>
    </row>
    <row r="1980">
      <c r="D1980" s="32"/>
    </row>
    <row r="1981">
      <c r="D1981" s="32"/>
    </row>
    <row r="1982">
      <c r="D1982" s="32"/>
    </row>
    <row r="1983">
      <c r="D1983" s="32"/>
    </row>
    <row r="1984">
      <c r="D1984" s="32"/>
    </row>
    <row r="1985">
      <c r="D1985" s="32"/>
    </row>
    <row r="1986">
      <c r="D1986" s="32"/>
    </row>
    <row r="1987">
      <c r="D1987" s="32"/>
    </row>
    <row r="1988">
      <c r="D1988" s="32"/>
    </row>
    <row r="1989">
      <c r="D1989" s="32"/>
    </row>
    <row r="1990">
      <c r="D1990" s="32"/>
    </row>
    <row r="1991">
      <c r="D1991" s="32"/>
    </row>
    <row r="1992">
      <c r="D1992" s="32"/>
    </row>
    <row r="1993">
      <c r="D1993" s="32"/>
    </row>
    <row r="1994">
      <c r="D1994" s="32"/>
    </row>
    <row r="1995">
      <c r="D1995" s="32"/>
    </row>
    <row r="1996">
      <c r="D1996" s="32"/>
    </row>
    <row r="1997">
      <c r="D1997" s="32"/>
    </row>
    <row r="1998">
      <c r="D1998" s="32"/>
    </row>
    <row r="1999">
      <c r="D1999" s="32"/>
    </row>
    <row r="2000">
      <c r="D2000" s="32"/>
    </row>
    <row r="2001">
      <c r="D2001" s="32"/>
    </row>
    <row r="2002">
      <c r="D2002" s="32"/>
    </row>
    <row r="2003">
      <c r="D2003" s="32"/>
    </row>
    <row r="2004">
      <c r="D2004" s="32"/>
    </row>
    <row r="2005">
      <c r="D2005" s="32"/>
    </row>
    <row r="2006">
      <c r="D2006" s="32"/>
    </row>
    <row r="2007">
      <c r="D2007" s="32"/>
    </row>
    <row r="2008">
      <c r="D2008" s="32"/>
    </row>
    <row r="2009">
      <c r="D2009" s="32"/>
    </row>
    <row r="2010">
      <c r="D2010" s="32"/>
    </row>
    <row r="2011">
      <c r="D2011" s="32"/>
    </row>
    <row r="2012">
      <c r="D2012" s="32"/>
    </row>
    <row r="2013">
      <c r="D2013" s="32"/>
    </row>
    <row r="2014">
      <c r="D2014" s="32"/>
    </row>
    <row r="2015">
      <c r="D2015" s="32"/>
    </row>
    <row r="2016">
      <c r="D2016" s="32"/>
    </row>
    <row r="2017">
      <c r="D2017" s="32"/>
    </row>
    <row r="2018">
      <c r="D2018" s="32"/>
    </row>
    <row r="2019">
      <c r="D2019" s="32"/>
    </row>
    <row r="2020">
      <c r="D2020" s="32"/>
    </row>
    <row r="2021">
      <c r="D2021" s="32"/>
    </row>
    <row r="2022">
      <c r="D2022" s="32"/>
    </row>
    <row r="2023">
      <c r="D2023" s="32"/>
    </row>
    <row r="2024">
      <c r="D2024" s="32"/>
    </row>
    <row r="2025">
      <c r="D2025" s="32"/>
    </row>
    <row r="2026">
      <c r="D2026" s="32"/>
    </row>
    <row r="2027">
      <c r="D2027" s="32"/>
    </row>
    <row r="2028">
      <c r="D2028" s="32"/>
    </row>
    <row r="2029">
      <c r="D2029" s="32"/>
    </row>
    <row r="2030">
      <c r="D2030" s="32"/>
    </row>
    <row r="2031">
      <c r="D2031" s="32"/>
    </row>
    <row r="2032">
      <c r="D2032" s="32"/>
    </row>
    <row r="2033">
      <c r="D2033" s="32"/>
    </row>
    <row r="2034">
      <c r="D2034" s="32"/>
    </row>
    <row r="2035">
      <c r="D2035" s="32"/>
    </row>
    <row r="2036">
      <c r="D2036" s="32"/>
    </row>
    <row r="2037">
      <c r="D2037" s="32"/>
    </row>
    <row r="2038">
      <c r="D2038" s="32"/>
    </row>
    <row r="2039">
      <c r="D2039" s="32"/>
    </row>
    <row r="2040">
      <c r="D2040" s="32"/>
    </row>
    <row r="2041">
      <c r="D2041" s="32"/>
    </row>
    <row r="2042">
      <c r="D2042" s="32"/>
    </row>
    <row r="2043">
      <c r="D2043" s="32"/>
    </row>
    <row r="2044">
      <c r="D2044" s="32"/>
    </row>
    <row r="2045">
      <c r="D2045" s="32"/>
    </row>
    <row r="2046">
      <c r="D2046" s="32"/>
    </row>
    <row r="2047">
      <c r="D2047" s="32"/>
    </row>
    <row r="2048">
      <c r="D2048" s="32"/>
    </row>
    <row r="2049">
      <c r="D2049" s="32"/>
    </row>
    <row r="2050">
      <c r="D2050" s="32"/>
    </row>
    <row r="2051">
      <c r="D2051" s="32"/>
    </row>
    <row r="2052">
      <c r="D2052" s="32"/>
    </row>
    <row r="2053">
      <c r="D2053" s="32"/>
    </row>
    <row r="2054">
      <c r="D2054" s="32"/>
    </row>
    <row r="2055">
      <c r="D2055" s="32"/>
    </row>
    <row r="2056">
      <c r="D2056" s="32"/>
    </row>
    <row r="2057">
      <c r="D2057" s="32"/>
    </row>
    <row r="2058">
      <c r="D2058" s="32"/>
    </row>
    <row r="2059">
      <c r="D2059" s="32"/>
    </row>
    <row r="2060">
      <c r="D2060" s="32"/>
    </row>
    <row r="2061">
      <c r="D2061" s="32"/>
    </row>
    <row r="2062">
      <c r="D2062" s="32"/>
    </row>
    <row r="2063">
      <c r="D2063" s="32"/>
    </row>
    <row r="2064">
      <c r="D2064" s="32"/>
    </row>
    <row r="2065">
      <c r="D2065" s="32"/>
    </row>
    <row r="2066">
      <c r="D2066" s="32"/>
    </row>
    <row r="2067">
      <c r="D2067" s="32"/>
    </row>
    <row r="2068">
      <c r="D2068" s="32"/>
    </row>
    <row r="2069">
      <c r="D2069" s="32"/>
    </row>
    <row r="2070">
      <c r="D2070" s="32"/>
    </row>
    <row r="2071">
      <c r="D2071" s="32"/>
    </row>
    <row r="2072">
      <c r="D2072" s="32"/>
    </row>
    <row r="2073">
      <c r="D2073" s="32"/>
    </row>
    <row r="2074">
      <c r="D2074" s="32"/>
    </row>
    <row r="2075">
      <c r="D2075" s="32"/>
    </row>
    <row r="2076">
      <c r="D2076" s="32"/>
    </row>
    <row r="2077">
      <c r="D2077" s="32"/>
    </row>
    <row r="2078">
      <c r="D2078" s="32"/>
    </row>
    <row r="2079">
      <c r="D2079" s="32"/>
    </row>
    <row r="2080">
      <c r="D2080" s="32"/>
    </row>
    <row r="2081">
      <c r="D2081" s="32"/>
    </row>
    <row r="2082">
      <c r="D2082" s="32"/>
    </row>
    <row r="2083">
      <c r="D2083" s="32"/>
    </row>
    <row r="2084">
      <c r="D2084" s="32"/>
    </row>
    <row r="2085">
      <c r="D2085" s="32"/>
    </row>
    <row r="2086">
      <c r="D2086" s="32"/>
    </row>
    <row r="2087">
      <c r="D2087" s="32"/>
    </row>
    <row r="2088">
      <c r="D2088" s="32"/>
    </row>
    <row r="2089">
      <c r="D2089" s="32"/>
    </row>
    <row r="2090">
      <c r="D2090" s="32"/>
    </row>
    <row r="2091">
      <c r="D2091" s="32"/>
    </row>
    <row r="2092">
      <c r="D2092" s="32"/>
    </row>
    <row r="2093">
      <c r="D2093" s="32"/>
    </row>
    <row r="2094">
      <c r="D2094" s="32"/>
    </row>
    <row r="2095">
      <c r="D2095" s="32"/>
    </row>
    <row r="2096">
      <c r="D2096" s="32"/>
    </row>
    <row r="2097">
      <c r="D2097" s="32"/>
    </row>
    <row r="2098">
      <c r="D2098" s="32"/>
    </row>
    <row r="2099">
      <c r="D2099" s="32"/>
    </row>
    <row r="2100">
      <c r="D2100" s="32"/>
    </row>
    <row r="2101">
      <c r="D2101" s="32"/>
    </row>
    <row r="2102">
      <c r="D2102" s="32"/>
    </row>
    <row r="2103">
      <c r="D2103" s="32"/>
    </row>
    <row r="2104">
      <c r="D2104" s="32"/>
    </row>
    <row r="2105">
      <c r="D2105" s="32"/>
    </row>
    <row r="2106">
      <c r="D2106" s="32"/>
    </row>
    <row r="2107">
      <c r="D2107" s="32"/>
    </row>
    <row r="2108">
      <c r="D2108" s="32"/>
    </row>
    <row r="2109">
      <c r="D2109" s="32"/>
    </row>
    <row r="2110">
      <c r="D2110" s="32"/>
    </row>
    <row r="2111">
      <c r="D2111" s="32"/>
    </row>
    <row r="2112">
      <c r="D2112" s="32"/>
    </row>
    <row r="2113">
      <c r="D2113" s="32"/>
    </row>
    <row r="2114">
      <c r="D2114" s="32"/>
    </row>
    <row r="2115">
      <c r="D2115" s="32"/>
    </row>
    <row r="2116">
      <c r="D2116" s="32"/>
    </row>
    <row r="2117">
      <c r="D2117" s="32"/>
    </row>
    <row r="2118">
      <c r="D2118" s="32"/>
    </row>
    <row r="2119">
      <c r="D2119" s="32"/>
    </row>
    <row r="2120">
      <c r="D2120" s="32"/>
    </row>
    <row r="2121">
      <c r="D2121" s="32"/>
    </row>
    <row r="2122">
      <c r="D2122" s="32"/>
    </row>
    <row r="2123">
      <c r="D2123" s="32"/>
    </row>
    <row r="2124">
      <c r="D2124" s="32"/>
    </row>
    <row r="2125">
      <c r="D2125" s="32"/>
    </row>
    <row r="2126">
      <c r="D2126" s="32"/>
    </row>
    <row r="2127">
      <c r="D2127" s="32"/>
    </row>
    <row r="2128">
      <c r="D2128" s="32"/>
    </row>
    <row r="2129">
      <c r="D2129" s="32"/>
    </row>
    <row r="2130">
      <c r="D2130" s="32"/>
    </row>
    <row r="2131">
      <c r="D2131" s="32"/>
    </row>
    <row r="2132">
      <c r="D2132" s="32"/>
    </row>
    <row r="2133">
      <c r="D2133" s="32"/>
    </row>
    <row r="2134">
      <c r="D2134" s="32"/>
    </row>
    <row r="2135">
      <c r="D2135" s="32"/>
    </row>
    <row r="2136">
      <c r="D2136" s="32"/>
    </row>
    <row r="2137">
      <c r="D2137" s="32"/>
    </row>
    <row r="2138">
      <c r="D2138" s="32"/>
    </row>
    <row r="2139">
      <c r="D2139" s="32"/>
    </row>
    <row r="2140">
      <c r="D2140" s="32"/>
    </row>
    <row r="2141">
      <c r="D2141" s="32"/>
    </row>
    <row r="2142">
      <c r="D2142" s="32"/>
    </row>
    <row r="2143">
      <c r="D2143" s="32"/>
    </row>
    <row r="2144">
      <c r="D2144" s="32"/>
    </row>
    <row r="2145">
      <c r="D2145" s="32"/>
    </row>
    <row r="2146">
      <c r="D2146" s="32"/>
    </row>
    <row r="2147">
      <c r="D2147" s="32"/>
    </row>
    <row r="2148">
      <c r="D2148" s="32"/>
    </row>
    <row r="2149">
      <c r="D2149" s="32"/>
    </row>
    <row r="2150">
      <c r="D2150" s="32"/>
    </row>
    <row r="2151">
      <c r="D2151" s="32"/>
    </row>
    <row r="2152">
      <c r="D2152" s="32"/>
    </row>
    <row r="2153">
      <c r="D2153" s="32"/>
    </row>
    <row r="2154">
      <c r="D2154" s="32"/>
    </row>
    <row r="2155">
      <c r="D2155" s="32"/>
    </row>
    <row r="2156">
      <c r="D2156" s="32"/>
    </row>
    <row r="2157">
      <c r="D2157" s="32"/>
    </row>
    <row r="2158">
      <c r="D2158" s="32"/>
    </row>
    <row r="2159">
      <c r="D2159" s="32"/>
    </row>
    <row r="2160">
      <c r="D2160" s="32"/>
    </row>
    <row r="2161">
      <c r="D2161" s="32"/>
    </row>
    <row r="2162">
      <c r="D2162" s="32"/>
    </row>
    <row r="2163">
      <c r="D2163" s="32"/>
    </row>
    <row r="2164">
      <c r="D2164" s="32"/>
    </row>
    <row r="2165">
      <c r="D2165" s="32"/>
    </row>
    <row r="2166">
      <c r="D2166" s="32"/>
    </row>
    <row r="2167">
      <c r="D2167" s="32"/>
    </row>
    <row r="2168">
      <c r="D2168" s="32"/>
    </row>
    <row r="2169">
      <c r="D2169" s="32"/>
    </row>
    <row r="2170">
      <c r="D2170" s="32"/>
    </row>
    <row r="2171">
      <c r="D2171" s="32"/>
    </row>
    <row r="2172">
      <c r="D2172" s="32"/>
    </row>
    <row r="2173">
      <c r="D2173" s="32"/>
    </row>
    <row r="2174">
      <c r="D2174" s="32"/>
    </row>
    <row r="2175">
      <c r="D2175" s="32"/>
    </row>
    <row r="2176">
      <c r="D2176" s="32"/>
    </row>
    <row r="2177">
      <c r="D2177" s="32"/>
    </row>
    <row r="2178">
      <c r="D2178" s="32"/>
    </row>
    <row r="2179">
      <c r="D2179" s="32"/>
    </row>
    <row r="2180">
      <c r="D2180" s="32"/>
    </row>
    <row r="2181">
      <c r="D2181" s="32"/>
    </row>
    <row r="2182">
      <c r="D2182" s="32"/>
    </row>
    <row r="2183">
      <c r="D2183" s="32"/>
    </row>
    <row r="2184">
      <c r="D2184" s="32"/>
    </row>
    <row r="2185">
      <c r="D2185" s="32"/>
    </row>
    <row r="2186">
      <c r="D2186" s="32"/>
    </row>
    <row r="2187">
      <c r="D2187" s="32"/>
    </row>
    <row r="2188">
      <c r="D2188" s="32"/>
    </row>
    <row r="2189">
      <c r="D2189" s="32"/>
    </row>
    <row r="2190">
      <c r="D2190" s="32"/>
    </row>
    <row r="2191">
      <c r="D2191" s="32"/>
    </row>
    <row r="2192">
      <c r="D2192" s="32"/>
    </row>
    <row r="2193">
      <c r="D2193" s="32"/>
    </row>
    <row r="2194">
      <c r="D2194" s="32"/>
    </row>
    <row r="2195">
      <c r="D2195" s="32"/>
    </row>
    <row r="2196">
      <c r="D2196" s="32"/>
    </row>
    <row r="2197">
      <c r="D2197" s="32"/>
    </row>
    <row r="2198">
      <c r="D2198" s="32"/>
    </row>
    <row r="2199">
      <c r="D2199" s="32"/>
    </row>
    <row r="2200">
      <c r="D2200" s="32"/>
    </row>
    <row r="2201">
      <c r="D2201" s="32"/>
    </row>
    <row r="2202">
      <c r="D2202" s="32"/>
    </row>
    <row r="2203">
      <c r="D2203" s="32"/>
    </row>
    <row r="2204">
      <c r="D2204" s="32"/>
    </row>
    <row r="2205">
      <c r="D2205" s="32"/>
    </row>
    <row r="2206">
      <c r="D2206" s="32"/>
    </row>
    <row r="2207">
      <c r="D2207" s="32"/>
    </row>
    <row r="2208">
      <c r="D2208" s="32"/>
    </row>
    <row r="2209">
      <c r="D2209" s="32"/>
    </row>
    <row r="2210">
      <c r="D2210" s="32"/>
    </row>
    <row r="2211">
      <c r="D2211" s="32"/>
    </row>
    <row r="2212">
      <c r="D2212" s="32"/>
    </row>
    <row r="2213">
      <c r="D2213" s="32"/>
    </row>
    <row r="2214">
      <c r="D2214" s="32"/>
    </row>
    <row r="2215">
      <c r="D2215" s="32"/>
    </row>
    <row r="2216">
      <c r="D2216" s="32"/>
    </row>
    <row r="2217">
      <c r="D2217" s="32"/>
    </row>
    <row r="2218">
      <c r="D2218" s="32"/>
    </row>
    <row r="2219">
      <c r="D2219" s="32"/>
    </row>
    <row r="2220">
      <c r="D2220" s="32"/>
    </row>
    <row r="2221">
      <c r="D2221" s="32"/>
    </row>
    <row r="2222">
      <c r="D2222" s="32"/>
    </row>
    <row r="2223">
      <c r="D2223" s="32"/>
    </row>
    <row r="2224">
      <c r="D2224" s="32"/>
    </row>
    <row r="2225">
      <c r="D2225" s="32"/>
    </row>
    <row r="2226">
      <c r="D2226" s="32"/>
    </row>
    <row r="2227">
      <c r="D2227" s="32"/>
    </row>
    <row r="2228">
      <c r="D2228" s="32"/>
    </row>
    <row r="2229">
      <c r="D2229" s="32"/>
    </row>
    <row r="2230">
      <c r="D2230" s="32"/>
    </row>
    <row r="2231">
      <c r="D2231" s="32"/>
    </row>
    <row r="2232">
      <c r="D2232" s="32"/>
    </row>
    <row r="2233">
      <c r="D2233" s="32"/>
    </row>
    <row r="2234">
      <c r="D2234" s="32"/>
    </row>
    <row r="2235">
      <c r="D2235" s="32"/>
    </row>
    <row r="2236">
      <c r="D2236" s="32"/>
    </row>
    <row r="2237">
      <c r="D2237" s="32"/>
    </row>
    <row r="2238">
      <c r="D2238" s="32"/>
    </row>
    <row r="2239">
      <c r="D2239" s="32"/>
    </row>
    <row r="2240">
      <c r="D2240" s="32"/>
    </row>
    <row r="2241">
      <c r="D2241" s="32"/>
    </row>
    <row r="2242">
      <c r="D2242" s="32"/>
    </row>
    <row r="2243">
      <c r="D2243" s="32"/>
    </row>
    <row r="2244">
      <c r="D2244" s="32"/>
    </row>
    <row r="2245">
      <c r="D2245" s="32"/>
    </row>
    <row r="2246">
      <c r="D2246" s="32"/>
    </row>
    <row r="2247">
      <c r="D2247" s="32"/>
    </row>
    <row r="2248">
      <c r="D2248" s="32"/>
    </row>
    <row r="2249">
      <c r="D2249" s="32"/>
    </row>
    <row r="2250">
      <c r="D2250" s="32"/>
    </row>
    <row r="2251">
      <c r="D2251" s="32"/>
    </row>
    <row r="2252">
      <c r="D2252" s="32"/>
    </row>
    <row r="2253">
      <c r="D2253" s="32"/>
    </row>
    <row r="2254">
      <c r="D2254" s="32"/>
    </row>
    <row r="2255">
      <c r="D2255" s="32"/>
    </row>
    <row r="2256">
      <c r="D2256" s="32"/>
    </row>
    <row r="2257">
      <c r="D2257" s="32"/>
    </row>
    <row r="2258">
      <c r="D2258" s="32"/>
    </row>
    <row r="2259">
      <c r="D2259" s="32"/>
    </row>
    <row r="2260">
      <c r="D2260" s="32"/>
    </row>
    <row r="2261">
      <c r="D2261" s="32"/>
    </row>
    <row r="2262">
      <c r="D2262" s="32"/>
    </row>
    <row r="2263">
      <c r="D2263" s="32"/>
    </row>
    <row r="2264">
      <c r="D2264" s="32"/>
    </row>
    <row r="2265">
      <c r="D2265" s="32"/>
    </row>
    <row r="2266">
      <c r="D2266" s="32"/>
    </row>
    <row r="2267">
      <c r="D2267" s="32"/>
    </row>
    <row r="2268">
      <c r="D2268" s="32"/>
    </row>
    <row r="2269">
      <c r="D2269" s="32"/>
    </row>
    <row r="2270">
      <c r="D2270" s="32"/>
    </row>
    <row r="2271">
      <c r="D2271" s="32"/>
    </row>
    <row r="2272">
      <c r="D2272" s="32"/>
    </row>
    <row r="2273">
      <c r="D2273" s="32"/>
    </row>
    <row r="2274">
      <c r="D2274" s="32"/>
    </row>
    <row r="2275">
      <c r="D2275" s="32"/>
    </row>
    <row r="2276">
      <c r="D2276" s="32"/>
    </row>
    <row r="2277">
      <c r="D2277" s="32"/>
    </row>
    <row r="2278">
      <c r="D2278" s="32"/>
    </row>
    <row r="2279">
      <c r="D2279" s="32"/>
    </row>
    <row r="2280">
      <c r="D2280" s="32"/>
    </row>
    <row r="2281">
      <c r="D2281" s="32"/>
    </row>
    <row r="2282">
      <c r="D2282" s="32"/>
    </row>
    <row r="2283">
      <c r="D2283" s="32"/>
    </row>
    <row r="2284">
      <c r="D2284" s="32"/>
    </row>
    <row r="2285">
      <c r="D2285" s="32"/>
    </row>
    <row r="2286">
      <c r="D2286" s="32"/>
    </row>
    <row r="2287">
      <c r="D2287" s="32"/>
    </row>
    <row r="2288">
      <c r="D2288" s="32"/>
    </row>
    <row r="2289">
      <c r="D2289" s="32"/>
    </row>
    <row r="2290">
      <c r="D2290" s="32"/>
    </row>
    <row r="2291">
      <c r="D2291" s="32"/>
    </row>
    <row r="2292">
      <c r="D2292" s="32"/>
    </row>
    <row r="2293">
      <c r="D2293" s="32"/>
    </row>
    <row r="2294">
      <c r="D2294" s="32"/>
    </row>
    <row r="2295">
      <c r="D2295" s="32"/>
    </row>
    <row r="2296">
      <c r="D2296" s="32"/>
    </row>
    <row r="2297">
      <c r="D2297" s="32"/>
    </row>
    <row r="2298">
      <c r="D2298" s="32"/>
    </row>
    <row r="2299">
      <c r="D2299" s="32"/>
    </row>
    <row r="2300">
      <c r="D2300" s="32"/>
    </row>
    <row r="2301">
      <c r="D2301" s="32"/>
    </row>
    <row r="2302">
      <c r="D2302" s="32"/>
    </row>
    <row r="2303">
      <c r="D2303" s="32"/>
    </row>
    <row r="2304">
      <c r="D2304" s="32"/>
    </row>
    <row r="2305">
      <c r="D2305" s="32"/>
    </row>
    <row r="2306">
      <c r="D2306" s="32"/>
    </row>
    <row r="2307">
      <c r="D2307" s="32"/>
    </row>
    <row r="2308">
      <c r="D2308" s="32"/>
    </row>
    <row r="2309">
      <c r="D2309" s="32"/>
    </row>
    <row r="2310">
      <c r="D2310" s="32"/>
    </row>
    <row r="2311">
      <c r="D2311" s="32"/>
    </row>
    <row r="2312">
      <c r="D2312" s="32"/>
    </row>
    <row r="2313">
      <c r="D2313" s="32"/>
    </row>
    <row r="2314">
      <c r="D2314" s="32"/>
    </row>
    <row r="2315">
      <c r="D2315" s="32"/>
    </row>
    <row r="2316">
      <c r="D2316" s="32"/>
    </row>
    <row r="2317">
      <c r="D2317" s="32"/>
    </row>
    <row r="2318">
      <c r="D2318" s="32"/>
    </row>
    <row r="2319">
      <c r="D2319" s="32"/>
    </row>
    <row r="2320">
      <c r="D2320" s="32"/>
    </row>
    <row r="2321">
      <c r="D2321" s="32"/>
    </row>
    <row r="2322">
      <c r="D2322" s="32"/>
    </row>
    <row r="2323">
      <c r="D2323" s="32"/>
    </row>
    <row r="2324">
      <c r="D2324" s="32"/>
    </row>
    <row r="2325">
      <c r="D2325" s="32"/>
    </row>
    <row r="2326">
      <c r="D2326" s="32"/>
    </row>
    <row r="2327">
      <c r="D2327" s="32"/>
    </row>
    <row r="2328">
      <c r="D2328" s="32"/>
    </row>
    <row r="2329">
      <c r="D2329" s="32"/>
    </row>
    <row r="2330">
      <c r="D2330" s="32"/>
    </row>
    <row r="2331">
      <c r="D2331" s="32"/>
    </row>
    <row r="2332">
      <c r="D2332" s="32"/>
    </row>
    <row r="2333">
      <c r="D2333" s="32"/>
    </row>
    <row r="2334">
      <c r="D2334" s="32"/>
    </row>
    <row r="2335">
      <c r="D2335" s="32"/>
    </row>
    <row r="2336">
      <c r="D2336" s="32"/>
    </row>
    <row r="2337">
      <c r="D2337" s="32"/>
    </row>
    <row r="2338">
      <c r="D2338" s="32"/>
    </row>
    <row r="2339">
      <c r="D2339" s="32"/>
    </row>
    <row r="2340">
      <c r="D2340" s="32"/>
    </row>
    <row r="2341">
      <c r="D2341" s="32"/>
    </row>
    <row r="2342">
      <c r="D2342" s="32"/>
    </row>
    <row r="2343">
      <c r="D2343" s="32"/>
    </row>
    <row r="2344">
      <c r="D2344" s="32"/>
    </row>
    <row r="2345">
      <c r="D2345" s="32"/>
    </row>
    <row r="2346">
      <c r="D2346" s="32"/>
    </row>
    <row r="2347">
      <c r="D2347" s="32"/>
    </row>
    <row r="2348">
      <c r="D2348" s="32"/>
    </row>
    <row r="2349">
      <c r="D2349" s="32"/>
    </row>
    <row r="2350">
      <c r="D2350" s="32"/>
    </row>
    <row r="2351">
      <c r="D2351" s="32"/>
    </row>
    <row r="2352">
      <c r="D2352" s="32"/>
    </row>
    <row r="2353">
      <c r="D2353" s="32"/>
    </row>
    <row r="2354">
      <c r="D2354" s="32"/>
    </row>
    <row r="2355">
      <c r="D2355" s="32"/>
    </row>
    <row r="2356">
      <c r="D2356" s="32"/>
    </row>
    <row r="2357">
      <c r="D2357" s="32"/>
    </row>
    <row r="2358">
      <c r="D2358" s="32"/>
    </row>
    <row r="2359">
      <c r="D2359" s="32"/>
    </row>
    <row r="2360">
      <c r="D2360" s="32"/>
    </row>
    <row r="2361">
      <c r="D2361" s="32"/>
    </row>
    <row r="2362">
      <c r="D2362" s="32"/>
    </row>
    <row r="2363">
      <c r="D2363" s="32"/>
    </row>
    <row r="2364">
      <c r="D2364" s="32"/>
    </row>
    <row r="2365">
      <c r="D2365" s="32"/>
    </row>
    <row r="2366">
      <c r="D2366" s="32"/>
    </row>
    <row r="2367">
      <c r="D2367" s="32"/>
    </row>
    <row r="2368">
      <c r="D2368" s="32"/>
    </row>
    <row r="2369">
      <c r="D2369" s="32"/>
    </row>
    <row r="2370">
      <c r="D2370" s="32"/>
    </row>
    <row r="2371">
      <c r="D2371" s="32"/>
    </row>
    <row r="2372">
      <c r="D2372" s="32"/>
    </row>
    <row r="2373">
      <c r="D2373" s="32"/>
    </row>
    <row r="2374">
      <c r="D2374" s="32"/>
    </row>
    <row r="2375">
      <c r="D2375" s="32"/>
    </row>
    <row r="2376">
      <c r="D2376" s="32"/>
    </row>
    <row r="2377">
      <c r="D2377" s="32"/>
    </row>
    <row r="2378">
      <c r="D2378" s="32"/>
    </row>
    <row r="2379">
      <c r="D2379" s="32"/>
    </row>
    <row r="2380">
      <c r="D2380" s="32"/>
    </row>
    <row r="2381">
      <c r="D2381" s="32"/>
    </row>
    <row r="2382">
      <c r="D2382" s="32"/>
    </row>
    <row r="2383">
      <c r="D2383" s="32"/>
    </row>
    <row r="2384">
      <c r="D2384" s="32"/>
    </row>
    <row r="2385">
      <c r="D2385" s="32"/>
    </row>
    <row r="2386">
      <c r="D2386" s="32"/>
    </row>
    <row r="2387">
      <c r="D2387" s="32"/>
    </row>
    <row r="2388">
      <c r="D2388" s="32"/>
    </row>
    <row r="2389">
      <c r="D2389" s="32"/>
    </row>
    <row r="2390">
      <c r="D2390" s="32"/>
    </row>
    <row r="2391">
      <c r="D2391" s="32"/>
    </row>
    <row r="2392">
      <c r="D2392" s="32"/>
    </row>
    <row r="2393">
      <c r="D2393" s="32"/>
    </row>
    <row r="2394">
      <c r="D2394" s="32"/>
    </row>
    <row r="2395">
      <c r="D2395" s="32"/>
    </row>
    <row r="2396">
      <c r="D2396" s="32"/>
    </row>
    <row r="2397">
      <c r="D2397" s="32"/>
    </row>
    <row r="2398">
      <c r="D2398" s="32"/>
    </row>
    <row r="2399">
      <c r="D2399" s="32"/>
    </row>
    <row r="2400">
      <c r="D2400" s="32"/>
    </row>
    <row r="2401">
      <c r="D2401" s="32"/>
    </row>
    <row r="2402">
      <c r="D2402" s="32"/>
    </row>
    <row r="2403">
      <c r="D2403" s="32"/>
    </row>
    <row r="2404">
      <c r="D2404" s="32"/>
    </row>
    <row r="2405">
      <c r="D2405" s="32"/>
    </row>
    <row r="2406">
      <c r="D2406" s="32"/>
    </row>
    <row r="2407">
      <c r="D2407" s="32"/>
    </row>
    <row r="2408">
      <c r="D2408" s="32"/>
    </row>
    <row r="2409">
      <c r="D2409" s="32"/>
    </row>
    <row r="2410">
      <c r="D2410" s="32"/>
    </row>
    <row r="2411">
      <c r="D2411" s="32"/>
    </row>
    <row r="2412">
      <c r="D2412" s="32"/>
    </row>
    <row r="2413">
      <c r="D2413" s="32"/>
    </row>
    <row r="2414">
      <c r="D2414" s="32"/>
    </row>
    <row r="2415">
      <c r="D2415" s="32"/>
    </row>
    <row r="2416">
      <c r="D2416" s="32"/>
    </row>
    <row r="2417">
      <c r="D2417" s="32"/>
    </row>
    <row r="2418">
      <c r="D2418" s="32"/>
    </row>
    <row r="2419">
      <c r="D2419" s="32"/>
    </row>
    <row r="2420">
      <c r="D2420" s="32"/>
    </row>
    <row r="2421">
      <c r="D2421" s="32"/>
    </row>
    <row r="2422">
      <c r="D2422" s="32"/>
    </row>
    <row r="2423">
      <c r="D2423" s="32"/>
    </row>
    <row r="2424">
      <c r="D2424" s="32"/>
    </row>
    <row r="2425">
      <c r="D2425" s="32"/>
    </row>
    <row r="2426">
      <c r="D2426" s="32"/>
    </row>
    <row r="2427">
      <c r="D2427" s="32"/>
    </row>
    <row r="2428">
      <c r="D2428" s="32"/>
    </row>
    <row r="2429">
      <c r="D2429" s="32"/>
    </row>
    <row r="2430">
      <c r="D2430" s="32"/>
    </row>
    <row r="2431">
      <c r="D2431" s="32"/>
    </row>
    <row r="2432">
      <c r="D2432" s="32"/>
    </row>
    <row r="2433">
      <c r="D2433" s="32"/>
    </row>
    <row r="2434">
      <c r="D2434" s="32"/>
    </row>
    <row r="2435">
      <c r="D2435" s="32"/>
    </row>
    <row r="2436">
      <c r="D2436" s="32"/>
    </row>
    <row r="2437">
      <c r="D2437" s="32"/>
    </row>
    <row r="2438">
      <c r="D2438" s="32"/>
    </row>
    <row r="2439">
      <c r="D2439" s="32"/>
    </row>
    <row r="2440">
      <c r="D2440" s="32"/>
    </row>
    <row r="2441">
      <c r="D2441" s="32"/>
    </row>
    <row r="2442">
      <c r="D2442" s="32"/>
    </row>
    <row r="2443">
      <c r="D2443" s="32"/>
    </row>
    <row r="2444">
      <c r="D2444" s="32"/>
    </row>
    <row r="2445">
      <c r="D2445" s="32"/>
    </row>
    <row r="2446">
      <c r="D2446" s="32"/>
    </row>
    <row r="2447">
      <c r="D2447" s="32"/>
    </row>
    <row r="2448">
      <c r="D2448" s="32"/>
    </row>
    <row r="2449">
      <c r="D2449" s="32"/>
    </row>
    <row r="2450">
      <c r="D2450" s="32"/>
    </row>
    <row r="2451">
      <c r="D2451" s="32"/>
    </row>
    <row r="2452">
      <c r="D2452" s="32"/>
    </row>
    <row r="2453">
      <c r="D2453" s="32"/>
    </row>
    <row r="2454">
      <c r="D2454" s="32"/>
    </row>
    <row r="2455">
      <c r="D2455" s="32"/>
    </row>
    <row r="2456">
      <c r="D2456" s="32"/>
    </row>
    <row r="2457">
      <c r="D2457" s="32"/>
    </row>
    <row r="2458">
      <c r="D2458" s="32"/>
    </row>
    <row r="2459">
      <c r="D2459" s="32"/>
    </row>
    <row r="2460">
      <c r="D2460" s="32"/>
    </row>
    <row r="2461">
      <c r="D2461" s="32"/>
    </row>
    <row r="2462">
      <c r="D2462" s="32"/>
    </row>
    <row r="2463">
      <c r="D2463" s="32"/>
    </row>
    <row r="2464">
      <c r="D2464" s="32"/>
    </row>
    <row r="2465">
      <c r="D2465" s="32"/>
    </row>
    <row r="2466">
      <c r="D2466" s="32"/>
    </row>
    <row r="2467">
      <c r="D2467" s="32"/>
    </row>
    <row r="2468">
      <c r="D2468" s="32"/>
    </row>
    <row r="2469">
      <c r="D2469" s="32"/>
    </row>
    <row r="2470">
      <c r="D2470" s="32"/>
    </row>
    <row r="2471">
      <c r="D2471" s="32"/>
    </row>
    <row r="2472">
      <c r="D2472" s="32"/>
    </row>
    <row r="2473">
      <c r="D2473" s="32"/>
    </row>
    <row r="2474">
      <c r="D2474" s="32"/>
    </row>
    <row r="2475">
      <c r="D2475" s="32"/>
    </row>
    <row r="2476">
      <c r="D2476" s="32"/>
    </row>
    <row r="2477">
      <c r="D2477" s="32"/>
    </row>
    <row r="2478">
      <c r="D2478" s="32"/>
    </row>
    <row r="2479">
      <c r="D2479" s="32"/>
    </row>
    <row r="2480">
      <c r="D2480" s="32"/>
    </row>
    <row r="2481">
      <c r="D2481" s="32"/>
    </row>
    <row r="2482">
      <c r="D2482" s="32"/>
    </row>
    <row r="2483">
      <c r="D2483" s="32"/>
    </row>
    <row r="2484">
      <c r="D2484" s="32"/>
    </row>
    <row r="2485">
      <c r="D2485" s="32"/>
    </row>
    <row r="2486">
      <c r="D2486" s="32"/>
    </row>
    <row r="2487">
      <c r="D2487" s="32"/>
    </row>
    <row r="2488">
      <c r="D2488" s="32"/>
    </row>
    <row r="2489">
      <c r="D2489" s="32"/>
    </row>
    <row r="2490">
      <c r="D2490" s="32"/>
    </row>
    <row r="2491">
      <c r="D2491" s="32"/>
    </row>
    <row r="2492">
      <c r="D2492" s="32"/>
    </row>
    <row r="2493">
      <c r="D2493" s="32"/>
    </row>
    <row r="2494">
      <c r="D2494" s="32"/>
    </row>
    <row r="2495">
      <c r="D2495" s="32"/>
    </row>
    <row r="2496">
      <c r="D2496" s="32"/>
    </row>
    <row r="2497">
      <c r="D2497" s="32"/>
    </row>
    <row r="2498">
      <c r="D2498" s="32"/>
    </row>
    <row r="2499">
      <c r="D2499" s="32"/>
    </row>
    <row r="2500">
      <c r="D2500" s="32"/>
    </row>
    <row r="2501">
      <c r="D2501" s="32"/>
    </row>
    <row r="2502">
      <c r="D2502" s="32"/>
    </row>
    <row r="2503">
      <c r="D2503" s="32"/>
    </row>
    <row r="2504">
      <c r="D2504" s="32"/>
    </row>
    <row r="2505">
      <c r="D2505" s="32"/>
    </row>
    <row r="2506">
      <c r="D2506" s="32"/>
    </row>
    <row r="2507">
      <c r="D2507" s="32"/>
    </row>
    <row r="2508">
      <c r="D2508" s="32"/>
    </row>
    <row r="2509">
      <c r="D2509" s="32"/>
    </row>
    <row r="2510">
      <c r="D2510" s="32"/>
    </row>
    <row r="2511">
      <c r="D2511" s="32"/>
    </row>
    <row r="2512">
      <c r="D2512" s="32"/>
    </row>
    <row r="2513">
      <c r="D2513" s="32"/>
    </row>
    <row r="2514">
      <c r="D2514" s="32"/>
    </row>
    <row r="2515">
      <c r="D2515" s="32"/>
    </row>
    <row r="2516">
      <c r="D2516" s="32"/>
    </row>
    <row r="2517">
      <c r="D2517" s="32"/>
    </row>
    <row r="2518">
      <c r="D2518" s="32"/>
    </row>
    <row r="2519">
      <c r="D2519" s="32"/>
    </row>
    <row r="2520">
      <c r="D2520" s="32"/>
    </row>
    <row r="2521">
      <c r="D2521" s="32"/>
    </row>
    <row r="2522">
      <c r="D2522" s="32"/>
    </row>
    <row r="2523">
      <c r="D2523" s="32"/>
    </row>
    <row r="2524">
      <c r="D2524" s="32"/>
    </row>
    <row r="2525">
      <c r="D2525" s="32"/>
    </row>
    <row r="2526">
      <c r="D2526" s="32"/>
    </row>
    <row r="2527">
      <c r="D2527" s="32"/>
    </row>
    <row r="2528">
      <c r="D2528" s="32"/>
    </row>
    <row r="2529">
      <c r="D2529" s="32"/>
    </row>
    <row r="2530">
      <c r="D2530" s="32"/>
    </row>
    <row r="2531">
      <c r="D2531" s="32"/>
    </row>
    <row r="2532">
      <c r="D2532" s="32"/>
    </row>
    <row r="2533">
      <c r="D2533" s="32"/>
    </row>
    <row r="2534">
      <c r="D2534" s="32"/>
    </row>
    <row r="2535">
      <c r="D2535" s="32"/>
    </row>
    <row r="2536">
      <c r="D2536" s="32"/>
    </row>
    <row r="2537">
      <c r="D2537" s="32"/>
    </row>
    <row r="2538">
      <c r="D2538" s="32"/>
    </row>
    <row r="2539">
      <c r="D2539" s="32"/>
    </row>
    <row r="2540">
      <c r="D2540" s="32"/>
    </row>
    <row r="2541">
      <c r="D2541" s="32"/>
    </row>
    <row r="2542">
      <c r="D2542" s="32"/>
    </row>
    <row r="2543">
      <c r="D2543" s="32"/>
    </row>
    <row r="2544">
      <c r="D2544" s="32"/>
    </row>
    <row r="2545">
      <c r="D2545" s="32"/>
    </row>
    <row r="2546">
      <c r="D2546" s="32"/>
    </row>
    <row r="2547">
      <c r="D2547" s="32"/>
    </row>
    <row r="2548">
      <c r="D2548" s="32"/>
    </row>
    <row r="2549">
      <c r="D2549" s="32"/>
    </row>
    <row r="2550">
      <c r="D2550" s="32"/>
    </row>
    <row r="2551">
      <c r="D2551" s="32"/>
    </row>
    <row r="2552">
      <c r="D2552" s="32"/>
    </row>
    <row r="2553">
      <c r="D2553" s="32"/>
    </row>
    <row r="2554">
      <c r="D2554" s="32"/>
    </row>
    <row r="2555">
      <c r="D2555" s="32"/>
    </row>
    <row r="2556">
      <c r="D2556" s="32"/>
    </row>
    <row r="2557">
      <c r="D2557" s="32"/>
    </row>
    <row r="2558">
      <c r="D2558" s="32"/>
    </row>
    <row r="2559">
      <c r="D2559" s="32"/>
    </row>
    <row r="2560">
      <c r="D2560" s="32"/>
    </row>
    <row r="2561">
      <c r="D2561" s="32"/>
    </row>
    <row r="2562">
      <c r="D2562" s="32"/>
    </row>
    <row r="2563">
      <c r="D2563" s="32"/>
    </row>
    <row r="2564">
      <c r="D2564" s="32"/>
    </row>
    <row r="2565">
      <c r="D2565" s="32"/>
    </row>
    <row r="2566">
      <c r="D2566" s="32"/>
    </row>
    <row r="2567">
      <c r="D2567" s="32"/>
    </row>
    <row r="2568">
      <c r="D2568" s="32"/>
    </row>
    <row r="2569">
      <c r="D2569" s="32"/>
    </row>
    <row r="2570">
      <c r="D2570" s="32"/>
    </row>
    <row r="2571">
      <c r="D2571" s="32"/>
    </row>
    <row r="2572">
      <c r="D2572" s="32"/>
    </row>
    <row r="2573">
      <c r="D2573" s="32"/>
    </row>
    <row r="2574">
      <c r="D2574" s="32"/>
    </row>
    <row r="2575">
      <c r="D2575" s="32"/>
    </row>
    <row r="2576">
      <c r="D2576" s="32"/>
    </row>
    <row r="2577">
      <c r="D2577" s="32"/>
    </row>
    <row r="2578">
      <c r="D2578" s="32"/>
    </row>
    <row r="2579">
      <c r="D2579" s="32"/>
    </row>
    <row r="2580">
      <c r="D2580" s="32"/>
    </row>
    <row r="2581">
      <c r="D2581" s="32"/>
    </row>
    <row r="2582">
      <c r="D2582" s="32"/>
    </row>
    <row r="2583">
      <c r="D2583" s="32"/>
    </row>
    <row r="2584">
      <c r="D2584" s="32"/>
    </row>
    <row r="2585">
      <c r="D2585" s="32"/>
    </row>
    <row r="2586">
      <c r="D2586" s="32"/>
    </row>
    <row r="2587">
      <c r="D2587" s="32"/>
    </row>
    <row r="2588">
      <c r="D2588" s="32"/>
    </row>
    <row r="2589">
      <c r="D2589" s="32"/>
    </row>
    <row r="2590">
      <c r="D2590" s="32"/>
    </row>
    <row r="2591">
      <c r="D2591" s="32"/>
    </row>
    <row r="2592">
      <c r="D2592" s="32"/>
    </row>
    <row r="2593">
      <c r="D2593" s="32"/>
    </row>
    <row r="2594">
      <c r="D2594" s="32"/>
    </row>
    <row r="2595">
      <c r="D2595" s="32"/>
    </row>
    <row r="2596">
      <c r="D2596" s="32"/>
    </row>
    <row r="2597">
      <c r="D2597" s="32"/>
    </row>
    <row r="2598">
      <c r="D2598" s="32"/>
    </row>
    <row r="2599">
      <c r="D2599" s="32"/>
    </row>
    <row r="2600">
      <c r="D2600" s="32"/>
    </row>
    <row r="2601">
      <c r="D2601" s="32"/>
    </row>
    <row r="2602">
      <c r="D2602" s="32"/>
    </row>
    <row r="2603">
      <c r="D2603" s="32"/>
    </row>
    <row r="2604">
      <c r="D2604" s="32"/>
    </row>
    <row r="2605">
      <c r="D2605" s="32"/>
    </row>
    <row r="2606">
      <c r="D2606" s="32"/>
    </row>
    <row r="2607">
      <c r="D2607" s="32"/>
    </row>
    <row r="2608">
      <c r="D2608" s="32"/>
    </row>
    <row r="2609">
      <c r="D2609" s="32"/>
    </row>
    <row r="2610">
      <c r="D2610" s="32"/>
    </row>
    <row r="2611">
      <c r="D2611" s="32"/>
    </row>
    <row r="2612">
      <c r="D2612" s="32"/>
    </row>
    <row r="2613">
      <c r="D2613" s="32"/>
    </row>
    <row r="2614">
      <c r="D2614" s="32"/>
    </row>
    <row r="2615">
      <c r="D2615" s="32"/>
    </row>
    <row r="2616">
      <c r="D2616" s="32"/>
    </row>
    <row r="2617">
      <c r="D2617" s="32"/>
    </row>
    <row r="2618">
      <c r="D2618" s="32"/>
    </row>
    <row r="2619">
      <c r="D2619" s="32"/>
    </row>
    <row r="2620">
      <c r="D2620" s="32"/>
    </row>
    <row r="2621">
      <c r="D2621" s="32"/>
    </row>
    <row r="2622">
      <c r="D2622" s="32"/>
    </row>
    <row r="2623">
      <c r="D2623" s="32"/>
    </row>
    <row r="2624">
      <c r="D2624" s="32"/>
    </row>
    <row r="2625">
      <c r="D2625" s="32"/>
    </row>
    <row r="2626">
      <c r="D2626" s="32"/>
    </row>
    <row r="2627">
      <c r="D2627" s="32"/>
    </row>
    <row r="2628">
      <c r="D2628" s="32"/>
    </row>
    <row r="2629">
      <c r="D2629" s="32"/>
    </row>
    <row r="2630">
      <c r="D2630" s="32"/>
    </row>
    <row r="2631">
      <c r="D2631" s="32"/>
    </row>
    <row r="2632">
      <c r="D2632" s="32"/>
    </row>
    <row r="2633">
      <c r="D2633" s="32"/>
    </row>
    <row r="2634">
      <c r="D2634" s="32"/>
    </row>
    <row r="2635">
      <c r="D2635" s="32"/>
    </row>
    <row r="2636">
      <c r="D2636" s="32"/>
    </row>
    <row r="2637">
      <c r="D2637" s="32"/>
    </row>
    <row r="2638">
      <c r="D2638" s="32"/>
    </row>
    <row r="2639">
      <c r="D2639" s="32"/>
    </row>
    <row r="2640">
      <c r="D2640" s="32"/>
    </row>
    <row r="2641">
      <c r="D2641" s="32"/>
    </row>
    <row r="2642">
      <c r="D2642" s="32"/>
    </row>
    <row r="2643">
      <c r="D2643" s="32"/>
    </row>
    <row r="2644">
      <c r="D2644" s="32"/>
    </row>
    <row r="2645">
      <c r="D2645" s="32"/>
    </row>
    <row r="2646">
      <c r="D2646" s="32"/>
    </row>
    <row r="2647">
      <c r="D2647" s="32"/>
    </row>
    <row r="2648">
      <c r="D2648" s="32"/>
    </row>
    <row r="2649">
      <c r="D2649" s="32"/>
    </row>
    <row r="2650">
      <c r="D2650" s="32"/>
    </row>
    <row r="2651">
      <c r="D2651" s="32"/>
    </row>
    <row r="2652">
      <c r="D2652" s="32"/>
    </row>
    <row r="2653">
      <c r="D2653" s="32"/>
    </row>
    <row r="2654">
      <c r="D2654" s="32"/>
    </row>
    <row r="2655">
      <c r="D2655" s="32"/>
    </row>
    <row r="2656">
      <c r="D2656" s="32"/>
    </row>
    <row r="2657">
      <c r="D2657" s="32"/>
    </row>
    <row r="2658">
      <c r="D2658" s="32"/>
    </row>
    <row r="2659">
      <c r="D2659" s="32"/>
    </row>
    <row r="2660">
      <c r="D2660" s="32"/>
    </row>
    <row r="2661">
      <c r="D2661" s="32"/>
    </row>
    <row r="2662">
      <c r="D2662" s="32"/>
    </row>
    <row r="2663">
      <c r="D2663" s="32"/>
    </row>
    <row r="2664">
      <c r="D2664" s="32"/>
    </row>
    <row r="2665">
      <c r="D2665" s="32"/>
    </row>
    <row r="2666">
      <c r="D2666" s="32"/>
    </row>
    <row r="2667">
      <c r="D2667" s="32"/>
    </row>
    <row r="2668">
      <c r="D2668" s="32"/>
    </row>
    <row r="2669">
      <c r="D2669" s="32"/>
    </row>
    <row r="2670">
      <c r="D2670" s="32"/>
    </row>
    <row r="2671">
      <c r="D2671" s="32"/>
    </row>
    <row r="2672">
      <c r="D2672" s="32"/>
    </row>
    <row r="2673">
      <c r="D2673" s="32"/>
    </row>
    <row r="2674">
      <c r="D2674" s="32"/>
    </row>
    <row r="2675">
      <c r="D2675" s="32"/>
    </row>
    <row r="2676">
      <c r="D2676" s="32"/>
    </row>
    <row r="2677">
      <c r="D2677" s="32"/>
    </row>
    <row r="2678">
      <c r="D2678" s="32"/>
    </row>
    <row r="2679">
      <c r="D2679" s="32"/>
    </row>
    <row r="2680">
      <c r="D2680" s="32"/>
    </row>
    <row r="2681">
      <c r="D2681" s="32"/>
    </row>
    <row r="2682">
      <c r="D2682" s="32"/>
    </row>
    <row r="2683">
      <c r="D2683" s="32"/>
    </row>
    <row r="2684">
      <c r="D2684" s="32"/>
    </row>
    <row r="2685">
      <c r="D2685" s="32"/>
    </row>
    <row r="2686">
      <c r="D2686" s="32"/>
    </row>
    <row r="2687">
      <c r="D2687" s="32"/>
    </row>
    <row r="2688">
      <c r="D2688" s="32"/>
    </row>
    <row r="2689">
      <c r="D2689" s="32"/>
    </row>
    <row r="2690">
      <c r="D2690" s="32"/>
    </row>
    <row r="2691">
      <c r="D2691" s="32"/>
    </row>
    <row r="2692">
      <c r="D2692" s="32"/>
    </row>
    <row r="2693">
      <c r="D2693" s="32"/>
    </row>
    <row r="2694">
      <c r="D2694" s="32"/>
    </row>
    <row r="2695">
      <c r="D2695" s="32"/>
    </row>
    <row r="2696">
      <c r="D2696" s="32"/>
    </row>
    <row r="2697">
      <c r="D2697" s="32"/>
    </row>
    <row r="2698">
      <c r="D2698" s="32"/>
    </row>
    <row r="2699">
      <c r="D2699" s="32"/>
    </row>
    <row r="2700">
      <c r="D2700" s="32"/>
    </row>
    <row r="2701">
      <c r="D2701" s="32"/>
    </row>
    <row r="2702">
      <c r="D2702" s="32"/>
    </row>
    <row r="2703">
      <c r="D2703" s="32"/>
    </row>
    <row r="2704">
      <c r="D2704" s="32"/>
    </row>
    <row r="2705">
      <c r="D2705" s="32"/>
    </row>
    <row r="2706">
      <c r="D2706" s="32"/>
    </row>
    <row r="2707">
      <c r="D2707" s="32"/>
    </row>
    <row r="2708">
      <c r="D2708" s="32"/>
    </row>
    <row r="2709">
      <c r="D2709" s="32"/>
    </row>
    <row r="2710">
      <c r="D2710" s="32"/>
    </row>
    <row r="2711">
      <c r="D2711" s="32"/>
    </row>
    <row r="2712">
      <c r="D2712" s="32"/>
    </row>
    <row r="2713">
      <c r="D2713" s="32"/>
    </row>
    <row r="2714">
      <c r="D2714" s="32"/>
    </row>
    <row r="2715">
      <c r="D2715" s="32"/>
    </row>
    <row r="2716">
      <c r="D2716" s="32"/>
    </row>
    <row r="2717">
      <c r="D2717" s="32"/>
    </row>
    <row r="2718">
      <c r="D2718" s="32"/>
    </row>
    <row r="2719">
      <c r="D2719" s="32"/>
    </row>
    <row r="2720">
      <c r="D2720" s="32"/>
    </row>
    <row r="2721">
      <c r="D2721" s="32"/>
    </row>
    <row r="2722">
      <c r="D2722" s="32"/>
    </row>
    <row r="2723">
      <c r="D2723" s="32"/>
    </row>
    <row r="2724">
      <c r="D2724" s="32"/>
    </row>
    <row r="2725">
      <c r="D2725" s="32"/>
    </row>
    <row r="2726">
      <c r="D2726" s="32"/>
    </row>
    <row r="2727">
      <c r="D2727" s="32"/>
    </row>
    <row r="2728">
      <c r="D2728" s="32"/>
    </row>
    <row r="2729">
      <c r="D2729" s="32"/>
    </row>
    <row r="2730">
      <c r="D2730" s="32"/>
    </row>
    <row r="2731">
      <c r="D2731" s="32"/>
    </row>
    <row r="2732">
      <c r="D2732" s="32"/>
    </row>
    <row r="2733">
      <c r="D2733" s="32"/>
    </row>
    <row r="2734">
      <c r="D2734" s="32"/>
    </row>
    <row r="2735">
      <c r="D2735" s="32"/>
    </row>
    <row r="2736">
      <c r="D2736" s="32"/>
    </row>
    <row r="2737">
      <c r="D2737" s="32"/>
    </row>
    <row r="2738">
      <c r="D2738" s="32"/>
    </row>
    <row r="2739">
      <c r="D2739" s="32"/>
    </row>
    <row r="2740">
      <c r="D2740" s="32"/>
    </row>
    <row r="2741">
      <c r="D2741" s="32"/>
    </row>
    <row r="2742">
      <c r="D2742" s="32"/>
    </row>
    <row r="2743">
      <c r="D2743" s="32"/>
    </row>
    <row r="2744">
      <c r="D2744" s="32"/>
    </row>
    <row r="2745">
      <c r="D2745" s="32"/>
    </row>
    <row r="2746">
      <c r="D2746" s="32"/>
    </row>
    <row r="2747">
      <c r="D2747" s="32"/>
    </row>
    <row r="2748">
      <c r="D2748" s="32"/>
    </row>
    <row r="2749">
      <c r="D2749" s="32"/>
    </row>
    <row r="2750">
      <c r="D2750" s="32"/>
    </row>
    <row r="2751">
      <c r="D2751" s="32"/>
    </row>
    <row r="2752">
      <c r="D2752" s="32"/>
    </row>
    <row r="2753">
      <c r="D2753" s="32"/>
    </row>
    <row r="2754">
      <c r="D2754" s="32"/>
    </row>
    <row r="2755">
      <c r="D2755" s="32"/>
    </row>
    <row r="2756">
      <c r="D2756" s="32"/>
    </row>
    <row r="2757">
      <c r="D2757" s="32"/>
    </row>
    <row r="2758">
      <c r="D2758" s="32"/>
    </row>
    <row r="2759">
      <c r="D2759" s="32"/>
    </row>
    <row r="2760">
      <c r="D2760" s="32"/>
    </row>
    <row r="2761">
      <c r="D2761" s="32"/>
    </row>
    <row r="2762">
      <c r="D2762" s="32"/>
    </row>
    <row r="2763">
      <c r="D2763" s="32"/>
    </row>
    <row r="2764">
      <c r="D2764" s="32"/>
    </row>
    <row r="2765">
      <c r="D2765" s="32"/>
    </row>
    <row r="2766">
      <c r="D2766" s="32"/>
    </row>
    <row r="2767">
      <c r="D2767" s="32"/>
    </row>
    <row r="2768">
      <c r="D2768" s="32"/>
    </row>
    <row r="2769">
      <c r="D2769" s="32"/>
    </row>
    <row r="2770">
      <c r="D2770" s="32"/>
    </row>
    <row r="2771">
      <c r="D2771" s="32"/>
    </row>
    <row r="2772">
      <c r="D2772" s="32"/>
    </row>
    <row r="2773">
      <c r="D2773" s="32"/>
    </row>
    <row r="2774">
      <c r="D2774" s="32"/>
    </row>
    <row r="2775">
      <c r="D2775" s="32"/>
    </row>
    <row r="2776">
      <c r="D2776" s="32"/>
    </row>
    <row r="2777">
      <c r="D2777" s="32"/>
    </row>
    <row r="2778">
      <c r="D2778" s="32"/>
    </row>
    <row r="2779">
      <c r="D2779" s="32"/>
    </row>
    <row r="2780">
      <c r="D2780" s="32"/>
    </row>
    <row r="2781">
      <c r="D2781" s="32"/>
    </row>
    <row r="2782">
      <c r="D2782" s="32"/>
    </row>
    <row r="2783">
      <c r="D2783" s="32"/>
    </row>
    <row r="2784">
      <c r="D2784" s="32"/>
    </row>
    <row r="2785">
      <c r="D2785" s="32"/>
    </row>
    <row r="2786">
      <c r="D2786" s="32"/>
    </row>
    <row r="2787">
      <c r="D2787" s="32"/>
    </row>
    <row r="2788">
      <c r="D2788" s="32"/>
    </row>
    <row r="2789">
      <c r="D2789" s="32"/>
    </row>
    <row r="2790">
      <c r="D2790" s="32"/>
    </row>
    <row r="2791">
      <c r="D2791" s="32"/>
    </row>
    <row r="2792">
      <c r="D2792" s="32"/>
    </row>
    <row r="2793">
      <c r="D2793" s="32"/>
    </row>
    <row r="2794">
      <c r="D2794" s="32"/>
    </row>
    <row r="2795">
      <c r="D2795" s="32"/>
    </row>
    <row r="2796">
      <c r="D2796" s="32"/>
    </row>
    <row r="2797">
      <c r="D2797" s="32"/>
    </row>
    <row r="2798">
      <c r="D2798" s="32"/>
    </row>
    <row r="2799">
      <c r="D2799" s="32"/>
    </row>
    <row r="2800">
      <c r="D2800" s="32"/>
    </row>
    <row r="2801">
      <c r="D2801" s="32"/>
    </row>
    <row r="2802">
      <c r="D2802" s="32"/>
    </row>
    <row r="2803">
      <c r="D2803" s="32"/>
    </row>
    <row r="2804">
      <c r="D2804" s="32"/>
    </row>
    <row r="2805">
      <c r="D2805" s="32"/>
    </row>
    <row r="2806">
      <c r="D2806" s="32"/>
    </row>
    <row r="2807">
      <c r="D2807" s="32"/>
    </row>
    <row r="2808">
      <c r="D2808" s="32"/>
    </row>
    <row r="2809">
      <c r="D2809" s="32"/>
    </row>
    <row r="2810">
      <c r="D2810" s="32"/>
    </row>
    <row r="2811">
      <c r="D2811" s="32"/>
    </row>
    <row r="2812">
      <c r="D2812" s="32"/>
    </row>
    <row r="2813">
      <c r="D2813" s="32"/>
    </row>
    <row r="2814">
      <c r="D2814" s="32"/>
    </row>
    <row r="2815">
      <c r="D2815" s="32"/>
    </row>
    <row r="2816">
      <c r="D2816" s="32"/>
    </row>
    <row r="2817">
      <c r="D2817" s="32"/>
    </row>
    <row r="2818">
      <c r="D2818" s="32"/>
    </row>
    <row r="2819">
      <c r="D2819" s="32"/>
    </row>
    <row r="2820">
      <c r="D2820" s="32"/>
    </row>
    <row r="2821">
      <c r="D2821" s="32"/>
    </row>
    <row r="2822">
      <c r="D2822" s="32"/>
    </row>
    <row r="2823">
      <c r="D2823" s="32"/>
    </row>
    <row r="2824">
      <c r="D2824" s="32"/>
    </row>
    <row r="2825">
      <c r="D2825" s="32"/>
    </row>
    <row r="2826">
      <c r="D2826" s="32"/>
    </row>
    <row r="2827">
      <c r="D2827" s="32"/>
    </row>
    <row r="2828">
      <c r="D2828" s="32"/>
    </row>
    <row r="2829">
      <c r="D2829" s="32"/>
    </row>
    <row r="2830">
      <c r="D2830" s="32"/>
    </row>
    <row r="2831">
      <c r="D2831" s="32"/>
    </row>
    <row r="2832">
      <c r="D2832" s="32"/>
    </row>
    <row r="2833">
      <c r="D2833" s="32"/>
    </row>
    <row r="2834">
      <c r="D2834" s="32"/>
    </row>
    <row r="2835">
      <c r="D2835" s="32"/>
    </row>
    <row r="2836">
      <c r="D2836" s="32"/>
    </row>
    <row r="2837">
      <c r="D2837" s="32"/>
    </row>
    <row r="2838">
      <c r="D2838" s="32"/>
    </row>
    <row r="2839">
      <c r="D2839" s="32"/>
    </row>
    <row r="2840">
      <c r="D2840" s="32"/>
    </row>
    <row r="2841">
      <c r="D2841" s="32"/>
    </row>
    <row r="2842">
      <c r="D2842" s="32"/>
    </row>
    <row r="2843">
      <c r="D2843" s="32"/>
    </row>
    <row r="2844">
      <c r="D2844" s="32"/>
    </row>
    <row r="2845">
      <c r="D2845" s="32"/>
    </row>
    <row r="2846">
      <c r="D2846" s="32"/>
    </row>
    <row r="2847">
      <c r="D2847" s="32"/>
    </row>
    <row r="2848">
      <c r="D2848" s="32"/>
    </row>
    <row r="2849">
      <c r="D2849" s="32"/>
    </row>
    <row r="2850">
      <c r="D2850" s="32"/>
    </row>
    <row r="2851">
      <c r="D2851" s="32"/>
    </row>
    <row r="2852">
      <c r="D2852" s="32"/>
    </row>
    <row r="2853">
      <c r="D2853" s="32"/>
    </row>
    <row r="2854">
      <c r="D2854" s="32"/>
    </row>
    <row r="2855">
      <c r="D2855" s="32"/>
    </row>
    <row r="2856">
      <c r="D2856" s="32"/>
    </row>
    <row r="2857">
      <c r="D2857" s="32"/>
    </row>
    <row r="2858">
      <c r="D2858" s="32"/>
    </row>
    <row r="2859">
      <c r="D2859" s="32"/>
    </row>
    <row r="2860">
      <c r="D2860" s="32"/>
    </row>
    <row r="2861">
      <c r="D2861" s="32"/>
    </row>
    <row r="2862">
      <c r="D2862" s="32"/>
    </row>
    <row r="2863">
      <c r="D2863" s="32"/>
    </row>
    <row r="2864">
      <c r="D2864" s="32"/>
    </row>
    <row r="2865">
      <c r="D2865" s="32"/>
    </row>
    <row r="2866">
      <c r="D2866" s="32"/>
    </row>
    <row r="2867">
      <c r="D2867" s="32"/>
    </row>
    <row r="2868">
      <c r="D2868" s="32"/>
    </row>
    <row r="2869">
      <c r="D2869" s="32"/>
    </row>
    <row r="2870">
      <c r="D2870" s="32"/>
    </row>
    <row r="2871">
      <c r="D2871" s="32"/>
    </row>
    <row r="2872">
      <c r="D2872" s="32"/>
    </row>
    <row r="2873">
      <c r="D2873" s="32"/>
    </row>
    <row r="2874">
      <c r="D2874" s="32"/>
    </row>
    <row r="2875">
      <c r="D2875" s="32"/>
    </row>
    <row r="2876">
      <c r="D2876" s="32"/>
    </row>
    <row r="2877">
      <c r="D2877" s="32"/>
    </row>
    <row r="2878">
      <c r="D2878" s="32"/>
    </row>
    <row r="2879">
      <c r="D2879" s="32"/>
    </row>
    <row r="2880">
      <c r="D2880" s="32"/>
    </row>
    <row r="2881">
      <c r="D2881" s="32"/>
    </row>
    <row r="2882">
      <c r="D2882" s="32"/>
    </row>
    <row r="2883">
      <c r="D2883" s="32"/>
    </row>
    <row r="2884">
      <c r="D2884" s="32"/>
    </row>
    <row r="2885">
      <c r="D2885" s="32"/>
    </row>
    <row r="2886">
      <c r="D2886" s="32"/>
    </row>
    <row r="2887">
      <c r="D2887" s="32"/>
    </row>
    <row r="2888">
      <c r="D2888" s="32"/>
    </row>
    <row r="2889">
      <c r="D2889" s="32"/>
    </row>
    <row r="2890">
      <c r="D2890" s="32"/>
    </row>
    <row r="2891">
      <c r="D2891" s="32"/>
    </row>
    <row r="2892">
      <c r="D2892" s="32"/>
    </row>
    <row r="2893">
      <c r="D2893" s="32"/>
    </row>
    <row r="2894">
      <c r="D2894" s="32"/>
    </row>
    <row r="2895">
      <c r="D2895" s="32"/>
    </row>
    <row r="2896">
      <c r="D2896" s="32"/>
    </row>
    <row r="2897">
      <c r="D2897" s="32"/>
    </row>
    <row r="2898">
      <c r="D2898" s="32"/>
    </row>
    <row r="2899">
      <c r="D2899" s="32"/>
    </row>
    <row r="2900">
      <c r="D2900" s="32"/>
    </row>
    <row r="2901">
      <c r="D2901" s="32"/>
    </row>
    <row r="2902">
      <c r="D2902" s="32"/>
    </row>
    <row r="2903">
      <c r="D2903" s="32"/>
    </row>
    <row r="2904">
      <c r="D2904" s="32"/>
    </row>
    <row r="2905">
      <c r="D2905" s="32"/>
    </row>
    <row r="2906">
      <c r="D2906" s="32"/>
    </row>
    <row r="2907">
      <c r="D2907" s="32"/>
    </row>
    <row r="2908">
      <c r="D2908" s="32"/>
    </row>
    <row r="2909">
      <c r="D2909" s="32"/>
    </row>
    <row r="2910">
      <c r="D2910" s="32"/>
    </row>
    <row r="2911">
      <c r="D2911" s="32"/>
    </row>
    <row r="2912">
      <c r="D2912" s="32"/>
    </row>
    <row r="2913">
      <c r="D2913" s="32"/>
    </row>
    <row r="2914">
      <c r="D2914" s="32"/>
    </row>
    <row r="2915">
      <c r="D2915" s="32"/>
    </row>
    <row r="2916">
      <c r="D2916" s="32"/>
    </row>
    <row r="2917">
      <c r="D2917" s="32"/>
    </row>
    <row r="2918">
      <c r="D2918" s="32"/>
    </row>
    <row r="2919">
      <c r="D2919" s="32"/>
    </row>
    <row r="2920">
      <c r="D2920" s="32"/>
    </row>
    <row r="2921">
      <c r="D2921" s="32"/>
    </row>
    <row r="2922">
      <c r="D2922" s="32"/>
    </row>
    <row r="2923">
      <c r="D2923" s="32"/>
    </row>
    <row r="2924">
      <c r="D2924" s="32"/>
    </row>
    <row r="2925">
      <c r="D2925" s="32"/>
    </row>
    <row r="2926">
      <c r="D2926" s="32"/>
    </row>
    <row r="2927">
      <c r="D2927" s="32"/>
    </row>
    <row r="2928">
      <c r="D2928" s="32"/>
    </row>
    <row r="2929">
      <c r="D2929" s="32"/>
    </row>
    <row r="2930">
      <c r="D2930" s="32"/>
    </row>
    <row r="2931">
      <c r="D2931" s="32"/>
    </row>
    <row r="2932">
      <c r="D2932" s="32"/>
    </row>
    <row r="2933">
      <c r="D2933" s="32"/>
    </row>
    <row r="2934">
      <c r="D2934" s="32"/>
    </row>
    <row r="2935">
      <c r="D2935" s="32"/>
    </row>
    <row r="2936">
      <c r="D2936" s="32"/>
    </row>
    <row r="2937">
      <c r="D2937" s="32"/>
    </row>
    <row r="2938">
      <c r="D2938" s="32"/>
    </row>
    <row r="2939">
      <c r="D2939" s="32"/>
    </row>
    <row r="2940">
      <c r="D2940" s="32"/>
    </row>
    <row r="2941">
      <c r="D2941" s="32"/>
    </row>
    <row r="2942">
      <c r="D2942" s="32"/>
    </row>
    <row r="2943">
      <c r="D2943" s="32"/>
    </row>
    <row r="2944">
      <c r="D2944" s="32"/>
    </row>
    <row r="2945">
      <c r="D2945" s="32"/>
    </row>
    <row r="2946">
      <c r="D2946" s="32"/>
    </row>
    <row r="2947">
      <c r="D2947" s="32"/>
    </row>
    <row r="2948">
      <c r="D2948" s="32"/>
    </row>
    <row r="2949">
      <c r="D2949" s="32"/>
    </row>
    <row r="2950">
      <c r="D2950" s="32"/>
    </row>
    <row r="2951">
      <c r="D2951" s="32"/>
    </row>
    <row r="2952">
      <c r="D2952" s="32"/>
    </row>
    <row r="2953">
      <c r="D2953" s="32"/>
    </row>
    <row r="2954">
      <c r="D2954" s="32"/>
    </row>
    <row r="2955">
      <c r="D2955" s="32"/>
    </row>
    <row r="2956">
      <c r="D2956" s="32"/>
    </row>
    <row r="2957">
      <c r="D2957" s="32"/>
    </row>
    <row r="2958">
      <c r="D2958" s="32"/>
    </row>
    <row r="2959">
      <c r="D2959" s="32"/>
    </row>
    <row r="2960">
      <c r="D2960" s="32"/>
    </row>
    <row r="2961">
      <c r="D2961" s="32"/>
    </row>
    <row r="2962">
      <c r="D2962" s="32"/>
    </row>
    <row r="2963">
      <c r="D2963" s="32"/>
    </row>
    <row r="2964">
      <c r="D2964" s="32"/>
    </row>
    <row r="2965">
      <c r="D2965" s="32"/>
    </row>
    <row r="2966">
      <c r="D2966" s="32"/>
    </row>
    <row r="2967">
      <c r="D2967" s="32"/>
    </row>
    <row r="2968">
      <c r="D2968" s="32"/>
    </row>
    <row r="2969">
      <c r="D2969" s="32"/>
    </row>
    <row r="2970">
      <c r="D2970" s="32"/>
    </row>
    <row r="2971">
      <c r="D2971" s="32"/>
    </row>
    <row r="2972">
      <c r="D2972" s="32"/>
    </row>
    <row r="2973">
      <c r="D2973" s="32"/>
    </row>
    <row r="2974">
      <c r="D2974" s="32"/>
    </row>
    <row r="2975">
      <c r="D2975" s="32"/>
    </row>
    <row r="2976">
      <c r="D2976" s="32"/>
    </row>
    <row r="2977">
      <c r="D2977" s="32"/>
    </row>
    <row r="2978">
      <c r="D2978" s="32"/>
    </row>
    <row r="2979">
      <c r="D2979" s="32"/>
    </row>
    <row r="2980">
      <c r="D2980" s="32"/>
    </row>
    <row r="2981">
      <c r="D2981" s="32"/>
    </row>
    <row r="2982">
      <c r="D2982" s="32"/>
    </row>
    <row r="2983">
      <c r="D2983" s="32"/>
    </row>
    <row r="2984">
      <c r="D2984" s="32"/>
    </row>
    <row r="2985">
      <c r="D2985" s="32"/>
    </row>
    <row r="2986">
      <c r="D2986" s="32"/>
    </row>
    <row r="2987">
      <c r="D2987" s="32"/>
    </row>
    <row r="2988">
      <c r="D2988" s="32"/>
    </row>
    <row r="2989">
      <c r="D2989" s="32"/>
    </row>
    <row r="2990">
      <c r="D2990" s="32"/>
    </row>
    <row r="2991">
      <c r="D2991" s="32"/>
    </row>
    <row r="2992">
      <c r="D2992" s="32"/>
    </row>
    <row r="2993">
      <c r="D2993" s="32"/>
    </row>
    <row r="2994">
      <c r="D2994" s="32"/>
    </row>
    <row r="2995">
      <c r="D2995" s="32"/>
    </row>
    <row r="2996">
      <c r="D2996" s="32"/>
    </row>
    <row r="2997">
      <c r="D2997" s="32"/>
    </row>
    <row r="2998">
      <c r="D2998" s="32"/>
    </row>
    <row r="2999">
      <c r="D2999" s="32"/>
    </row>
    <row r="3000">
      <c r="D3000" s="32"/>
    </row>
    <row r="3001">
      <c r="D3001" s="32"/>
    </row>
    <row r="3002">
      <c r="D3002" s="32"/>
    </row>
    <row r="3003">
      <c r="D3003" s="32"/>
    </row>
    <row r="3004">
      <c r="D3004" s="32"/>
    </row>
    <row r="3005">
      <c r="D3005" s="32"/>
    </row>
    <row r="3006">
      <c r="D3006" s="32"/>
    </row>
    <row r="3007">
      <c r="D3007" s="32"/>
    </row>
    <row r="3008">
      <c r="D3008" s="32"/>
    </row>
    <row r="3009">
      <c r="D3009" s="32"/>
    </row>
    <row r="3010">
      <c r="D3010" s="32"/>
    </row>
    <row r="3011">
      <c r="D3011" s="32"/>
    </row>
    <row r="3012">
      <c r="D3012" s="32"/>
    </row>
    <row r="3013">
      <c r="D3013" s="32"/>
    </row>
    <row r="3014">
      <c r="D3014" s="32"/>
    </row>
    <row r="3015">
      <c r="D3015" s="32"/>
    </row>
    <row r="3016">
      <c r="D3016" s="32"/>
    </row>
    <row r="3017">
      <c r="D3017" s="32"/>
    </row>
    <row r="3018">
      <c r="D3018" s="32"/>
    </row>
    <row r="3019">
      <c r="D3019" s="32"/>
    </row>
    <row r="3020">
      <c r="D3020" s="32"/>
    </row>
    <row r="3021">
      <c r="D3021" s="32"/>
    </row>
    <row r="3022">
      <c r="D3022" s="32"/>
    </row>
    <row r="3023">
      <c r="D3023" s="32"/>
    </row>
    <row r="3024">
      <c r="D3024" s="32"/>
    </row>
    <row r="3025">
      <c r="D3025" s="32"/>
    </row>
    <row r="3026">
      <c r="D3026" s="32"/>
    </row>
    <row r="3027">
      <c r="D3027" s="32"/>
    </row>
    <row r="3028">
      <c r="D3028" s="32"/>
    </row>
    <row r="3029">
      <c r="D3029" s="32"/>
    </row>
    <row r="3030">
      <c r="D3030" s="32"/>
    </row>
    <row r="3031">
      <c r="D3031" s="32"/>
    </row>
    <row r="3032">
      <c r="D3032" s="32"/>
    </row>
    <row r="3033">
      <c r="D3033" s="32"/>
    </row>
    <row r="3034">
      <c r="D3034" s="32"/>
    </row>
    <row r="3035">
      <c r="D3035" s="32"/>
    </row>
    <row r="3036">
      <c r="D3036" s="32"/>
    </row>
    <row r="3037">
      <c r="D3037" s="32"/>
    </row>
    <row r="3038">
      <c r="D3038" s="32"/>
    </row>
    <row r="3039">
      <c r="D3039" s="32"/>
    </row>
    <row r="3040">
      <c r="D3040" s="32"/>
    </row>
    <row r="3041">
      <c r="D3041" s="32"/>
    </row>
    <row r="3042">
      <c r="D3042" s="32"/>
    </row>
    <row r="3043">
      <c r="D3043" s="32"/>
    </row>
    <row r="3044">
      <c r="D3044" s="32"/>
    </row>
    <row r="3045">
      <c r="D3045" s="32"/>
    </row>
    <row r="3046">
      <c r="D3046" s="32"/>
    </row>
    <row r="3047">
      <c r="D3047" s="32"/>
    </row>
    <row r="3048">
      <c r="D3048" s="32"/>
    </row>
    <row r="3049">
      <c r="D3049" s="32"/>
    </row>
    <row r="3050">
      <c r="D3050" s="32"/>
    </row>
    <row r="3051">
      <c r="D3051" s="32"/>
    </row>
    <row r="3052">
      <c r="D3052" s="32"/>
    </row>
    <row r="3053">
      <c r="D3053" s="32"/>
    </row>
    <row r="3054">
      <c r="D3054" s="32"/>
    </row>
    <row r="3055">
      <c r="D3055" s="32"/>
    </row>
    <row r="3056">
      <c r="D3056" s="32"/>
    </row>
    <row r="3057">
      <c r="D3057" s="32"/>
    </row>
    <row r="3058">
      <c r="D3058" s="32"/>
    </row>
    <row r="3059">
      <c r="D3059" s="32"/>
    </row>
    <row r="3060">
      <c r="D3060" s="32"/>
    </row>
    <row r="3061">
      <c r="D3061" s="32"/>
    </row>
    <row r="3062">
      <c r="D3062" s="32"/>
    </row>
    <row r="3063">
      <c r="D3063" s="32"/>
    </row>
    <row r="3064">
      <c r="D3064" s="32"/>
    </row>
    <row r="3065">
      <c r="D3065" s="32"/>
    </row>
    <row r="3066">
      <c r="D3066" s="32"/>
    </row>
    <row r="3067">
      <c r="D3067" s="32"/>
    </row>
    <row r="3068">
      <c r="D3068" s="32"/>
    </row>
    <row r="3069">
      <c r="D3069" s="32"/>
    </row>
    <row r="3070">
      <c r="D3070" s="32"/>
    </row>
    <row r="3071">
      <c r="D3071" s="32"/>
    </row>
    <row r="3072">
      <c r="D3072" s="32"/>
    </row>
    <row r="3073">
      <c r="D3073" s="32"/>
    </row>
    <row r="3074">
      <c r="D3074" s="32"/>
    </row>
    <row r="3075">
      <c r="D3075" s="32"/>
    </row>
    <row r="3076">
      <c r="D3076" s="32"/>
    </row>
    <row r="3077">
      <c r="D3077" s="32"/>
    </row>
    <row r="3078">
      <c r="D3078" s="32"/>
    </row>
    <row r="3079">
      <c r="D3079" s="32"/>
    </row>
    <row r="3080">
      <c r="D3080" s="32"/>
    </row>
    <row r="3081">
      <c r="D3081" s="32"/>
    </row>
    <row r="3082">
      <c r="D3082" s="32"/>
    </row>
    <row r="3083">
      <c r="D3083" s="32"/>
    </row>
    <row r="3084">
      <c r="D3084" s="32"/>
    </row>
    <row r="3085">
      <c r="D3085" s="32"/>
    </row>
    <row r="3086">
      <c r="D3086" s="32"/>
    </row>
    <row r="3087">
      <c r="D3087" s="32"/>
    </row>
    <row r="3088">
      <c r="D3088" s="32"/>
    </row>
    <row r="3089">
      <c r="D3089" s="32"/>
    </row>
    <row r="3090">
      <c r="D3090" s="32"/>
    </row>
    <row r="3091">
      <c r="D3091" s="32"/>
    </row>
    <row r="3092">
      <c r="D3092" s="32"/>
    </row>
    <row r="3093">
      <c r="D3093" s="32"/>
    </row>
    <row r="3094">
      <c r="D3094" s="32"/>
    </row>
    <row r="3095">
      <c r="D3095" s="32"/>
    </row>
    <row r="3096">
      <c r="D3096" s="32"/>
    </row>
    <row r="3097">
      <c r="D3097" s="32"/>
    </row>
    <row r="3098">
      <c r="D3098" s="32"/>
    </row>
    <row r="3099">
      <c r="D3099" s="32"/>
    </row>
    <row r="3100">
      <c r="D3100" s="32"/>
    </row>
    <row r="3101">
      <c r="D3101" s="32"/>
    </row>
    <row r="3102">
      <c r="D3102" s="32"/>
    </row>
    <row r="3103">
      <c r="D3103" s="32"/>
    </row>
    <row r="3104">
      <c r="D3104" s="32"/>
    </row>
    <row r="3105">
      <c r="D3105" s="32"/>
    </row>
    <row r="3106">
      <c r="D3106" s="32"/>
    </row>
    <row r="3107">
      <c r="D3107" s="32"/>
    </row>
    <row r="3108">
      <c r="D3108" s="32"/>
    </row>
    <row r="3109">
      <c r="D3109" s="32"/>
    </row>
    <row r="3110">
      <c r="D3110" s="32"/>
    </row>
    <row r="3111">
      <c r="D3111" s="32"/>
    </row>
    <row r="3112">
      <c r="D3112" s="32"/>
    </row>
    <row r="3113">
      <c r="D3113" s="32"/>
    </row>
    <row r="3114">
      <c r="D3114" s="32"/>
    </row>
    <row r="3115">
      <c r="D3115" s="32"/>
    </row>
    <row r="3116">
      <c r="D3116" s="32"/>
    </row>
    <row r="3117">
      <c r="D3117" s="32"/>
    </row>
    <row r="3118">
      <c r="D3118" s="32"/>
    </row>
    <row r="3119">
      <c r="D3119" s="32"/>
    </row>
    <row r="3120">
      <c r="D3120" s="32"/>
    </row>
    <row r="3121">
      <c r="D3121" s="32"/>
    </row>
    <row r="3122">
      <c r="D3122" s="32"/>
    </row>
    <row r="3123">
      <c r="D3123" s="32"/>
    </row>
    <row r="3124">
      <c r="D3124" s="32"/>
    </row>
    <row r="3125">
      <c r="D3125" s="32"/>
    </row>
    <row r="3126">
      <c r="D3126" s="32"/>
    </row>
    <row r="3127">
      <c r="D3127" s="32"/>
    </row>
    <row r="3128">
      <c r="D3128" s="32"/>
    </row>
    <row r="3129">
      <c r="D3129" s="32"/>
    </row>
    <row r="3130">
      <c r="D3130" s="32"/>
    </row>
    <row r="3131">
      <c r="D3131" s="32"/>
    </row>
    <row r="3132">
      <c r="D3132" s="32"/>
    </row>
    <row r="3133">
      <c r="D3133" s="32"/>
    </row>
    <row r="3134">
      <c r="D3134" s="32"/>
    </row>
    <row r="3135">
      <c r="D3135" s="32"/>
    </row>
    <row r="3136">
      <c r="D3136" s="32"/>
    </row>
    <row r="3137">
      <c r="D3137" s="32"/>
    </row>
    <row r="3138">
      <c r="D3138" s="32"/>
    </row>
    <row r="3139">
      <c r="D3139" s="32"/>
    </row>
    <row r="3140">
      <c r="D3140" s="32"/>
    </row>
    <row r="3141">
      <c r="D3141" s="32"/>
    </row>
    <row r="3142">
      <c r="D3142" s="32"/>
    </row>
    <row r="3143">
      <c r="D3143" s="32"/>
    </row>
    <row r="3144">
      <c r="D3144" s="32"/>
    </row>
    <row r="3145">
      <c r="D3145" s="32"/>
    </row>
    <row r="3146">
      <c r="D3146" s="32"/>
    </row>
    <row r="3147">
      <c r="D3147" s="32"/>
    </row>
    <row r="3148">
      <c r="D3148" s="32"/>
    </row>
    <row r="3149">
      <c r="D3149" s="32"/>
    </row>
    <row r="3150">
      <c r="D3150" s="32"/>
    </row>
    <row r="3151">
      <c r="D3151" s="32"/>
    </row>
    <row r="3152">
      <c r="D3152" s="32"/>
    </row>
    <row r="3153">
      <c r="D3153" s="32"/>
    </row>
    <row r="3154">
      <c r="D3154" s="32"/>
    </row>
    <row r="3155">
      <c r="D3155" s="32"/>
    </row>
    <row r="3156">
      <c r="D3156" s="32"/>
    </row>
    <row r="3157">
      <c r="D3157" s="32"/>
    </row>
    <row r="3158">
      <c r="D3158" s="32"/>
    </row>
    <row r="3159">
      <c r="D3159" s="32"/>
    </row>
    <row r="3160">
      <c r="D3160" s="32"/>
    </row>
    <row r="3161">
      <c r="D3161" s="32"/>
    </row>
    <row r="3162">
      <c r="D3162" s="32"/>
    </row>
    <row r="3163">
      <c r="D3163" s="32"/>
    </row>
    <row r="3164">
      <c r="D3164" s="32"/>
    </row>
    <row r="3165">
      <c r="D3165" s="32"/>
    </row>
    <row r="3166">
      <c r="D3166" s="32"/>
    </row>
    <row r="3167">
      <c r="D3167" s="32"/>
    </row>
    <row r="3168">
      <c r="D3168" s="32"/>
    </row>
    <row r="3169">
      <c r="D3169" s="32"/>
    </row>
    <row r="3170">
      <c r="D3170" s="32"/>
    </row>
    <row r="3171">
      <c r="D3171" s="32"/>
    </row>
    <row r="3172">
      <c r="D3172" s="32"/>
    </row>
    <row r="3173">
      <c r="D3173" s="32"/>
    </row>
    <row r="3174">
      <c r="D3174" s="32"/>
    </row>
    <row r="3175">
      <c r="D3175" s="32"/>
    </row>
    <row r="3176">
      <c r="D3176" s="32"/>
    </row>
    <row r="3177">
      <c r="D3177" s="32"/>
    </row>
    <row r="3178">
      <c r="D3178" s="32"/>
    </row>
    <row r="3179">
      <c r="D3179" s="32"/>
    </row>
    <row r="3180">
      <c r="D3180" s="32"/>
    </row>
    <row r="3181">
      <c r="D3181" s="32"/>
    </row>
    <row r="3182">
      <c r="D3182" s="32"/>
    </row>
    <row r="3183">
      <c r="D3183" s="32"/>
    </row>
    <row r="3184">
      <c r="D3184" s="32"/>
    </row>
    <row r="3185">
      <c r="D3185" s="32"/>
    </row>
    <row r="3186">
      <c r="D3186" s="32"/>
    </row>
    <row r="3187">
      <c r="D3187" s="32"/>
    </row>
    <row r="3188">
      <c r="D3188" s="32"/>
    </row>
    <row r="3189">
      <c r="D3189" s="32"/>
    </row>
    <row r="3190">
      <c r="D3190" s="32"/>
    </row>
    <row r="3191">
      <c r="D3191" s="32"/>
    </row>
    <row r="3192">
      <c r="D3192" s="32"/>
    </row>
    <row r="3193">
      <c r="D3193" s="32"/>
    </row>
    <row r="3194">
      <c r="D3194" s="32"/>
    </row>
    <row r="3195">
      <c r="D3195" s="32"/>
    </row>
    <row r="3196">
      <c r="D3196" s="32"/>
    </row>
    <row r="3197">
      <c r="D3197" s="32"/>
    </row>
    <row r="3198">
      <c r="D3198" s="32"/>
    </row>
    <row r="3199">
      <c r="D3199" s="32"/>
    </row>
    <row r="3200">
      <c r="D3200" s="32"/>
    </row>
    <row r="3201">
      <c r="D3201" s="32"/>
    </row>
    <row r="3202">
      <c r="D3202" s="32"/>
    </row>
    <row r="3203">
      <c r="D3203" s="32"/>
    </row>
    <row r="3204">
      <c r="D3204" s="32"/>
    </row>
    <row r="3205">
      <c r="D3205" s="32"/>
    </row>
    <row r="3206">
      <c r="D3206" s="32"/>
    </row>
    <row r="3207">
      <c r="D3207" s="32"/>
    </row>
    <row r="3208">
      <c r="D3208" s="32"/>
    </row>
    <row r="3209">
      <c r="D3209" s="32"/>
    </row>
    <row r="3210">
      <c r="D3210" s="32"/>
    </row>
    <row r="3211">
      <c r="D3211" s="32"/>
    </row>
    <row r="3212">
      <c r="D3212" s="32"/>
    </row>
    <row r="3213">
      <c r="D3213" s="32"/>
    </row>
    <row r="3214">
      <c r="D3214" s="32"/>
    </row>
    <row r="3215">
      <c r="D3215" s="32"/>
    </row>
    <row r="3216">
      <c r="D3216" s="32"/>
    </row>
    <row r="3217">
      <c r="D3217" s="32"/>
    </row>
    <row r="3218">
      <c r="D3218" s="32"/>
    </row>
    <row r="3219">
      <c r="D3219" s="32"/>
    </row>
    <row r="3220">
      <c r="D3220" s="32"/>
    </row>
    <row r="3221">
      <c r="D3221" s="32"/>
    </row>
    <row r="3222">
      <c r="D3222" s="32"/>
    </row>
    <row r="3223">
      <c r="D3223" s="32"/>
    </row>
    <row r="3224">
      <c r="D3224" s="32"/>
    </row>
    <row r="3225">
      <c r="D3225" s="32"/>
    </row>
    <row r="3226">
      <c r="D3226" s="32"/>
    </row>
    <row r="3227">
      <c r="D3227" s="32"/>
    </row>
    <row r="3228">
      <c r="D3228" s="32"/>
    </row>
    <row r="3229">
      <c r="D3229" s="32"/>
    </row>
    <row r="3230">
      <c r="D3230" s="32"/>
    </row>
    <row r="3231">
      <c r="D3231" s="32"/>
    </row>
    <row r="3232">
      <c r="D3232" s="32"/>
    </row>
    <row r="3233">
      <c r="D3233" s="32"/>
    </row>
    <row r="3234">
      <c r="D3234" s="32"/>
    </row>
    <row r="3235">
      <c r="D3235" s="32"/>
    </row>
    <row r="3236">
      <c r="D3236" s="32"/>
    </row>
    <row r="3237">
      <c r="D3237" s="32"/>
    </row>
    <row r="3238">
      <c r="D3238" s="32"/>
    </row>
    <row r="3239">
      <c r="D3239" s="32"/>
    </row>
    <row r="3240">
      <c r="D3240" s="32"/>
    </row>
    <row r="3241">
      <c r="D3241" s="32"/>
    </row>
    <row r="3242">
      <c r="D3242" s="32"/>
    </row>
    <row r="3243">
      <c r="D3243" s="32"/>
    </row>
    <row r="3244">
      <c r="D3244" s="32"/>
    </row>
    <row r="3245">
      <c r="D3245" s="32"/>
    </row>
    <row r="3246">
      <c r="D3246" s="32"/>
    </row>
    <row r="3247">
      <c r="D3247" s="32"/>
    </row>
    <row r="3248">
      <c r="D3248" s="32"/>
    </row>
    <row r="3249">
      <c r="D3249" s="32"/>
    </row>
    <row r="3250">
      <c r="D3250" s="32"/>
    </row>
    <row r="3251">
      <c r="D3251" s="32"/>
    </row>
    <row r="3252">
      <c r="D3252" s="32"/>
    </row>
    <row r="3253">
      <c r="D3253" s="32"/>
    </row>
    <row r="3254">
      <c r="D3254" s="32"/>
    </row>
    <row r="3255">
      <c r="D3255" s="32"/>
    </row>
    <row r="3256">
      <c r="D3256" s="32"/>
    </row>
    <row r="3257">
      <c r="D3257" s="32"/>
    </row>
    <row r="3258">
      <c r="D3258" s="32"/>
    </row>
    <row r="3259">
      <c r="D3259" s="32"/>
    </row>
    <row r="3260">
      <c r="D3260" s="32"/>
    </row>
    <row r="3261">
      <c r="D3261" s="32"/>
    </row>
    <row r="3262">
      <c r="D3262" s="32"/>
    </row>
    <row r="3263">
      <c r="D3263" s="32"/>
    </row>
    <row r="3264">
      <c r="D3264" s="32"/>
    </row>
    <row r="3265">
      <c r="D3265" s="32"/>
    </row>
    <row r="3266">
      <c r="D3266" s="32"/>
    </row>
    <row r="3267">
      <c r="D3267" s="32"/>
    </row>
    <row r="3268">
      <c r="D3268" s="32"/>
    </row>
    <row r="3269">
      <c r="D3269" s="32"/>
    </row>
    <row r="3270">
      <c r="D3270" s="32"/>
    </row>
    <row r="3271">
      <c r="D3271" s="32"/>
    </row>
    <row r="3272">
      <c r="D3272" s="32"/>
    </row>
    <row r="3273">
      <c r="D3273" s="32"/>
    </row>
    <row r="3274">
      <c r="D3274" s="32"/>
    </row>
    <row r="3275">
      <c r="D3275" s="32"/>
    </row>
    <row r="3276">
      <c r="D3276" s="32"/>
    </row>
    <row r="3277">
      <c r="D3277" s="32"/>
    </row>
    <row r="3278">
      <c r="D3278" s="32"/>
    </row>
    <row r="3279">
      <c r="D3279" s="32"/>
    </row>
    <row r="3280">
      <c r="D3280" s="32"/>
    </row>
    <row r="3281">
      <c r="D3281" s="32"/>
    </row>
    <row r="3282">
      <c r="D3282" s="32"/>
    </row>
    <row r="3283">
      <c r="D3283" s="32"/>
    </row>
    <row r="3284">
      <c r="D3284" s="32"/>
    </row>
    <row r="3285">
      <c r="D3285" s="32"/>
    </row>
    <row r="3286">
      <c r="D3286" s="32"/>
    </row>
    <row r="3287">
      <c r="D3287" s="32"/>
    </row>
    <row r="3288">
      <c r="D3288" s="32"/>
    </row>
    <row r="3289">
      <c r="D3289" s="32"/>
    </row>
    <row r="3290">
      <c r="D3290" s="32"/>
    </row>
    <row r="3291">
      <c r="D3291" s="32"/>
    </row>
    <row r="3292">
      <c r="D3292" s="32"/>
    </row>
    <row r="3293">
      <c r="D3293" s="32"/>
    </row>
    <row r="3294">
      <c r="D3294" s="32"/>
    </row>
    <row r="3295">
      <c r="D3295" s="32"/>
    </row>
    <row r="3296">
      <c r="D3296" s="32"/>
    </row>
    <row r="3297">
      <c r="D3297" s="32"/>
    </row>
    <row r="3298">
      <c r="D3298" s="32"/>
    </row>
    <row r="3299">
      <c r="D3299" s="32"/>
    </row>
    <row r="3300">
      <c r="D3300" s="32"/>
    </row>
    <row r="3301">
      <c r="D3301" s="32"/>
    </row>
    <row r="3302">
      <c r="D3302" s="32"/>
    </row>
    <row r="3303">
      <c r="D3303" s="32"/>
    </row>
    <row r="3304">
      <c r="D3304" s="32"/>
    </row>
    <row r="3305">
      <c r="D3305" s="32"/>
    </row>
    <row r="3306">
      <c r="D3306" s="32"/>
    </row>
    <row r="3307">
      <c r="D3307" s="32"/>
    </row>
    <row r="3308">
      <c r="D3308" s="32"/>
    </row>
    <row r="3309">
      <c r="D3309" s="32"/>
    </row>
    <row r="3310">
      <c r="D3310" s="32"/>
    </row>
    <row r="3311">
      <c r="D3311" s="32"/>
    </row>
    <row r="3312">
      <c r="D3312" s="32"/>
    </row>
    <row r="3313">
      <c r="D3313" s="32"/>
    </row>
    <row r="3314">
      <c r="D3314" s="32"/>
    </row>
    <row r="3315">
      <c r="D3315" s="32"/>
    </row>
    <row r="3316">
      <c r="D3316" s="32"/>
    </row>
    <row r="3317">
      <c r="D3317" s="32"/>
    </row>
    <row r="3318">
      <c r="D3318" s="32"/>
    </row>
    <row r="3319">
      <c r="D3319" s="32"/>
    </row>
    <row r="3320">
      <c r="D3320" s="32"/>
    </row>
    <row r="3321">
      <c r="D3321" s="32"/>
    </row>
    <row r="3322">
      <c r="D3322" s="32"/>
    </row>
    <row r="3323">
      <c r="D3323" s="32"/>
    </row>
    <row r="3324">
      <c r="D3324" s="32"/>
    </row>
    <row r="3325">
      <c r="D3325" s="32"/>
    </row>
    <row r="3326">
      <c r="D3326" s="32"/>
    </row>
    <row r="3327">
      <c r="D3327" s="32"/>
    </row>
    <row r="3328">
      <c r="D3328" s="32"/>
    </row>
    <row r="3329">
      <c r="D3329" s="32"/>
    </row>
    <row r="3330">
      <c r="D3330" s="32"/>
    </row>
    <row r="3331">
      <c r="D3331" s="32"/>
    </row>
    <row r="3332">
      <c r="D3332" s="32"/>
    </row>
    <row r="3333">
      <c r="D3333" s="32"/>
    </row>
    <row r="3334">
      <c r="D3334" s="32"/>
    </row>
    <row r="3335">
      <c r="D3335" s="32"/>
    </row>
    <row r="3336">
      <c r="D3336" s="32"/>
    </row>
    <row r="3337">
      <c r="D3337" s="32"/>
    </row>
    <row r="3338">
      <c r="D3338" s="32"/>
    </row>
    <row r="3339">
      <c r="D3339" s="32"/>
    </row>
    <row r="3340">
      <c r="D3340" s="32"/>
    </row>
    <row r="3341">
      <c r="D3341" s="32"/>
    </row>
    <row r="3342">
      <c r="D3342" s="32"/>
    </row>
    <row r="3343">
      <c r="D3343" s="32"/>
    </row>
    <row r="3344">
      <c r="D3344" s="32"/>
    </row>
    <row r="3345">
      <c r="D3345" s="32"/>
    </row>
    <row r="3346">
      <c r="D3346" s="32"/>
    </row>
    <row r="3347">
      <c r="D3347" s="32"/>
    </row>
    <row r="3348">
      <c r="D3348" s="32"/>
    </row>
    <row r="3349">
      <c r="D3349" s="32"/>
    </row>
    <row r="3350">
      <c r="D3350" s="32"/>
    </row>
    <row r="3351">
      <c r="D3351" s="32"/>
    </row>
    <row r="3352">
      <c r="D3352" s="32"/>
    </row>
    <row r="3353">
      <c r="D3353" s="32"/>
    </row>
    <row r="3354">
      <c r="D3354" s="32"/>
    </row>
    <row r="3355">
      <c r="D3355" s="32"/>
    </row>
    <row r="3356">
      <c r="D3356" s="32"/>
    </row>
    <row r="3357">
      <c r="D3357" s="32"/>
    </row>
    <row r="3358">
      <c r="D3358" s="32"/>
    </row>
    <row r="3359">
      <c r="D3359" s="32"/>
    </row>
    <row r="3360">
      <c r="D3360" s="32"/>
    </row>
    <row r="3361">
      <c r="D3361" s="32"/>
    </row>
    <row r="3362">
      <c r="D3362" s="32"/>
    </row>
    <row r="3363">
      <c r="D3363" s="32"/>
    </row>
    <row r="3364">
      <c r="D3364" s="32"/>
    </row>
    <row r="3365">
      <c r="D3365" s="32"/>
    </row>
    <row r="3366">
      <c r="D3366" s="32"/>
    </row>
    <row r="3367">
      <c r="D3367" s="32"/>
    </row>
    <row r="3368">
      <c r="D3368" s="32"/>
    </row>
    <row r="3369">
      <c r="D3369" s="32"/>
    </row>
    <row r="3370">
      <c r="D3370" s="32"/>
    </row>
    <row r="3371">
      <c r="D3371" s="32"/>
    </row>
    <row r="3372">
      <c r="D3372" s="32"/>
    </row>
    <row r="3373">
      <c r="D3373" s="32"/>
    </row>
    <row r="3374">
      <c r="D3374" s="32"/>
    </row>
    <row r="3375">
      <c r="D3375" s="32"/>
    </row>
    <row r="3376">
      <c r="D3376" s="32"/>
    </row>
    <row r="3377">
      <c r="D3377" s="32"/>
    </row>
    <row r="3378">
      <c r="D3378" s="32"/>
    </row>
    <row r="3379">
      <c r="D3379" s="32"/>
    </row>
    <row r="3380">
      <c r="D3380" s="32"/>
    </row>
    <row r="3381">
      <c r="D3381" s="32"/>
    </row>
    <row r="3382">
      <c r="D3382" s="32"/>
    </row>
    <row r="3383">
      <c r="D3383" s="32"/>
    </row>
    <row r="3384">
      <c r="D3384" s="32"/>
    </row>
    <row r="3385">
      <c r="D3385" s="32"/>
    </row>
    <row r="3386">
      <c r="D3386" s="32"/>
    </row>
    <row r="3387">
      <c r="D3387" s="32"/>
    </row>
    <row r="3388">
      <c r="D3388" s="32"/>
    </row>
    <row r="3389">
      <c r="D3389" s="32"/>
    </row>
    <row r="3390">
      <c r="D3390" s="32"/>
    </row>
    <row r="3391">
      <c r="D3391" s="32"/>
    </row>
    <row r="3392">
      <c r="D3392" s="32"/>
    </row>
    <row r="3393">
      <c r="D3393" s="32"/>
    </row>
    <row r="3394">
      <c r="D3394" s="32"/>
    </row>
    <row r="3395">
      <c r="D3395" s="32"/>
    </row>
    <row r="3396">
      <c r="D3396" s="32"/>
    </row>
    <row r="3397">
      <c r="D3397" s="32"/>
    </row>
    <row r="3398">
      <c r="D3398" s="32"/>
    </row>
    <row r="3399">
      <c r="D3399" s="32"/>
    </row>
    <row r="3400">
      <c r="D3400" s="32"/>
    </row>
    <row r="3401">
      <c r="D3401" s="32"/>
    </row>
    <row r="3402">
      <c r="D3402" s="32"/>
    </row>
    <row r="3403">
      <c r="D3403" s="32"/>
    </row>
    <row r="3404">
      <c r="D3404" s="32"/>
    </row>
    <row r="3405">
      <c r="D3405" s="32"/>
    </row>
    <row r="3406">
      <c r="D3406" s="32"/>
    </row>
    <row r="3407">
      <c r="D3407" s="32"/>
    </row>
    <row r="3408">
      <c r="D3408" s="32"/>
    </row>
    <row r="3409">
      <c r="D3409" s="32"/>
    </row>
    <row r="3410">
      <c r="D3410" s="32"/>
    </row>
    <row r="3411">
      <c r="D3411" s="32"/>
    </row>
    <row r="3412">
      <c r="D3412" s="32"/>
    </row>
    <row r="3413">
      <c r="D3413" s="32"/>
    </row>
    <row r="3414">
      <c r="D3414" s="32"/>
    </row>
    <row r="3415">
      <c r="D3415" s="32"/>
    </row>
    <row r="3416">
      <c r="D3416" s="32"/>
    </row>
    <row r="3417">
      <c r="D3417" s="32"/>
    </row>
    <row r="3418">
      <c r="D3418" s="32"/>
    </row>
    <row r="3419">
      <c r="D3419" s="32"/>
    </row>
    <row r="3420">
      <c r="D3420" s="32"/>
    </row>
    <row r="3421">
      <c r="D3421" s="32"/>
    </row>
    <row r="3422">
      <c r="D3422" s="32"/>
    </row>
    <row r="3423">
      <c r="D3423" s="32"/>
    </row>
    <row r="3424">
      <c r="D3424" s="32"/>
    </row>
    <row r="3425">
      <c r="D3425" s="32"/>
    </row>
    <row r="3426">
      <c r="D3426" s="32"/>
    </row>
    <row r="3427">
      <c r="D3427" s="32"/>
    </row>
    <row r="3428">
      <c r="D3428" s="32"/>
    </row>
    <row r="3429">
      <c r="D3429" s="32"/>
    </row>
    <row r="3430">
      <c r="D3430" s="32"/>
    </row>
    <row r="3431">
      <c r="D3431" s="32"/>
    </row>
    <row r="3432">
      <c r="D3432" s="32"/>
    </row>
    <row r="3433">
      <c r="D3433" s="32"/>
    </row>
    <row r="3434">
      <c r="D3434" s="32"/>
    </row>
    <row r="3435">
      <c r="D3435" s="32"/>
    </row>
    <row r="3436">
      <c r="D3436" s="32"/>
    </row>
    <row r="3437">
      <c r="D3437" s="32"/>
    </row>
    <row r="3438">
      <c r="D3438" s="32"/>
    </row>
    <row r="3439">
      <c r="D3439" s="32"/>
    </row>
    <row r="3440">
      <c r="D3440" s="32"/>
    </row>
    <row r="3441">
      <c r="D3441" s="32"/>
    </row>
    <row r="3442">
      <c r="D3442" s="32"/>
    </row>
    <row r="3443">
      <c r="D3443" s="32"/>
    </row>
    <row r="3444">
      <c r="D3444" s="32"/>
    </row>
    <row r="3445">
      <c r="D3445" s="32"/>
    </row>
    <row r="3446">
      <c r="D3446" s="32"/>
    </row>
    <row r="3447">
      <c r="D3447" s="32"/>
    </row>
    <row r="3448">
      <c r="D3448" s="32"/>
    </row>
    <row r="3449">
      <c r="D3449" s="32"/>
    </row>
    <row r="3450">
      <c r="D3450" s="32"/>
    </row>
    <row r="3451">
      <c r="D3451" s="32"/>
    </row>
    <row r="3452">
      <c r="D3452" s="32"/>
    </row>
    <row r="3453">
      <c r="D3453" s="32"/>
    </row>
    <row r="3454">
      <c r="D3454" s="32"/>
    </row>
    <row r="3455">
      <c r="D3455" s="32"/>
    </row>
    <row r="3456">
      <c r="D3456" s="32"/>
    </row>
    <row r="3457">
      <c r="D3457" s="32"/>
    </row>
    <row r="3458">
      <c r="D3458" s="32"/>
    </row>
    <row r="3459">
      <c r="D3459" s="32"/>
    </row>
    <row r="3460">
      <c r="D3460" s="32"/>
    </row>
    <row r="3461">
      <c r="D3461" s="32"/>
    </row>
    <row r="3462">
      <c r="D3462" s="32"/>
    </row>
    <row r="3463">
      <c r="D3463" s="32"/>
    </row>
    <row r="3464">
      <c r="D3464" s="32"/>
    </row>
    <row r="3465">
      <c r="D3465" s="32"/>
    </row>
    <row r="3466">
      <c r="D3466" s="32"/>
    </row>
    <row r="3467">
      <c r="D3467" s="32"/>
    </row>
    <row r="3468">
      <c r="D3468" s="32"/>
    </row>
    <row r="3469">
      <c r="D3469" s="32"/>
    </row>
    <row r="3470">
      <c r="D3470" s="32"/>
    </row>
    <row r="3471">
      <c r="D3471" s="32"/>
    </row>
    <row r="3472">
      <c r="D3472" s="32"/>
    </row>
    <row r="3473">
      <c r="D3473" s="32"/>
    </row>
    <row r="3474">
      <c r="D3474" s="32"/>
    </row>
    <row r="3475">
      <c r="D3475" s="32"/>
    </row>
    <row r="3476">
      <c r="D3476" s="32"/>
    </row>
    <row r="3477">
      <c r="D3477" s="32"/>
    </row>
    <row r="3478">
      <c r="D3478" s="32"/>
    </row>
    <row r="3479">
      <c r="D3479" s="32"/>
    </row>
    <row r="3480">
      <c r="D3480" s="32"/>
    </row>
    <row r="3481">
      <c r="D3481" s="32"/>
    </row>
    <row r="3482">
      <c r="D3482" s="32"/>
    </row>
    <row r="3483">
      <c r="D3483" s="32"/>
    </row>
    <row r="3484">
      <c r="D3484" s="32"/>
    </row>
    <row r="3485">
      <c r="D3485" s="32"/>
    </row>
    <row r="3486">
      <c r="D3486" s="32"/>
    </row>
    <row r="3487">
      <c r="D3487" s="32"/>
    </row>
    <row r="3488">
      <c r="D3488" s="32"/>
    </row>
    <row r="3489">
      <c r="D3489" s="32"/>
    </row>
    <row r="3490">
      <c r="D3490" s="32"/>
    </row>
    <row r="3491">
      <c r="D3491" s="32"/>
    </row>
    <row r="3492">
      <c r="D3492" s="32"/>
    </row>
    <row r="3493">
      <c r="D3493" s="32"/>
    </row>
    <row r="3494">
      <c r="D3494" s="32"/>
    </row>
    <row r="3495">
      <c r="D3495" s="32"/>
    </row>
    <row r="3496">
      <c r="D3496" s="32"/>
    </row>
    <row r="3497">
      <c r="D3497" s="32"/>
    </row>
    <row r="3498">
      <c r="D3498" s="32"/>
    </row>
    <row r="3499">
      <c r="D3499" s="32"/>
    </row>
    <row r="3500">
      <c r="D3500" s="32"/>
    </row>
    <row r="3501">
      <c r="D3501" s="32"/>
    </row>
    <row r="3502">
      <c r="D3502" s="32"/>
    </row>
    <row r="3503">
      <c r="D3503" s="32"/>
    </row>
    <row r="3504">
      <c r="D3504" s="32"/>
    </row>
    <row r="3505">
      <c r="D3505" s="32"/>
    </row>
    <row r="3506">
      <c r="D3506" s="32"/>
    </row>
    <row r="3507">
      <c r="D3507" s="32"/>
    </row>
    <row r="3508">
      <c r="D3508" s="32"/>
    </row>
    <row r="3509">
      <c r="D3509" s="32"/>
    </row>
    <row r="3510">
      <c r="D3510" s="32"/>
    </row>
    <row r="3511">
      <c r="D3511" s="32"/>
    </row>
    <row r="3512">
      <c r="D3512" s="32"/>
    </row>
    <row r="3513">
      <c r="D3513" s="32"/>
    </row>
    <row r="3514">
      <c r="D3514" s="32"/>
    </row>
    <row r="3515">
      <c r="D3515" s="32"/>
    </row>
    <row r="3516">
      <c r="D3516" s="32"/>
    </row>
    <row r="3517">
      <c r="D3517" s="32"/>
    </row>
    <row r="3518">
      <c r="D3518" s="32"/>
    </row>
    <row r="3519">
      <c r="D3519" s="32"/>
    </row>
    <row r="3520">
      <c r="D3520" s="32"/>
    </row>
    <row r="3521">
      <c r="D3521" s="32"/>
    </row>
    <row r="3522">
      <c r="D3522" s="32"/>
    </row>
    <row r="3523">
      <c r="D3523" s="32"/>
    </row>
    <row r="3524">
      <c r="D3524" s="32"/>
    </row>
    <row r="3525">
      <c r="D3525" s="32"/>
    </row>
    <row r="3526">
      <c r="D3526" s="32"/>
    </row>
    <row r="3527">
      <c r="D3527" s="32"/>
    </row>
    <row r="3528">
      <c r="D3528" s="32"/>
    </row>
    <row r="3529">
      <c r="D3529" s="32"/>
    </row>
    <row r="3530">
      <c r="D3530" s="32"/>
    </row>
    <row r="3531">
      <c r="D3531" s="32"/>
    </row>
    <row r="3532">
      <c r="D3532" s="32"/>
    </row>
    <row r="3533">
      <c r="D3533" s="32"/>
    </row>
    <row r="3534">
      <c r="D3534" s="32"/>
    </row>
    <row r="3535">
      <c r="D3535" s="32"/>
    </row>
    <row r="3536">
      <c r="D3536" s="32"/>
    </row>
    <row r="3537">
      <c r="D3537" s="32"/>
    </row>
    <row r="3538">
      <c r="D3538" s="32"/>
    </row>
    <row r="3539">
      <c r="D3539" s="32"/>
    </row>
    <row r="3540">
      <c r="D3540" s="32"/>
    </row>
    <row r="3541">
      <c r="D3541" s="32"/>
    </row>
    <row r="3542">
      <c r="D3542" s="32"/>
    </row>
    <row r="3543">
      <c r="D3543" s="32"/>
    </row>
    <row r="3544">
      <c r="D3544" s="32"/>
    </row>
    <row r="3545">
      <c r="D3545" s="32"/>
    </row>
    <row r="3546">
      <c r="D3546" s="32"/>
    </row>
    <row r="3547">
      <c r="D3547" s="32"/>
    </row>
    <row r="3548">
      <c r="D3548" s="32"/>
    </row>
    <row r="3549">
      <c r="D3549" s="32"/>
    </row>
    <row r="3550">
      <c r="D3550" s="32"/>
    </row>
    <row r="3551">
      <c r="D3551" s="32"/>
    </row>
    <row r="3552">
      <c r="D3552" s="32"/>
    </row>
    <row r="3553">
      <c r="D3553" s="32"/>
    </row>
    <row r="3554">
      <c r="D3554" s="32"/>
    </row>
    <row r="3555">
      <c r="D3555" s="32"/>
    </row>
    <row r="3556">
      <c r="D3556" s="32"/>
    </row>
    <row r="3557">
      <c r="D3557" s="32"/>
    </row>
    <row r="3558">
      <c r="D3558" s="32"/>
    </row>
    <row r="3559">
      <c r="D3559" s="32"/>
    </row>
    <row r="3560">
      <c r="D3560" s="32"/>
    </row>
    <row r="3561">
      <c r="D3561" s="32"/>
    </row>
    <row r="3562">
      <c r="D3562" s="32"/>
    </row>
    <row r="3563">
      <c r="D3563" s="32"/>
    </row>
    <row r="3564">
      <c r="D3564" s="32"/>
    </row>
    <row r="3565">
      <c r="D3565" s="32"/>
    </row>
    <row r="3566">
      <c r="D3566" s="32"/>
    </row>
    <row r="3567">
      <c r="D3567" s="32"/>
    </row>
    <row r="3568">
      <c r="D3568" s="32"/>
    </row>
    <row r="3569">
      <c r="D3569" s="32"/>
    </row>
    <row r="3570">
      <c r="D3570" s="32"/>
    </row>
    <row r="3571">
      <c r="D3571" s="32"/>
    </row>
    <row r="3572">
      <c r="D3572" s="32"/>
    </row>
    <row r="3573">
      <c r="D3573" s="32"/>
    </row>
    <row r="3574">
      <c r="D3574" s="32"/>
    </row>
    <row r="3575">
      <c r="D3575" s="32"/>
    </row>
    <row r="3576">
      <c r="D3576" s="32"/>
    </row>
    <row r="3577">
      <c r="D3577" s="32"/>
    </row>
    <row r="3578">
      <c r="D3578" s="32"/>
    </row>
    <row r="3579">
      <c r="D3579" s="32"/>
    </row>
    <row r="3580">
      <c r="D3580" s="32"/>
    </row>
    <row r="3581">
      <c r="D3581" s="32"/>
    </row>
    <row r="3582">
      <c r="D3582" s="32"/>
    </row>
    <row r="3583">
      <c r="D3583" s="32"/>
    </row>
    <row r="3584">
      <c r="D3584" s="32"/>
    </row>
    <row r="3585">
      <c r="D3585" s="32"/>
    </row>
    <row r="3586">
      <c r="D3586" s="32"/>
    </row>
    <row r="3587">
      <c r="D3587" s="32"/>
    </row>
    <row r="3588">
      <c r="D3588" s="32"/>
    </row>
    <row r="3589">
      <c r="D3589" s="32"/>
    </row>
    <row r="3590">
      <c r="D3590" s="32"/>
    </row>
    <row r="3591">
      <c r="D3591" s="32"/>
    </row>
    <row r="3592">
      <c r="D3592" s="32"/>
    </row>
    <row r="3593">
      <c r="D3593" s="32"/>
    </row>
    <row r="3594">
      <c r="D3594" s="32"/>
    </row>
    <row r="3595">
      <c r="D3595" s="32"/>
    </row>
    <row r="3596">
      <c r="D3596" s="32"/>
    </row>
    <row r="3597">
      <c r="D3597" s="32"/>
    </row>
    <row r="3598">
      <c r="D3598" s="32"/>
    </row>
    <row r="3599">
      <c r="D3599" s="32"/>
    </row>
    <row r="3600">
      <c r="D3600" s="32"/>
    </row>
    <row r="3601">
      <c r="D3601" s="32"/>
    </row>
    <row r="3602">
      <c r="D3602" s="32"/>
    </row>
    <row r="3603">
      <c r="D3603" s="32"/>
    </row>
    <row r="3604">
      <c r="D3604" s="32"/>
    </row>
    <row r="3605">
      <c r="D3605" s="32"/>
    </row>
    <row r="3606">
      <c r="D3606" s="32"/>
    </row>
    <row r="3607">
      <c r="D3607" s="32"/>
    </row>
    <row r="3608">
      <c r="D3608" s="32"/>
    </row>
    <row r="3609">
      <c r="D3609" s="32"/>
    </row>
    <row r="3610">
      <c r="D3610" s="32"/>
    </row>
    <row r="3611">
      <c r="D3611" s="32"/>
    </row>
    <row r="3612">
      <c r="D3612" s="32"/>
    </row>
    <row r="3613">
      <c r="D3613" s="32"/>
    </row>
    <row r="3614">
      <c r="D3614" s="32"/>
    </row>
    <row r="3615">
      <c r="D3615" s="32"/>
    </row>
    <row r="3616">
      <c r="D3616" s="32"/>
    </row>
    <row r="3617">
      <c r="D3617" s="32"/>
    </row>
    <row r="3618">
      <c r="D3618" s="32"/>
    </row>
    <row r="3619">
      <c r="D3619" s="32"/>
    </row>
    <row r="3620">
      <c r="D3620" s="32"/>
    </row>
    <row r="3621">
      <c r="D3621" s="32"/>
    </row>
    <row r="3622">
      <c r="D3622" s="32"/>
    </row>
    <row r="3623">
      <c r="D3623" s="32"/>
    </row>
    <row r="3624">
      <c r="D3624" s="32"/>
    </row>
    <row r="3625">
      <c r="D3625" s="32"/>
    </row>
    <row r="3626">
      <c r="D3626" s="32"/>
    </row>
    <row r="3627">
      <c r="D3627" s="32"/>
    </row>
    <row r="3628">
      <c r="D3628" s="32"/>
    </row>
    <row r="3629">
      <c r="D3629" s="32"/>
    </row>
    <row r="3630">
      <c r="D3630" s="32"/>
    </row>
    <row r="3631">
      <c r="D3631" s="32"/>
    </row>
    <row r="3632">
      <c r="D3632" s="32"/>
    </row>
    <row r="3633">
      <c r="D3633" s="32"/>
    </row>
    <row r="3634">
      <c r="D3634" s="32"/>
    </row>
    <row r="3635">
      <c r="D3635" s="32"/>
    </row>
    <row r="3636">
      <c r="D3636" s="32"/>
    </row>
    <row r="3637">
      <c r="D3637" s="32"/>
    </row>
    <row r="3638">
      <c r="D3638" s="32"/>
    </row>
    <row r="3639">
      <c r="D3639" s="32"/>
    </row>
    <row r="3640">
      <c r="D3640" s="32"/>
    </row>
    <row r="3641">
      <c r="D3641" s="32"/>
    </row>
    <row r="3642">
      <c r="D3642" s="32"/>
    </row>
    <row r="3643">
      <c r="D3643" s="32"/>
    </row>
    <row r="3644">
      <c r="D3644" s="32"/>
    </row>
    <row r="3645">
      <c r="D3645" s="32"/>
    </row>
    <row r="3646">
      <c r="D3646" s="32"/>
    </row>
    <row r="3647">
      <c r="D3647" s="32"/>
    </row>
    <row r="3648">
      <c r="D3648" s="32"/>
    </row>
    <row r="3649">
      <c r="D3649" s="32"/>
    </row>
    <row r="3650">
      <c r="D3650" s="32"/>
    </row>
    <row r="3651">
      <c r="D3651" s="32"/>
    </row>
    <row r="3652">
      <c r="D3652" s="32"/>
    </row>
    <row r="3653">
      <c r="D3653" s="32"/>
    </row>
    <row r="3654">
      <c r="D3654" s="32"/>
    </row>
    <row r="3655">
      <c r="D3655" s="32"/>
    </row>
    <row r="3656">
      <c r="D3656" s="32"/>
    </row>
    <row r="3657">
      <c r="D3657" s="32"/>
    </row>
    <row r="3658">
      <c r="D3658" s="32"/>
    </row>
    <row r="3659">
      <c r="D3659" s="32"/>
    </row>
    <row r="3660">
      <c r="D3660" s="32"/>
    </row>
    <row r="3661">
      <c r="D3661" s="32"/>
    </row>
    <row r="3662">
      <c r="D3662" s="32"/>
    </row>
    <row r="3663">
      <c r="D3663" s="32"/>
    </row>
    <row r="3664">
      <c r="D3664" s="32"/>
    </row>
    <row r="3665">
      <c r="D3665" s="32"/>
    </row>
    <row r="3666">
      <c r="D3666" s="32"/>
    </row>
    <row r="3667">
      <c r="D3667" s="32"/>
    </row>
    <row r="3668">
      <c r="D3668" s="32"/>
    </row>
    <row r="3669">
      <c r="D3669" s="32"/>
    </row>
    <row r="3670">
      <c r="D3670" s="32"/>
    </row>
    <row r="3671">
      <c r="D3671" s="32"/>
    </row>
    <row r="3672">
      <c r="D3672" s="32"/>
    </row>
    <row r="3673">
      <c r="D3673" s="32"/>
    </row>
    <row r="3674">
      <c r="D3674" s="32"/>
    </row>
    <row r="3675">
      <c r="D3675" s="32"/>
    </row>
    <row r="3676">
      <c r="D3676" s="32"/>
    </row>
    <row r="3677">
      <c r="D3677" s="32"/>
    </row>
    <row r="3678">
      <c r="D3678" s="32"/>
    </row>
    <row r="3679">
      <c r="D3679" s="32"/>
    </row>
    <row r="3680">
      <c r="D3680" s="32"/>
    </row>
    <row r="3681">
      <c r="D3681" s="32"/>
    </row>
    <row r="3682">
      <c r="D3682" s="32"/>
    </row>
    <row r="3683">
      <c r="D3683" s="32"/>
    </row>
    <row r="3684">
      <c r="D3684" s="32"/>
    </row>
    <row r="3685">
      <c r="D3685" s="32"/>
    </row>
    <row r="3686">
      <c r="D3686" s="32"/>
    </row>
    <row r="3687">
      <c r="D3687" s="32"/>
    </row>
    <row r="3688">
      <c r="D3688" s="32"/>
    </row>
    <row r="3689">
      <c r="D3689" s="32"/>
    </row>
    <row r="3690">
      <c r="D3690" s="32"/>
    </row>
    <row r="3691">
      <c r="D3691" s="32"/>
    </row>
    <row r="3692">
      <c r="D3692" s="32"/>
    </row>
    <row r="3693">
      <c r="D3693" s="32"/>
    </row>
    <row r="3694">
      <c r="D3694" s="32"/>
    </row>
    <row r="3695">
      <c r="D3695" s="32"/>
    </row>
    <row r="3696">
      <c r="D3696" s="32"/>
    </row>
    <row r="3697">
      <c r="D3697" s="32"/>
    </row>
    <row r="3698">
      <c r="D3698" s="32"/>
    </row>
    <row r="3699">
      <c r="D3699" s="32"/>
    </row>
    <row r="3700">
      <c r="D3700" s="32"/>
    </row>
    <row r="3701">
      <c r="D3701" s="32"/>
    </row>
    <row r="3702">
      <c r="D3702" s="32"/>
    </row>
    <row r="3703">
      <c r="D3703" s="32"/>
    </row>
    <row r="3704">
      <c r="D3704" s="32"/>
    </row>
    <row r="3705">
      <c r="D3705" s="32"/>
    </row>
    <row r="3706">
      <c r="D3706" s="32"/>
    </row>
    <row r="3707">
      <c r="D3707" s="32"/>
    </row>
    <row r="3708">
      <c r="D3708" s="32"/>
    </row>
    <row r="3709">
      <c r="D3709" s="32"/>
    </row>
    <row r="3710">
      <c r="D3710" s="32"/>
    </row>
    <row r="3711">
      <c r="D3711" s="32"/>
    </row>
    <row r="3712">
      <c r="D3712" s="32"/>
    </row>
    <row r="3713">
      <c r="D3713" s="32"/>
    </row>
    <row r="3714">
      <c r="D3714" s="32"/>
    </row>
    <row r="3715">
      <c r="D3715" s="32"/>
    </row>
    <row r="3716">
      <c r="D3716" s="32"/>
    </row>
    <row r="3717">
      <c r="D3717" s="32"/>
    </row>
    <row r="3718">
      <c r="D3718" s="32"/>
    </row>
    <row r="3719">
      <c r="D3719" s="32"/>
    </row>
    <row r="3720">
      <c r="D3720" s="32"/>
    </row>
    <row r="3721">
      <c r="D3721" s="32"/>
    </row>
    <row r="3722">
      <c r="D3722" s="32"/>
    </row>
    <row r="3723">
      <c r="D3723" s="32"/>
    </row>
    <row r="3724">
      <c r="D3724" s="32"/>
    </row>
    <row r="3725">
      <c r="D3725" s="32"/>
    </row>
    <row r="3726">
      <c r="D3726" s="32"/>
    </row>
    <row r="3727">
      <c r="D3727" s="32"/>
    </row>
    <row r="3728">
      <c r="D3728" s="32"/>
    </row>
    <row r="3729">
      <c r="D3729" s="32"/>
    </row>
    <row r="3730">
      <c r="D3730" s="32"/>
    </row>
    <row r="3731">
      <c r="D3731" s="32"/>
    </row>
  </sheetData>
  <drawing r:id="rId1"/>
</worksheet>
</file>