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F:\F DRIVE\ALL\ALEXY\payment schedule template\"/>
    </mc:Choice>
  </mc:AlternateContent>
  <bookViews>
    <workbookView xWindow="0" yWindow="0" windowWidth="20490" windowHeight="6855"/>
  </bookViews>
  <sheets>
    <sheet name="Amortization Table" sheetId="1" r:id="rId1"/>
  </sheets>
  <definedNames>
    <definedName name="Beg_Bal">'Amortization Table'!$C$18:$C$377</definedName>
    <definedName name="Data">'Amortization Table'!$A$18:$I$377</definedName>
    <definedName name="End_Bal">'Amortization Table'!$I$18:$I$377</definedName>
    <definedName name="Extra_Pay">'Amortization Table'!$E$18:$E$377</definedName>
    <definedName name="Full_Print">'Amortization Table'!$A$1:$I$377</definedName>
    <definedName name="Header_Row">ROW('Amortization Table'!$17:$17)</definedName>
    <definedName name="Int">'Amortization Table'!$H$18:$H$377</definedName>
    <definedName name="Interest_Rate">'Amortization Table'!$D$5</definedName>
    <definedName name="Last_Row">IF(Values_Entered,Header_Row+Number_of_Payments,Header_Row)</definedName>
    <definedName name="Loan_Amount">'Amortization Table'!$D$4</definedName>
    <definedName name="Loan_Start">'Amortization Table'!$D$7</definedName>
    <definedName name="Loan_Years">'Amortization Table'!$D$6</definedName>
    <definedName name="Number_of_Payments">MATCH(0.01,End_Bal,-1)+1</definedName>
    <definedName name="Pay_Date">'Amortization Table'!$B$18:$B$377</definedName>
    <definedName name="Pay_Num">'Amortization Table'!$A$18:$A$377</definedName>
    <definedName name="Payment_Date">DATE(YEAR(Loan_Start),MONTH(Loan_Start)+Payment_Number,DAY(Loan_Start))</definedName>
    <definedName name="Princ">'Amortization Table'!$G$18:$G$377</definedName>
    <definedName name="_xlnm.Print_Area" localSheetId="0">'Amortization Table'!$A$1:$I$77</definedName>
    <definedName name="Print_Area_Reset">OFFSET(Full_Print,0,0,Last_Row)</definedName>
    <definedName name="_xlnm.Print_Titles" localSheetId="0">'Amortization Table'!$17:$17</definedName>
    <definedName name="Sched_Pay">'Amortization Table'!$D$18:$D$377</definedName>
    <definedName name="Scheduled_Extra_Payments">'Amortization Table'!$D$8</definedName>
    <definedName name="Scheduled_Interest_Rate">'Amortization Table'!$D$5</definedName>
    <definedName name="Scheduled_Monthly_Payment">'Amortization Table'!$D$11</definedName>
    <definedName name="Total_Interest">'Amortization Table'!$D$15</definedName>
    <definedName name="Total_Pay">'Amortization Table'!$F$18:$F$377</definedName>
    <definedName name="Total_Payment">Scheduled_Payment+Extra_Payment</definedName>
    <definedName name="Values_Entered">IF(Loan_Amount*Interest_Rate*Loan_Years*Loan_Start&gt;0,1,0)</definedName>
  </definedNames>
  <calcPr calcId="152511" fullCalcOnLoad="1" concurrentCalc="0"/>
</workbook>
</file>

<file path=xl/calcChain.xml><?xml version="1.0" encoding="utf-8"?>
<calcChain xmlns="http://schemas.openxmlformats.org/spreadsheetml/2006/main">
  <c r="A18" i="1" l="1"/>
  <c r="B18" i="1"/>
  <c r="A19" i="1"/>
  <c r="A20" i="1"/>
  <c r="C18" i="1"/>
  <c r="D11" i="1"/>
  <c r="D18" i="1"/>
  <c r="E18" i="1"/>
  <c r="F18" i="1"/>
  <c r="H18" i="1"/>
  <c r="G18" i="1"/>
  <c r="I18" i="1"/>
  <c r="C19" i="1"/>
  <c r="D19" i="1"/>
  <c r="E19" i="1"/>
  <c r="F19" i="1"/>
  <c r="H19" i="1"/>
  <c r="G19" i="1"/>
  <c r="I19" i="1"/>
  <c r="C20" i="1"/>
  <c r="H20" i="1"/>
  <c r="D20" i="1"/>
  <c r="E20" i="1"/>
  <c r="F20" i="1"/>
  <c r="G20" i="1"/>
  <c r="I20" i="1"/>
  <c r="A21" i="1"/>
  <c r="C21" i="1"/>
  <c r="H21" i="1"/>
  <c r="D21" i="1"/>
  <c r="E21" i="1"/>
  <c r="F21" i="1"/>
  <c r="G21" i="1"/>
  <c r="I21" i="1"/>
  <c r="A22" i="1"/>
  <c r="C22" i="1"/>
  <c r="H22" i="1"/>
  <c r="D22" i="1"/>
  <c r="E22" i="1"/>
  <c r="F22" i="1"/>
  <c r="G22" i="1"/>
  <c r="I22" i="1"/>
  <c r="A23" i="1"/>
  <c r="C23" i="1"/>
  <c r="H23" i="1"/>
  <c r="D23" i="1"/>
  <c r="E23" i="1"/>
  <c r="F23" i="1"/>
  <c r="G23" i="1"/>
  <c r="I23" i="1"/>
  <c r="A24" i="1"/>
  <c r="C24" i="1"/>
  <c r="H24" i="1"/>
  <c r="D24" i="1"/>
  <c r="E24" i="1"/>
  <c r="F24" i="1"/>
  <c r="G24" i="1"/>
  <c r="I24" i="1"/>
  <c r="A25" i="1"/>
  <c r="C25" i="1"/>
  <c r="H25" i="1"/>
  <c r="D25" i="1"/>
  <c r="E25" i="1"/>
  <c r="F25" i="1"/>
  <c r="G25" i="1"/>
  <c r="I25" i="1"/>
  <c r="A26" i="1"/>
  <c r="C26" i="1"/>
  <c r="H26" i="1"/>
  <c r="D26" i="1"/>
  <c r="E26" i="1"/>
  <c r="F26" i="1"/>
  <c r="G26" i="1"/>
  <c r="I26" i="1"/>
  <c r="A27" i="1"/>
  <c r="C27" i="1"/>
  <c r="H27" i="1"/>
  <c r="D27" i="1"/>
  <c r="E27" i="1"/>
  <c r="F27" i="1"/>
  <c r="G27" i="1"/>
  <c r="I27" i="1"/>
  <c r="A28" i="1"/>
  <c r="C28" i="1"/>
  <c r="H28" i="1"/>
  <c r="D28" i="1"/>
  <c r="E28" i="1"/>
  <c r="F28" i="1"/>
  <c r="G28" i="1"/>
  <c r="I28" i="1"/>
  <c r="A29" i="1"/>
  <c r="C29" i="1"/>
  <c r="H29" i="1"/>
  <c r="D29" i="1"/>
  <c r="E29" i="1"/>
  <c r="F29" i="1"/>
  <c r="G29" i="1"/>
  <c r="I29" i="1"/>
  <c r="A30" i="1"/>
  <c r="C30" i="1"/>
  <c r="H30" i="1"/>
  <c r="D30" i="1"/>
  <c r="E30" i="1"/>
  <c r="F30" i="1"/>
  <c r="G30" i="1"/>
  <c r="I30" i="1"/>
  <c r="A31" i="1"/>
  <c r="C31" i="1"/>
  <c r="H31" i="1"/>
  <c r="D31" i="1"/>
  <c r="E31" i="1"/>
  <c r="F31" i="1"/>
  <c r="G31" i="1"/>
  <c r="I31" i="1"/>
  <c r="A32" i="1"/>
  <c r="C32" i="1"/>
  <c r="H32" i="1"/>
  <c r="D32" i="1"/>
  <c r="E32" i="1"/>
  <c r="F32" i="1"/>
  <c r="G32" i="1"/>
  <c r="I32" i="1"/>
  <c r="A33" i="1"/>
  <c r="C33" i="1"/>
  <c r="H33" i="1"/>
  <c r="D33" i="1"/>
  <c r="E33" i="1"/>
  <c r="F33" i="1"/>
  <c r="G33" i="1"/>
  <c r="I33" i="1"/>
  <c r="A34" i="1"/>
  <c r="C34" i="1"/>
  <c r="H34" i="1"/>
  <c r="D34" i="1"/>
  <c r="E34" i="1"/>
  <c r="F34" i="1"/>
  <c r="G34" i="1"/>
  <c r="I34" i="1"/>
  <c r="A35" i="1"/>
  <c r="C35" i="1"/>
  <c r="H35" i="1"/>
  <c r="D35" i="1"/>
  <c r="E35" i="1"/>
  <c r="F35" i="1"/>
  <c r="G35" i="1"/>
  <c r="I35" i="1"/>
  <c r="A36" i="1"/>
  <c r="C36" i="1"/>
  <c r="H36" i="1"/>
  <c r="D36" i="1"/>
  <c r="E36" i="1"/>
  <c r="F36" i="1"/>
  <c r="G36" i="1"/>
  <c r="I36" i="1"/>
  <c r="A37" i="1"/>
  <c r="C37" i="1"/>
  <c r="H37" i="1"/>
  <c r="D37" i="1"/>
  <c r="E37" i="1"/>
  <c r="F37" i="1"/>
  <c r="G37" i="1"/>
  <c r="I37" i="1"/>
  <c r="A38" i="1"/>
  <c r="C38" i="1"/>
  <c r="H38" i="1"/>
  <c r="D38" i="1"/>
  <c r="E38" i="1"/>
  <c r="F38" i="1"/>
  <c r="G38" i="1"/>
  <c r="I38" i="1"/>
  <c r="A39" i="1"/>
  <c r="C39" i="1"/>
  <c r="H39" i="1"/>
  <c r="D39" i="1"/>
  <c r="E39" i="1"/>
  <c r="F39" i="1"/>
  <c r="G39" i="1"/>
  <c r="I39" i="1"/>
  <c r="A40" i="1"/>
  <c r="C40" i="1"/>
  <c r="H40" i="1"/>
  <c r="D40" i="1"/>
  <c r="E40" i="1"/>
  <c r="F40" i="1"/>
  <c r="G40" i="1"/>
  <c r="I40" i="1"/>
  <c r="A41" i="1"/>
  <c r="C41" i="1"/>
  <c r="H41" i="1"/>
  <c r="D41" i="1"/>
  <c r="E41" i="1"/>
  <c r="F41" i="1"/>
  <c r="G41" i="1"/>
  <c r="I41" i="1"/>
  <c r="A42" i="1"/>
  <c r="C42" i="1"/>
  <c r="H42" i="1"/>
  <c r="D42" i="1"/>
  <c r="E42" i="1"/>
  <c r="F42" i="1"/>
  <c r="G42" i="1"/>
  <c r="I42" i="1"/>
  <c r="A43" i="1"/>
  <c r="C43" i="1"/>
  <c r="H43" i="1"/>
  <c r="D43" i="1"/>
  <c r="E43" i="1"/>
  <c r="F43" i="1"/>
  <c r="G43" i="1"/>
  <c r="I43" i="1"/>
  <c r="A44" i="1"/>
  <c r="C44" i="1"/>
  <c r="H44" i="1"/>
  <c r="D44" i="1"/>
  <c r="E44" i="1"/>
  <c r="F44" i="1"/>
  <c r="G44" i="1"/>
  <c r="I44" i="1"/>
  <c r="A45" i="1"/>
  <c r="C45" i="1"/>
  <c r="H45" i="1"/>
  <c r="D45" i="1"/>
  <c r="E45" i="1"/>
  <c r="F45" i="1"/>
  <c r="G45" i="1"/>
  <c r="I45" i="1"/>
  <c r="A46" i="1"/>
  <c r="C46" i="1"/>
  <c r="H46" i="1"/>
  <c r="D46" i="1"/>
  <c r="E46" i="1"/>
  <c r="F46" i="1"/>
  <c r="G46" i="1"/>
  <c r="I46" i="1"/>
  <c r="A47" i="1"/>
  <c r="C47" i="1"/>
  <c r="H47" i="1"/>
  <c r="D47" i="1"/>
  <c r="E47" i="1"/>
  <c r="F47" i="1"/>
  <c r="G47" i="1"/>
  <c r="I47" i="1"/>
  <c r="A48" i="1"/>
  <c r="C48" i="1"/>
  <c r="H48" i="1"/>
  <c r="D48" i="1"/>
  <c r="E48" i="1"/>
  <c r="F48" i="1"/>
  <c r="G48" i="1"/>
  <c r="I48" i="1"/>
  <c r="A49" i="1"/>
  <c r="C49" i="1"/>
  <c r="H49" i="1"/>
  <c r="D49" i="1"/>
  <c r="E49" i="1"/>
  <c r="F49" i="1"/>
  <c r="G49" i="1"/>
  <c r="I49" i="1"/>
  <c r="A50" i="1"/>
  <c r="C50" i="1"/>
  <c r="H50" i="1"/>
  <c r="D50" i="1"/>
  <c r="E50" i="1"/>
  <c r="F50" i="1"/>
  <c r="G50" i="1"/>
  <c r="I50" i="1"/>
  <c r="A51" i="1"/>
  <c r="C51" i="1"/>
  <c r="H51" i="1"/>
  <c r="D51" i="1"/>
  <c r="E51" i="1"/>
  <c r="F51" i="1"/>
  <c r="G51" i="1"/>
  <c r="I51" i="1"/>
  <c r="A52" i="1"/>
  <c r="C52" i="1"/>
  <c r="H52" i="1"/>
  <c r="D52" i="1"/>
  <c r="E52" i="1"/>
  <c r="F52" i="1"/>
  <c r="G52" i="1"/>
  <c r="I52" i="1"/>
  <c r="A53" i="1"/>
  <c r="C53" i="1"/>
  <c r="H53" i="1"/>
  <c r="D53" i="1"/>
  <c r="E53" i="1"/>
  <c r="F53" i="1"/>
  <c r="G53" i="1"/>
  <c r="I53" i="1"/>
  <c r="A54" i="1"/>
  <c r="C54" i="1"/>
  <c r="H54" i="1"/>
  <c r="D54" i="1"/>
  <c r="E54" i="1"/>
  <c r="F54" i="1"/>
  <c r="G54" i="1"/>
  <c r="I54" i="1"/>
  <c r="A55" i="1"/>
  <c r="C55" i="1"/>
  <c r="H55" i="1"/>
  <c r="D55" i="1"/>
  <c r="E55" i="1"/>
  <c r="F55" i="1"/>
  <c r="G55" i="1"/>
  <c r="I55" i="1"/>
  <c r="A56" i="1"/>
  <c r="C56" i="1"/>
  <c r="H56" i="1"/>
  <c r="D56" i="1"/>
  <c r="E56" i="1"/>
  <c r="F56" i="1"/>
  <c r="G56" i="1"/>
  <c r="I56" i="1"/>
  <c r="A57" i="1"/>
  <c r="C57" i="1"/>
  <c r="H57" i="1"/>
  <c r="D57" i="1"/>
  <c r="E57" i="1"/>
  <c r="F57" i="1"/>
  <c r="G57" i="1"/>
  <c r="I57" i="1"/>
  <c r="A58" i="1"/>
  <c r="C58" i="1"/>
  <c r="H58" i="1"/>
  <c r="D58" i="1"/>
  <c r="E58" i="1"/>
  <c r="F58" i="1"/>
  <c r="G58" i="1"/>
  <c r="I58" i="1"/>
  <c r="A59" i="1"/>
  <c r="C59" i="1"/>
  <c r="H59" i="1"/>
  <c r="D59" i="1"/>
  <c r="E59" i="1"/>
  <c r="F59" i="1"/>
  <c r="G59" i="1"/>
  <c r="I59" i="1"/>
  <c r="A60" i="1"/>
  <c r="C60" i="1"/>
  <c r="H60" i="1"/>
  <c r="D60" i="1"/>
  <c r="E60" i="1"/>
  <c r="F60" i="1"/>
  <c r="G60" i="1"/>
  <c r="I60" i="1"/>
  <c r="A61" i="1"/>
  <c r="C61" i="1"/>
  <c r="H61" i="1"/>
  <c r="D61" i="1"/>
  <c r="E61" i="1"/>
  <c r="F61" i="1"/>
  <c r="G61" i="1"/>
  <c r="I61" i="1"/>
  <c r="A62" i="1"/>
  <c r="C62" i="1"/>
  <c r="H62" i="1"/>
  <c r="D62" i="1"/>
  <c r="E62" i="1"/>
  <c r="F62" i="1"/>
  <c r="G62" i="1"/>
  <c r="I62" i="1"/>
  <c r="A63" i="1"/>
  <c r="C63" i="1"/>
  <c r="H63" i="1"/>
  <c r="D63" i="1"/>
  <c r="E63" i="1"/>
  <c r="F63" i="1"/>
  <c r="G63" i="1"/>
  <c r="I63" i="1"/>
  <c r="A64" i="1"/>
  <c r="C64" i="1"/>
  <c r="H64" i="1"/>
  <c r="D64" i="1"/>
  <c r="E64" i="1"/>
  <c r="F64" i="1"/>
  <c r="G64" i="1"/>
  <c r="I64" i="1"/>
  <c r="A65" i="1"/>
  <c r="C65" i="1"/>
  <c r="H65" i="1"/>
  <c r="D65" i="1"/>
  <c r="E65" i="1"/>
  <c r="F65" i="1"/>
  <c r="G65" i="1"/>
  <c r="I65" i="1"/>
  <c r="A66" i="1"/>
  <c r="C66" i="1"/>
  <c r="H66" i="1"/>
  <c r="D66" i="1"/>
  <c r="E66" i="1"/>
  <c r="F66" i="1"/>
  <c r="G66" i="1"/>
  <c r="I66" i="1"/>
  <c r="A67" i="1"/>
  <c r="C67" i="1"/>
  <c r="H67" i="1"/>
  <c r="D67" i="1"/>
  <c r="E67" i="1"/>
  <c r="F67" i="1"/>
  <c r="G67" i="1"/>
  <c r="I67" i="1"/>
  <c r="A68" i="1"/>
  <c r="C68" i="1"/>
  <c r="H68" i="1"/>
  <c r="D68" i="1"/>
  <c r="E68" i="1"/>
  <c r="F68" i="1"/>
  <c r="G68" i="1"/>
  <c r="I68" i="1"/>
  <c r="A69" i="1"/>
  <c r="C69" i="1"/>
  <c r="H69" i="1"/>
  <c r="D69" i="1"/>
  <c r="E69" i="1"/>
  <c r="F69" i="1"/>
  <c r="G69" i="1"/>
  <c r="I69" i="1"/>
  <c r="A70" i="1"/>
  <c r="C70" i="1"/>
  <c r="H70" i="1"/>
  <c r="D70" i="1"/>
  <c r="E70" i="1"/>
  <c r="F70" i="1"/>
  <c r="G70" i="1"/>
  <c r="I70" i="1"/>
  <c r="A71" i="1"/>
  <c r="C71" i="1"/>
  <c r="H71" i="1"/>
  <c r="D71" i="1"/>
  <c r="E71" i="1"/>
  <c r="F71" i="1"/>
  <c r="G71" i="1"/>
  <c r="I71" i="1"/>
  <c r="A72" i="1"/>
  <c r="C72" i="1"/>
  <c r="H72" i="1"/>
  <c r="D72" i="1"/>
  <c r="E72" i="1"/>
  <c r="F72" i="1"/>
  <c r="G72" i="1"/>
  <c r="I72" i="1"/>
  <c r="A73" i="1"/>
  <c r="C73" i="1"/>
  <c r="H73" i="1"/>
  <c r="D73" i="1"/>
  <c r="E73" i="1"/>
  <c r="F73" i="1"/>
  <c r="G73" i="1"/>
  <c r="I73" i="1"/>
  <c r="A74" i="1"/>
  <c r="C74" i="1"/>
  <c r="H74" i="1"/>
  <c r="D74" i="1"/>
  <c r="E74" i="1"/>
  <c r="F74" i="1"/>
  <c r="G74" i="1"/>
  <c r="I74" i="1"/>
  <c r="A75" i="1"/>
  <c r="C75" i="1"/>
  <c r="H75" i="1"/>
  <c r="D75" i="1"/>
  <c r="E75" i="1"/>
  <c r="F75" i="1"/>
  <c r="G75" i="1"/>
  <c r="I75" i="1"/>
  <c r="A76" i="1"/>
  <c r="C76" i="1"/>
  <c r="H76" i="1"/>
  <c r="D76" i="1"/>
  <c r="E76" i="1"/>
  <c r="F76" i="1"/>
  <c r="G76" i="1"/>
  <c r="I76" i="1"/>
  <c r="A77" i="1"/>
  <c r="C77" i="1"/>
  <c r="H77" i="1"/>
  <c r="D77" i="1"/>
  <c r="E77" i="1"/>
  <c r="F77" i="1"/>
  <c r="G77" i="1"/>
  <c r="I77" i="1"/>
  <c r="A78" i="1"/>
  <c r="C78" i="1"/>
  <c r="H78" i="1"/>
  <c r="D78" i="1"/>
  <c r="E78" i="1"/>
  <c r="F78" i="1"/>
  <c r="G78" i="1"/>
  <c r="I78" i="1"/>
  <c r="A79" i="1"/>
  <c r="C79" i="1"/>
  <c r="H79" i="1"/>
  <c r="D79" i="1"/>
  <c r="E79" i="1"/>
  <c r="F79" i="1"/>
  <c r="G79" i="1"/>
  <c r="I79" i="1"/>
  <c r="A80" i="1"/>
  <c r="C80" i="1"/>
  <c r="H80" i="1"/>
  <c r="D80" i="1"/>
  <c r="E80" i="1"/>
  <c r="F80" i="1"/>
  <c r="G80" i="1"/>
  <c r="I80" i="1"/>
  <c r="A81" i="1"/>
  <c r="C81" i="1"/>
  <c r="H81" i="1"/>
  <c r="D81" i="1"/>
  <c r="E81" i="1"/>
  <c r="F81" i="1"/>
  <c r="G81" i="1"/>
  <c r="I81" i="1"/>
  <c r="A82" i="1"/>
  <c r="C82" i="1"/>
  <c r="H82" i="1"/>
  <c r="D82" i="1"/>
  <c r="E82" i="1"/>
  <c r="F82" i="1"/>
  <c r="G82" i="1"/>
  <c r="I82" i="1"/>
  <c r="A83" i="1"/>
  <c r="C83" i="1"/>
  <c r="H83" i="1"/>
  <c r="D83" i="1"/>
  <c r="E83" i="1"/>
  <c r="F83" i="1"/>
  <c r="G83" i="1"/>
  <c r="I83" i="1"/>
  <c r="A84" i="1"/>
  <c r="C84" i="1"/>
  <c r="H84" i="1"/>
  <c r="D84" i="1"/>
  <c r="E84" i="1"/>
  <c r="F84" i="1"/>
  <c r="G84" i="1"/>
  <c r="I84" i="1"/>
  <c r="A85" i="1"/>
  <c r="C85" i="1"/>
  <c r="H85" i="1"/>
  <c r="D85" i="1"/>
  <c r="E85" i="1"/>
  <c r="F85" i="1"/>
  <c r="G85" i="1"/>
  <c r="I85" i="1"/>
  <c r="A86" i="1"/>
  <c r="C86" i="1"/>
  <c r="H86" i="1"/>
  <c r="D86" i="1"/>
  <c r="E86" i="1"/>
  <c r="F86" i="1"/>
  <c r="G86" i="1"/>
  <c r="I86" i="1"/>
  <c r="A87" i="1"/>
  <c r="C87" i="1"/>
  <c r="H87" i="1"/>
  <c r="D87" i="1"/>
  <c r="E87" i="1"/>
  <c r="F87" i="1"/>
  <c r="G87" i="1"/>
  <c r="I87" i="1"/>
  <c r="A88" i="1"/>
  <c r="C88" i="1"/>
  <c r="H88" i="1"/>
  <c r="D88" i="1"/>
  <c r="E88" i="1"/>
  <c r="F88" i="1"/>
  <c r="G88" i="1"/>
  <c r="I88" i="1"/>
  <c r="A89" i="1"/>
  <c r="C89" i="1"/>
  <c r="H89" i="1"/>
  <c r="D89" i="1"/>
  <c r="E89" i="1"/>
  <c r="F89" i="1"/>
  <c r="G89" i="1"/>
  <c r="I89" i="1"/>
  <c r="A90" i="1"/>
  <c r="C90" i="1"/>
  <c r="H90" i="1"/>
  <c r="D90" i="1"/>
  <c r="E90" i="1"/>
  <c r="F90" i="1"/>
  <c r="G90" i="1"/>
  <c r="I90" i="1"/>
  <c r="A91" i="1"/>
  <c r="C91" i="1"/>
  <c r="H91" i="1"/>
  <c r="D91" i="1"/>
  <c r="E91" i="1"/>
  <c r="F91" i="1"/>
  <c r="G91" i="1"/>
  <c r="I91" i="1"/>
  <c r="A92" i="1"/>
  <c r="C92" i="1"/>
  <c r="H92" i="1"/>
  <c r="D92" i="1"/>
  <c r="E92" i="1"/>
  <c r="F92" i="1"/>
  <c r="G92" i="1"/>
  <c r="I92" i="1"/>
  <c r="A93" i="1"/>
  <c r="C93" i="1"/>
  <c r="H93" i="1"/>
  <c r="D93" i="1"/>
  <c r="E93" i="1"/>
  <c r="F93" i="1"/>
  <c r="G93" i="1"/>
  <c r="I93" i="1"/>
  <c r="A94" i="1"/>
  <c r="C94" i="1"/>
  <c r="H94" i="1"/>
  <c r="D94" i="1"/>
  <c r="E94" i="1"/>
  <c r="F94" i="1"/>
  <c r="G94" i="1"/>
  <c r="I94" i="1"/>
  <c r="A95" i="1"/>
  <c r="C95" i="1"/>
  <c r="H95" i="1"/>
  <c r="D95" i="1"/>
  <c r="E95" i="1"/>
  <c r="F95" i="1"/>
  <c r="G95" i="1"/>
  <c r="I95" i="1"/>
  <c r="A96" i="1"/>
  <c r="C96" i="1"/>
  <c r="H96" i="1"/>
  <c r="D96" i="1"/>
  <c r="E96" i="1"/>
  <c r="F96" i="1"/>
  <c r="G96" i="1"/>
  <c r="I96" i="1"/>
  <c r="A97" i="1"/>
  <c r="C97" i="1"/>
  <c r="H97" i="1"/>
  <c r="D97" i="1"/>
  <c r="E97" i="1"/>
  <c r="F97" i="1"/>
  <c r="G97" i="1"/>
  <c r="I97" i="1"/>
  <c r="A98" i="1"/>
  <c r="C98" i="1"/>
  <c r="H98" i="1"/>
  <c r="D98" i="1"/>
  <c r="E98" i="1"/>
  <c r="F98" i="1"/>
  <c r="G98" i="1"/>
  <c r="I98" i="1"/>
  <c r="A99" i="1"/>
  <c r="C99" i="1"/>
  <c r="H99" i="1"/>
  <c r="D99" i="1"/>
  <c r="E99" i="1"/>
  <c r="F99" i="1"/>
  <c r="G99" i="1"/>
  <c r="I99" i="1"/>
  <c r="A100" i="1"/>
  <c r="C100" i="1"/>
  <c r="H100" i="1"/>
  <c r="D100" i="1"/>
  <c r="E100" i="1"/>
  <c r="F100" i="1"/>
  <c r="G100" i="1"/>
  <c r="I100" i="1"/>
  <c r="A101" i="1"/>
  <c r="C101" i="1"/>
  <c r="H101" i="1"/>
  <c r="D101" i="1"/>
  <c r="E101" i="1"/>
  <c r="F101" i="1"/>
  <c r="G101" i="1"/>
  <c r="I101" i="1"/>
  <c r="A102" i="1"/>
  <c r="C102" i="1"/>
  <c r="H102" i="1"/>
  <c r="D102" i="1"/>
  <c r="E102" i="1"/>
  <c r="F102" i="1"/>
  <c r="G102" i="1"/>
  <c r="I102" i="1"/>
  <c r="A103" i="1"/>
  <c r="C103" i="1"/>
  <c r="H103" i="1"/>
  <c r="D103" i="1"/>
  <c r="E103" i="1"/>
  <c r="F103" i="1"/>
  <c r="G103" i="1"/>
  <c r="I103" i="1"/>
  <c r="A104" i="1"/>
  <c r="C104" i="1"/>
  <c r="H104" i="1"/>
  <c r="D104" i="1"/>
  <c r="E104" i="1"/>
  <c r="F104" i="1"/>
  <c r="G104" i="1"/>
  <c r="I104" i="1"/>
  <c r="A105" i="1"/>
  <c r="C105" i="1"/>
  <c r="H105" i="1"/>
  <c r="D105" i="1"/>
  <c r="E105" i="1"/>
  <c r="F105" i="1"/>
  <c r="G105" i="1"/>
  <c r="I105" i="1"/>
  <c r="A106" i="1"/>
  <c r="C106" i="1"/>
  <c r="H106" i="1"/>
  <c r="D106" i="1"/>
  <c r="E106" i="1"/>
  <c r="F106" i="1"/>
  <c r="G106" i="1"/>
  <c r="I106" i="1"/>
  <c r="A107" i="1"/>
  <c r="C107" i="1"/>
  <c r="H107" i="1"/>
  <c r="D107" i="1"/>
  <c r="E107" i="1"/>
  <c r="F107" i="1"/>
  <c r="G107" i="1"/>
  <c r="I107" i="1"/>
  <c r="A108" i="1"/>
  <c r="C108" i="1"/>
  <c r="H108" i="1"/>
  <c r="D108" i="1"/>
  <c r="E108" i="1"/>
  <c r="F108" i="1"/>
  <c r="G108" i="1"/>
  <c r="I108" i="1"/>
  <c r="A109" i="1"/>
  <c r="C109" i="1"/>
  <c r="H109" i="1"/>
  <c r="D109" i="1"/>
  <c r="E109" i="1"/>
  <c r="F109" i="1"/>
  <c r="G109" i="1"/>
  <c r="I109" i="1"/>
  <c r="A110" i="1"/>
  <c r="C110" i="1"/>
  <c r="H110" i="1"/>
  <c r="D110" i="1"/>
  <c r="E110" i="1"/>
  <c r="F110" i="1"/>
  <c r="G110" i="1"/>
  <c r="I110" i="1"/>
  <c r="A111" i="1"/>
  <c r="C111" i="1"/>
  <c r="H111" i="1"/>
  <c r="D111" i="1"/>
  <c r="E111" i="1"/>
  <c r="F111" i="1"/>
  <c r="G111" i="1"/>
  <c r="I111" i="1"/>
  <c r="A112" i="1"/>
  <c r="C112" i="1"/>
  <c r="H112" i="1"/>
  <c r="D112" i="1"/>
  <c r="E112" i="1"/>
  <c r="F112" i="1"/>
  <c r="G112" i="1"/>
  <c r="I112" i="1"/>
  <c r="A113" i="1"/>
  <c r="C113" i="1"/>
  <c r="H113" i="1"/>
  <c r="D113" i="1"/>
  <c r="E113" i="1"/>
  <c r="F113" i="1"/>
  <c r="G113" i="1"/>
  <c r="I113" i="1"/>
  <c r="A114" i="1"/>
  <c r="C114" i="1"/>
  <c r="H114" i="1"/>
  <c r="D114" i="1"/>
  <c r="E114" i="1"/>
  <c r="F114" i="1"/>
  <c r="G114" i="1"/>
  <c r="I114" i="1"/>
  <c r="A115" i="1"/>
  <c r="C115" i="1"/>
  <c r="H115" i="1"/>
  <c r="D115" i="1"/>
  <c r="E115" i="1"/>
  <c r="F115" i="1"/>
  <c r="G115" i="1"/>
  <c r="I115" i="1"/>
  <c r="A116" i="1"/>
  <c r="C116" i="1"/>
  <c r="H116" i="1"/>
  <c r="D116" i="1"/>
  <c r="E116" i="1"/>
  <c r="F116" i="1"/>
  <c r="G116" i="1"/>
  <c r="I116" i="1"/>
  <c r="A117" i="1"/>
  <c r="C117" i="1"/>
  <c r="H117" i="1"/>
  <c r="D117" i="1"/>
  <c r="E117" i="1"/>
  <c r="F117" i="1"/>
  <c r="G117" i="1"/>
  <c r="I117" i="1"/>
  <c r="A118" i="1"/>
  <c r="C118" i="1"/>
  <c r="H118" i="1"/>
  <c r="D118" i="1"/>
  <c r="E118" i="1"/>
  <c r="F118" i="1"/>
  <c r="G118" i="1"/>
  <c r="I118" i="1"/>
  <c r="A119" i="1"/>
  <c r="C119" i="1"/>
  <c r="H119" i="1"/>
  <c r="D119" i="1"/>
  <c r="E119" i="1"/>
  <c r="F119" i="1"/>
  <c r="G119" i="1"/>
  <c r="I119" i="1"/>
  <c r="A120" i="1"/>
  <c r="C120" i="1"/>
  <c r="H120" i="1"/>
  <c r="D120" i="1"/>
  <c r="E120" i="1"/>
  <c r="F120" i="1"/>
  <c r="G120" i="1"/>
  <c r="I120" i="1"/>
  <c r="A121" i="1"/>
  <c r="C121" i="1"/>
  <c r="H121" i="1"/>
  <c r="D121" i="1"/>
  <c r="E121" i="1"/>
  <c r="F121" i="1"/>
  <c r="G121" i="1"/>
  <c r="I121" i="1"/>
  <c r="A122" i="1"/>
  <c r="C122" i="1"/>
  <c r="H122" i="1"/>
  <c r="D122" i="1"/>
  <c r="E122" i="1"/>
  <c r="F122" i="1"/>
  <c r="G122" i="1"/>
  <c r="I122" i="1"/>
  <c r="A123" i="1"/>
  <c r="C123" i="1"/>
  <c r="H123" i="1"/>
  <c r="D123" i="1"/>
  <c r="E123" i="1"/>
  <c r="F123" i="1"/>
  <c r="G123" i="1"/>
  <c r="I123" i="1"/>
  <c r="A124" i="1"/>
  <c r="C124" i="1"/>
  <c r="H124" i="1"/>
  <c r="D124" i="1"/>
  <c r="E124" i="1"/>
  <c r="F124" i="1"/>
  <c r="G124" i="1"/>
  <c r="I124" i="1"/>
  <c r="A125" i="1"/>
  <c r="C125" i="1"/>
  <c r="H125" i="1"/>
  <c r="D125" i="1"/>
  <c r="E125" i="1"/>
  <c r="F125" i="1"/>
  <c r="G125" i="1"/>
  <c r="I125" i="1"/>
  <c r="A126" i="1"/>
  <c r="C126" i="1"/>
  <c r="H126" i="1"/>
  <c r="D126" i="1"/>
  <c r="E126" i="1"/>
  <c r="F126" i="1"/>
  <c r="G126" i="1"/>
  <c r="I126" i="1"/>
  <c r="A127" i="1"/>
  <c r="C127" i="1"/>
  <c r="H127" i="1"/>
  <c r="D127" i="1"/>
  <c r="E127" i="1"/>
  <c r="F127" i="1"/>
  <c r="G127" i="1"/>
  <c r="I127" i="1"/>
  <c r="A128" i="1"/>
  <c r="C128" i="1"/>
  <c r="H128" i="1"/>
  <c r="D128" i="1"/>
  <c r="E128" i="1"/>
  <c r="F128" i="1"/>
  <c r="G128" i="1"/>
  <c r="I128" i="1"/>
  <c r="A129" i="1"/>
  <c r="C129" i="1"/>
  <c r="H129" i="1"/>
  <c r="D129" i="1"/>
  <c r="E129" i="1"/>
  <c r="F129" i="1"/>
  <c r="G129" i="1"/>
  <c r="I129" i="1"/>
  <c r="A130" i="1"/>
  <c r="C130" i="1"/>
  <c r="H130" i="1"/>
  <c r="D130" i="1"/>
  <c r="E130" i="1"/>
  <c r="F130" i="1"/>
  <c r="G130" i="1"/>
  <c r="I130" i="1"/>
  <c r="A131" i="1"/>
  <c r="C131" i="1"/>
  <c r="H131" i="1"/>
  <c r="D131" i="1"/>
  <c r="E131" i="1"/>
  <c r="F131" i="1"/>
  <c r="G131" i="1"/>
  <c r="I131" i="1"/>
  <c r="A132" i="1"/>
  <c r="C132" i="1"/>
  <c r="H132" i="1"/>
  <c r="D132" i="1"/>
  <c r="E132" i="1"/>
  <c r="F132" i="1"/>
  <c r="G132" i="1"/>
  <c r="I132" i="1"/>
  <c r="A133" i="1"/>
  <c r="C133" i="1"/>
  <c r="H133" i="1"/>
  <c r="D133" i="1"/>
  <c r="E133" i="1"/>
  <c r="F133" i="1"/>
  <c r="G133" i="1"/>
  <c r="I133" i="1"/>
  <c r="A134" i="1"/>
  <c r="C134" i="1"/>
  <c r="H134" i="1"/>
  <c r="D134" i="1"/>
  <c r="E134" i="1"/>
  <c r="F134" i="1"/>
  <c r="G134" i="1"/>
  <c r="I134" i="1"/>
  <c r="A135" i="1"/>
  <c r="C135" i="1"/>
  <c r="H135" i="1"/>
  <c r="D135" i="1"/>
  <c r="E135" i="1"/>
  <c r="F135" i="1"/>
  <c r="G135" i="1"/>
  <c r="I135" i="1"/>
  <c r="A136" i="1"/>
  <c r="C136" i="1"/>
  <c r="H136" i="1"/>
  <c r="D136" i="1"/>
  <c r="E136" i="1"/>
  <c r="F136" i="1"/>
  <c r="G136" i="1"/>
  <c r="I136" i="1"/>
  <c r="A137" i="1"/>
  <c r="C137" i="1"/>
  <c r="H137" i="1"/>
  <c r="D137" i="1"/>
  <c r="E137" i="1"/>
  <c r="F137" i="1"/>
  <c r="G137" i="1"/>
  <c r="I137" i="1"/>
  <c r="A138" i="1"/>
  <c r="C138" i="1"/>
  <c r="H138" i="1"/>
  <c r="D138" i="1"/>
  <c r="E138" i="1"/>
  <c r="F138" i="1"/>
  <c r="G138" i="1"/>
  <c r="I138" i="1"/>
  <c r="A139" i="1"/>
  <c r="C139" i="1"/>
  <c r="H139" i="1"/>
  <c r="D139" i="1"/>
  <c r="E139" i="1"/>
  <c r="F139" i="1"/>
  <c r="G139" i="1"/>
  <c r="I139" i="1"/>
  <c r="A140" i="1"/>
  <c r="C140" i="1"/>
  <c r="H140" i="1"/>
  <c r="D140" i="1"/>
  <c r="E140" i="1"/>
  <c r="F140" i="1"/>
  <c r="G140" i="1"/>
  <c r="I140" i="1"/>
  <c r="A141" i="1"/>
  <c r="C141" i="1"/>
  <c r="H141" i="1"/>
  <c r="D141" i="1"/>
  <c r="E141" i="1"/>
  <c r="F141" i="1"/>
  <c r="G141" i="1"/>
  <c r="I141" i="1"/>
  <c r="A142" i="1"/>
  <c r="C142" i="1"/>
  <c r="H142" i="1"/>
  <c r="D142" i="1"/>
  <c r="E142" i="1"/>
  <c r="F142" i="1"/>
  <c r="G142" i="1"/>
  <c r="I142" i="1"/>
  <c r="A143" i="1"/>
  <c r="C143" i="1"/>
  <c r="H143" i="1"/>
  <c r="D143" i="1"/>
  <c r="E143" i="1"/>
  <c r="F143" i="1"/>
  <c r="G143" i="1"/>
  <c r="I143" i="1"/>
  <c r="A144" i="1"/>
  <c r="C144" i="1"/>
  <c r="H144" i="1"/>
  <c r="D144" i="1"/>
  <c r="E144" i="1"/>
  <c r="F144" i="1"/>
  <c r="G144" i="1"/>
  <c r="I144" i="1"/>
  <c r="A145" i="1"/>
  <c r="C145" i="1"/>
  <c r="H145" i="1"/>
  <c r="D145" i="1"/>
  <c r="E145" i="1"/>
  <c r="F145" i="1"/>
  <c r="G145" i="1"/>
  <c r="I145" i="1"/>
  <c r="A146" i="1"/>
  <c r="C146" i="1"/>
  <c r="H146" i="1"/>
  <c r="D146" i="1"/>
  <c r="E146" i="1"/>
  <c r="F146" i="1"/>
  <c r="G146" i="1"/>
  <c r="I146" i="1"/>
  <c r="A147" i="1"/>
  <c r="C147" i="1"/>
  <c r="H147" i="1"/>
  <c r="D147" i="1"/>
  <c r="E147" i="1"/>
  <c r="F147" i="1"/>
  <c r="G147" i="1"/>
  <c r="I147" i="1"/>
  <c r="A148" i="1"/>
  <c r="C148" i="1"/>
  <c r="H148" i="1"/>
  <c r="D148" i="1"/>
  <c r="E148" i="1"/>
  <c r="F148" i="1"/>
  <c r="G148" i="1"/>
  <c r="I148" i="1"/>
  <c r="A149" i="1"/>
  <c r="C149" i="1"/>
  <c r="H149" i="1"/>
  <c r="D149" i="1"/>
  <c r="E149" i="1"/>
  <c r="F149" i="1"/>
  <c r="G149" i="1"/>
  <c r="I149" i="1"/>
  <c r="A150" i="1"/>
  <c r="C150" i="1"/>
  <c r="H150" i="1"/>
  <c r="D150" i="1"/>
  <c r="E150" i="1"/>
  <c r="F150" i="1"/>
  <c r="G150" i="1"/>
  <c r="I150" i="1"/>
  <c r="A151" i="1"/>
  <c r="C151" i="1"/>
  <c r="H151" i="1"/>
  <c r="D151" i="1"/>
  <c r="E151" i="1"/>
  <c r="F151" i="1"/>
  <c r="G151" i="1"/>
  <c r="I151" i="1"/>
  <c r="A152" i="1"/>
  <c r="C152" i="1"/>
  <c r="H152" i="1"/>
  <c r="D152" i="1"/>
  <c r="E152" i="1"/>
  <c r="F152" i="1"/>
  <c r="G152" i="1"/>
  <c r="I152" i="1"/>
  <c r="A153" i="1"/>
  <c r="C153" i="1"/>
  <c r="H153" i="1"/>
  <c r="D153" i="1"/>
  <c r="E153" i="1"/>
  <c r="F153" i="1"/>
  <c r="G153" i="1"/>
  <c r="I153" i="1"/>
  <c r="A154" i="1"/>
  <c r="C154" i="1"/>
  <c r="H154" i="1"/>
  <c r="D154" i="1"/>
  <c r="E154" i="1"/>
  <c r="F154" i="1"/>
  <c r="G154" i="1"/>
  <c r="I154" i="1"/>
  <c r="A155" i="1"/>
  <c r="C155" i="1"/>
  <c r="H155" i="1"/>
  <c r="D155" i="1"/>
  <c r="E155" i="1"/>
  <c r="F155" i="1"/>
  <c r="G155" i="1"/>
  <c r="I155" i="1"/>
  <c r="A156" i="1"/>
  <c r="C156" i="1"/>
  <c r="H156" i="1"/>
  <c r="D156" i="1"/>
  <c r="E156" i="1"/>
  <c r="F156" i="1"/>
  <c r="G156" i="1"/>
  <c r="I156" i="1"/>
  <c r="A157" i="1"/>
  <c r="C157" i="1"/>
  <c r="H157" i="1"/>
  <c r="D157" i="1"/>
  <c r="E157" i="1"/>
  <c r="F157" i="1"/>
  <c r="G157" i="1"/>
  <c r="I157" i="1"/>
  <c r="A158" i="1"/>
  <c r="C158" i="1"/>
  <c r="H158" i="1"/>
  <c r="D158" i="1"/>
  <c r="E158" i="1"/>
  <c r="F158" i="1"/>
  <c r="G158" i="1"/>
  <c r="I158" i="1"/>
  <c r="A159" i="1"/>
  <c r="C159" i="1"/>
  <c r="H159" i="1"/>
  <c r="D159" i="1"/>
  <c r="E159" i="1"/>
  <c r="F159" i="1"/>
  <c r="G159" i="1"/>
  <c r="I159" i="1"/>
  <c r="A160" i="1"/>
  <c r="C160" i="1"/>
  <c r="H160" i="1"/>
  <c r="D160" i="1"/>
  <c r="E160" i="1"/>
  <c r="F160" i="1"/>
  <c r="G160" i="1"/>
  <c r="I160" i="1"/>
  <c r="A161" i="1"/>
  <c r="C161" i="1"/>
  <c r="H161" i="1"/>
  <c r="D161" i="1"/>
  <c r="E161" i="1"/>
  <c r="F161" i="1"/>
  <c r="G161" i="1"/>
  <c r="I161" i="1"/>
  <c r="A162" i="1"/>
  <c r="C162" i="1"/>
  <c r="H162" i="1"/>
  <c r="D162" i="1"/>
  <c r="E162" i="1"/>
  <c r="F162" i="1"/>
  <c r="G162" i="1"/>
  <c r="I162" i="1"/>
  <c r="A163" i="1"/>
  <c r="C163" i="1"/>
  <c r="H163" i="1"/>
  <c r="D163" i="1"/>
  <c r="E163" i="1"/>
  <c r="F163" i="1"/>
  <c r="G163" i="1"/>
  <c r="I163" i="1"/>
  <c r="A164" i="1"/>
  <c r="C164" i="1"/>
  <c r="H164" i="1"/>
  <c r="D164" i="1"/>
  <c r="E164" i="1"/>
  <c r="F164" i="1"/>
  <c r="G164" i="1"/>
  <c r="I164" i="1"/>
  <c r="A165" i="1"/>
  <c r="C165" i="1"/>
  <c r="H165" i="1"/>
  <c r="D165" i="1"/>
  <c r="E165" i="1"/>
  <c r="F165" i="1"/>
  <c r="G165" i="1"/>
  <c r="I165" i="1"/>
  <c r="A166" i="1"/>
  <c r="C166" i="1"/>
  <c r="H166" i="1"/>
  <c r="D166" i="1"/>
  <c r="E166" i="1"/>
  <c r="F166" i="1"/>
  <c r="G166" i="1"/>
  <c r="I166" i="1"/>
  <c r="A167" i="1"/>
  <c r="C167" i="1"/>
  <c r="H167" i="1"/>
  <c r="D167" i="1"/>
  <c r="E167" i="1"/>
  <c r="F167" i="1"/>
  <c r="G167" i="1"/>
  <c r="I167" i="1"/>
  <c r="A168" i="1"/>
  <c r="C168" i="1"/>
  <c r="H168" i="1"/>
  <c r="D168" i="1"/>
  <c r="E168" i="1"/>
  <c r="F168" i="1"/>
  <c r="G168" i="1"/>
  <c r="I168" i="1"/>
  <c r="A169" i="1"/>
  <c r="C169" i="1"/>
  <c r="H169" i="1"/>
  <c r="D169" i="1"/>
  <c r="E169" i="1"/>
  <c r="F169" i="1"/>
  <c r="G169" i="1"/>
  <c r="I169" i="1"/>
  <c r="A170" i="1"/>
  <c r="C170" i="1"/>
  <c r="H170" i="1"/>
  <c r="D170" i="1"/>
  <c r="E170" i="1"/>
  <c r="F170" i="1"/>
  <c r="G170" i="1"/>
  <c r="I170" i="1"/>
  <c r="A171" i="1"/>
  <c r="C171" i="1"/>
  <c r="H171" i="1"/>
  <c r="D171" i="1"/>
  <c r="E171" i="1"/>
  <c r="F171" i="1"/>
  <c r="G171" i="1"/>
  <c r="I171" i="1"/>
  <c r="A172" i="1"/>
  <c r="C172" i="1"/>
  <c r="H172" i="1"/>
  <c r="D172" i="1"/>
  <c r="E172" i="1"/>
  <c r="F172" i="1"/>
  <c r="G172" i="1"/>
  <c r="I172" i="1"/>
  <c r="A173" i="1"/>
  <c r="C173" i="1"/>
  <c r="H173" i="1"/>
  <c r="D173" i="1"/>
  <c r="E173" i="1"/>
  <c r="F173" i="1"/>
  <c r="G173" i="1"/>
  <c r="I173" i="1"/>
  <c r="A174" i="1"/>
  <c r="C174" i="1"/>
  <c r="H174" i="1"/>
  <c r="D174" i="1"/>
  <c r="E174" i="1"/>
  <c r="F174" i="1"/>
  <c r="G174" i="1"/>
  <c r="I174" i="1"/>
  <c r="A175" i="1"/>
  <c r="C175" i="1"/>
  <c r="H175" i="1"/>
  <c r="D175" i="1"/>
  <c r="E175" i="1"/>
  <c r="F175" i="1"/>
  <c r="G175" i="1"/>
  <c r="I175" i="1"/>
  <c r="A176" i="1"/>
  <c r="C176" i="1"/>
  <c r="H176" i="1"/>
  <c r="D176" i="1"/>
  <c r="E176" i="1"/>
  <c r="F176" i="1"/>
  <c r="G176" i="1"/>
  <c r="I176" i="1"/>
  <c r="A177" i="1"/>
  <c r="C177" i="1"/>
  <c r="H177" i="1"/>
  <c r="D177" i="1"/>
  <c r="E177" i="1"/>
  <c r="F177" i="1"/>
  <c r="G177" i="1"/>
  <c r="I177" i="1"/>
  <c r="A178" i="1"/>
  <c r="C178" i="1"/>
  <c r="H178" i="1"/>
  <c r="D178" i="1"/>
  <c r="E178" i="1"/>
  <c r="F178" i="1"/>
  <c r="G178" i="1"/>
  <c r="I178" i="1"/>
  <c r="A179" i="1"/>
  <c r="C179" i="1"/>
  <c r="H179" i="1"/>
  <c r="D179" i="1"/>
  <c r="E179" i="1"/>
  <c r="F179" i="1"/>
  <c r="G179" i="1"/>
  <c r="I179" i="1"/>
  <c r="A180" i="1"/>
  <c r="C180" i="1"/>
  <c r="H180" i="1"/>
  <c r="D180" i="1"/>
  <c r="E180" i="1"/>
  <c r="F180" i="1"/>
  <c r="G180" i="1"/>
  <c r="I180" i="1"/>
  <c r="A181" i="1"/>
  <c r="C181" i="1"/>
  <c r="H181" i="1"/>
  <c r="D181" i="1"/>
  <c r="E181" i="1"/>
  <c r="F181" i="1"/>
  <c r="G181" i="1"/>
  <c r="I181" i="1"/>
  <c r="A182" i="1"/>
  <c r="C182" i="1"/>
  <c r="H182" i="1"/>
  <c r="D182" i="1"/>
  <c r="E182" i="1"/>
  <c r="F182" i="1"/>
  <c r="G182" i="1"/>
  <c r="I182" i="1"/>
  <c r="A183" i="1"/>
  <c r="C183" i="1"/>
  <c r="H183" i="1"/>
  <c r="D183" i="1"/>
  <c r="E183" i="1"/>
  <c r="F183" i="1"/>
  <c r="G183" i="1"/>
  <c r="I183" i="1"/>
  <c r="A184" i="1"/>
  <c r="C184" i="1"/>
  <c r="H184" i="1"/>
  <c r="D184" i="1"/>
  <c r="E184" i="1"/>
  <c r="F184" i="1"/>
  <c r="G184" i="1"/>
  <c r="I184" i="1"/>
  <c r="A185" i="1"/>
  <c r="C185" i="1"/>
  <c r="H185" i="1"/>
  <c r="D185" i="1"/>
  <c r="E185" i="1"/>
  <c r="F185" i="1"/>
  <c r="G185" i="1"/>
  <c r="I185" i="1"/>
  <c r="A186" i="1"/>
  <c r="C186" i="1"/>
  <c r="H186" i="1"/>
  <c r="D186" i="1"/>
  <c r="E186" i="1"/>
  <c r="F186" i="1"/>
  <c r="G186" i="1"/>
  <c r="I186" i="1"/>
  <c r="A187" i="1"/>
  <c r="C187" i="1"/>
  <c r="H187" i="1"/>
  <c r="D187" i="1"/>
  <c r="E187" i="1"/>
  <c r="F187" i="1"/>
  <c r="G187" i="1"/>
  <c r="I187" i="1"/>
  <c r="A188" i="1"/>
  <c r="C188" i="1"/>
  <c r="H188" i="1"/>
  <c r="D188" i="1"/>
  <c r="E188" i="1"/>
  <c r="F188" i="1"/>
  <c r="G188" i="1"/>
  <c r="I188" i="1"/>
  <c r="A189" i="1"/>
  <c r="C189" i="1"/>
  <c r="H189" i="1"/>
  <c r="D189" i="1"/>
  <c r="E189" i="1"/>
  <c r="F189" i="1"/>
  <c r="G189" i="1"/>
  <c r="I189" i="1"/>
  <c r="A190" i="1"/>
  <c r="C190" i="1"/>
  <c r="H190" i="1"/>
  <c r="D190" i="1"/>
  <c r="E190" i="1"/>
  <c r="F190" i="1"/>
  <c r="G190" i="1"/>
  <c r="I190" i="1"/>
  <c r="A191" i="1"/>
  <c r="C191" i="1"/>
  <c r="H191" i="1"/>
  <c r="D191" i="1"/>
  <c r="E191" i="1"/>
  <c r="F191" i="1"/>
  <c r="G191" i="1"/>
  <c r="I191" i="1"/>
  <c r="A192" i="1"/>
  <c r="C192" i="1"/>
  <c r="H192" i="1"/>
  <c r="D192" i="1"/>
  <c r="E192" i="1"/>
  <c r="F192" i="1"/>
  <c r="G192" i="1"/>
  <c r="I192" i="1"/>
  <c r="A193" i="1"/>
  <c r="C193" i="1"/>
  <c r="H193" i="1"/>
  <c r="D193" i="1"/>
  <c r="E193" i="1"/>
  <c r="F193" i="1"/>
  <c r="G193" i="1"/>
  <c r="I193" i="1"/>
  <c r="A194" i="1"/>
  <c r="C194" i="1"/>
  <c r="H194" i="1"/>
  <c r="D194" i="1"/>
  <c r="E194" i="1"/>
  <c r="F194" i="1"/>
  <c r="G194" i="1"/>
  <c r="I194" i="1"/>
  <c r="A195" i="1"/>
  <c r="C195" i="1"/>
  <c r="H195" i="1"/>
  <c r="D195" i="1"/>
  <c r="E195" i="1"/>
  <c r="F195" i="1"/>
  <c r="G195" i="1"/>
  <c r="I195" i="1"/>
  <c r="A196" i="1"/>
  <c r="C196" i="1"/>
  <c r="H196" i="1"/>
  <c r="D196" i="1"/>
  <c r="E196" i="1"/>
  <c r="F196" i="1"/>
  <c r="G196" i="1"/>
  <c r="I196" i="1"/>
  <c r="A197" i="1"/>
  <c r="C197" i="1"/>
  <c r="H197" i="1"/>
  <c r="D197" i="1"/>
  <c r="E197" i="1"/>
  <c r="F197" i="1"/>
  <c r="G197" i="1"/>
  <c r="I197" i="1"/>
  <c r="A198" i="1"/>
  <c r="C198" i="1"/>
  <c r="H198" i="1"/>
  <c r="D198" i="1"/>
  <c r="E198" i="1"/>
  <c r="F198" i="1"/>
  <c r="G198" i="1"/>
  <c r="I198" i="1"/>
  <c r="A199" i="1"/>
  <c r="C199" i="1"/>
  <c r="H199" i="1"/>
  <c r="D199" i="1"/>
  <c r="E199" i="1"/>
  <c r="F199" i="1"/>
  <c r="G199" i="1"/>
  <c r="I199" i="1"/>
  <c r="A200" i="1"/>
  <c r="C200" i="1"/>
  <c r="H200" i="1"/>
  <c r="D200" i="1"/>
  <c r="E200" i="1"/>
  <c r="F200" i="1"/>
  <c r="G200" i="1"/>
  <c r="I200" i="1"/>
  <c r="A201" i="1"/>
  <c r="C201" i="1"/>
  <c r="H201" i="1"/>
  <c r="D201" i="1"/>
  <c r="E201" i="1"/>
  <c r="F201" i="1"/>
  <c r="G201" i="1"/>
  <c r="I201" i="1"/>
  <c r="A202" i="1"/>
  <c r="C202" i="1"/>
  <c r="H202" i="1"/>
  <c r="D202" i="1"/>
  <c r="E202" i="1"/>
  <c r="F202" i="1"/>
  <c r="G202" i="1"/>
  <c r="I202" i="1"/>
  <c r="A203" i="1"/>
  <c r="C203" i="1"/>
  <c r="H203" i="1"/>
  <c r="D203" i="1"/>
  <c r="E203" i="1"/>
  <c r="F203" i="1"/>
  <c r="G203" i="1"/>
  <c r="I203" i="1"/>
  <c r="A204" i="1"/>
  <c r="C204" i="1"/>
  <c r="H204" i="1"/>
  <c r="D204" i="1"/>
  <c r="E204" i="1"/>
  <c r="F204" i="1"/>
  <c r="G204" i="1"/>
  <c r="I204" i="1"/>
  <c r="A205" i="1"/>
  <c r="C205" i="1"/>
  <c r="H205" i="1"/>
  <c r="D205" i="1"/>
  <c r="E205" i="1"/>
  <c r="F205" i="1"/>
  <c r="G205" i="1"/>
  <c r="I205" i="1"/>
  <c r="A206" i="1"/>
  <c r="C206" i="1"/>
  <c r="H206" i="1"/>
  <c r="D206" i="1"/>
  <c r="E206" i="1"/>
  <c r="F206" i="1"/>
  <c r="G206" i="1"/>
  <c r="I206" i="1"/>
  <c r="A207" i="1"/>
  <c r="C207" i="1"/>
  <c r="H207" i="1"/>
  <c r="D207" i="1"/>
  <c r="E207" i="1"/>
  <c r="F207" i="1"/>
  <c r="G207" i="1"/>
  <c r="I207" i="1"/>
  <c r="A208" i="1"/>
  <c r="C208" i="1"/>
  <c r="H208" i="1"/>
  <c r="D208" i="1"/>
  <c r="E208" i="1"/>
  <c r="F208" i="1"/>
  <c r="G208" i="1"/>
  <c r="I208" i="1"/>
  <c r="A209" i="1"/>
  <c r="C209" i="1"/>
  <c r="H209" i="1"/>
  <c r="D209" i="1"/>
  <c r="E209" i="1"/>
  <c r="F209" i="1"/>
  <c r="G209" i="1"/>
  <c r="I209" i="1"/>
  <c r="A210" i="1"/>
  <c r="C210" i="1"/>
  <c r="H210" i="1"/>
  <c r="D210" i="1"/>
  <c r="E210" i="1"/>
  <c r="F210" i="1"/>
  <c r="G210" i="1"/>
  <c r="I210" i="1"/>
  <c r="A211" i="1"/>
  <c r="C211" i="1"/>
  <c r="H211" i="1"/>
  <c r="D211" i="1"/>
  <c r="E211" i="1"/>
  <c r="F211" i="1"/>
  <c r="G211" i="1"/>
  <c r="I211" i="1"/>
  <c r="A212" i="1"/>
  <c r="C212" i="1"/>
  <c r="H212" i="1"/>
  <c r="D212" i="1"/>
  <c r="E212" i="1"/>
  <c r="F212" i="1"/>
  <c r="G212" i="1"/>
  <c r="I212" i="1"/>
  <c r="A213" i="1"/>
  <c r="C213" i="1"/>
  <c r="H213" i="1"/>
  <c r="D213" i="1"/>
  <c r="E213" i="1"/>
  <c r="F213" i="1"/>
  <c r="G213" i="1"/>
  <c r="I213" i="1"/>
  <c r="A214" i="1"/>
  <c r="C214" i="1"/>
  <c r="H214" i="1"/>
  <c r="D214" i="1"/>
  <c r="E214" i="1"/>
  <c r="F214" i="1"/>
  <c r="G214" i="1"/>
  <c r="I214" i="1"/>
  <c r="A215" i="1"/>
  <c r="C215" i="1"/>
  <c r="H215" i="1"/>
  <c r="D215" i="1"/>
  <c r="E215" i="1"/>
  <c r="F215" i="1"/>
  <c r="G215" i="1"/>
  <c r="I215" i="1"/>
  <c r="A216" i="1"/>
  <c r="C216" i="1"/>
  <c r="H216" i="1"/>
  <c r="D216" i="1"/>
  <c r="E216" i="1"/>
  <c r="F216" i="1"/>
  <c r="G216" i="1"/>
  <c r="I216" i="1"/>
  <c r="A217" i="1"/>
  <c r="C217" i="1"/>
  <c r="H217" i="1"/>
  <c r="D217" i="1"/>
  <c r="E217" i="1"/>
  <c r="F217" i="1"/>
  <c r="G217" i="1"/>
  <c r="I217" i="1"/>
  <c r="A218" i="1"/>
  <c r="C218" i="1"/>
  <c r="H218" i="1"/>
  <c r="D218" i="1"/>
  <c r="E218" i="1"/>
  <c r="F218" i="1"/>
  <c r="G218" i="1"/>
  <c r="I218" i="1"/>
  <c r="A219" i="1"/>
  <c r="C219" i="1"/>
  <c r="H219" i="1"/>
  <c r="D219" i="1"/>
  <c r="E219" i="1"/>
  <c r="F219" i="1"/>
  <c r="G219" i="1"/>
  <c r="I219" i="1"/>
  <c r="A220" i="1"/>
  <c r="C220" i="1"/>
  <c r="H220" i="1"/>
  <c r="D220" i="1"/>
  <c r="E220" i="1"/>
  <c r="F220" i="1"/>
  <c r="G220" i="1"/>
  <c r="I220" i="1"/>
  <c r="A221" i="1"/>
  <c r="C221" i="1"/>
  <c r="H221" i="1"/>
  <c r="D221" i="1"/>
  <c r="E221" i="1"/>
  <c r="F221" i="1"/>
  <c r="G221" i="1"/>
  <c r="I221" i="1"/>
  <c r="A222" i="1"/>
  <c r="C222" i="1"/>
  <c r="H222" i="1"/>
  <c r="D222" i="1"/>
  <c r="E222" i="1"/>
  <c r="F222" i="1"/>
  <c r="G222" i="1"/>
  <c r="I222" i="1"/>
  <c r="A223" i="1"/>
  <c r="C223" i="1"/>
  <c r="H223" i="1"/>
  <c r="D223" i="1"/>
  <c r="E223" i="1"/>
  <c r="F223" i="1"/>
  <c r="G223" i="1"/>
  <c r="I223" i="1"/>
  <c r="A224" i="1"/>
  <c r="C224" i="1"/>
  <c r="H224" i="1"/>
  <c r="D224" i="1"/>
  <c r="E224" i="1"/>
  <c r="F224" i="1"/>
  <c r="G224" i="1"/>
  <c r="I224" i="1"/>
  <c r="A225" i="1"/>
  <c r="C225" i="1"/>
  <c r="H225" i="1"/>
  <c r="D225" i="1"/>
  <c r="E225" i="1"/>
  <c r="F225" i="1"/>
  <c r="G225" i="1"/>
  <c r="I225" i="1"/>
  <c r="A226" i="1"/>
  <c r="C226" i="1"/>
  <c r="H226" i="1"/>
  <c r="D226" i="1"/>
  <c r="E226" i="1"/>
  <c r="F226" i="1"/>
  <c r="G226" i="1"/>
  <c r="I226" i="1"/>
  <c r="A227" i="1"/>
  <c r="C227" i="1"/>
  <c r="H227" i="1"/>
  <c r="D227" i="1"/>
  <c r="E227" i="1"/>
  <c r="F227" i="1"/>
  <c r="G227" i="1"/>
  <c r="I227" i="1"/>
  <c r="A228" i="1"/>
  <c r="C228" i="1"/>
  <c r="H228" i="1"/>
  <c r="D228" i="1"/>
  <c r="E228" i="1"/>
  <c r="F228" i="1"/>
  <c r="G228" i="1"/>
  <c r="I228" i="1"/>
  <c r="A229" i="1"/>
  <c r="C229" i="1"/>
  <c r="H229" i="1"/>
  <c r="D229" i="1"/>
  <c r="E229" i="1"/>
  <c r="F229" i="1"/>
  <c r="G229" i="1"/>
  <c r="I229" i="1"/>
  <c r="A230" i="1"/>
  <c r="C230" i="1"/>
  <c r="H230" i="1"/>
  <c r="D230" i="1"/>
  <c r="E230" i="1"/>
  <c r="F230" i="1"/>
  <c r="G230" i="1"/>
  <c r="I230" i="1"/>
  <c r="A231" i="1"/>
  <c r="C231" i="1"/>
  <c r="H231" i="1"/>
  <c r="D231" i="1"/>
  <c r="E231" i="1"/>
  <c r="F231" i="1"/>
  <c r="G231" i="1"/>
  <c r="I231" i="1"/>
  <c r="A232" i="1"/>
  <c r="C232" i="1"/>
  <c r="H232" i="1"/>
  <c r="D232" i="1"/>
  <c r="E232" i="1"/>
  <c r="F232" i="1"/>
  <c r="G232" i="1"/>
  <c r="I232" i="1"/>
  <c r="A233" i="1"/>
  <c r="C233" i="1"/>
  <c r="H233" i="1"/>
  <c r="D233" i="1"/>
  <c r="E233" i="1"/>
  <c r="F233" i="1"/>
  <c r="G233" i="1"/>
  <c r="I233" i="1"/>
  <c r="A234" i="1"/>
  <c r="C234" i="1"/>
  <c r="H234" i="1"/>
  <c r="D234" i="1"/>
  <c r="E234" i="1"/>
  <c r="F234" i="1"/>
  <c r="G234" i="1"/>
  <c r="I234" i="1"/>
  <c r="A235" i="1"/>
  <c r="C235" i="1"/>
  <c r="H235" i="1"/>
  <c r="D235" i="1"/>
  <c r="E235" i="1"/>
  <c r="F235" i="1"/>
  <c r="G235" i="1"/>
  <c r="I235" i="1"/>
  <c r="A236" i="1"/>
  <c r="C236" i="1"/>
  <c r="H236" i="1"/>
  <c r="D236" i="1"/>
  <c r="E236" i="1"/>
  <c r="F236" i="1"/>
  <c r="G236" i="1"/>
  <c r="I236" i="1"/>
  <c r="A237" i="1"/>
  <c r="C237" i="1"/>
  <c r="H237" i="1"/>
  <c r="D237" i="1"/>
  <c r="E237" i="1"/>
  <c r="F237" i="1"/>
  <c r="G237" i="1"/>
  <c r="I237" i="1"/>
  <c r="A238" i="1"/>
  <c r="C238" i="1"/>
  <c r="H238" i="1"/>
  <c r="D238" i="1"/>
  <c r="E238" i="1"/>
  <c r="F238" i="1"/>
  <c r="G238" i="1"/>
  <c r="I238" i="1"/>
  <c r="A239" i="1"/>
  <c r="C239" i="1"/>
  <c r="H239" i="1"/>
  <c r="D239" i="1"/>
  <c r="E239" i="1"/>
  <c r="F239" i="1"/>
  <c r="G239" i="1"/>
  <c r="I239" i="1"/>
  <c r="A240" i="1"/>
  <c r="C240" i="1"/>
  <c r="H240" i="1"/>
  <c r="D240" i="1"/>
  <c r="E240" i="1"/>
  <c r="F240" i="1"/>
  <c r="G240" i="1"/>
  <c r="I240" i="1"/>
  <c r="A241" i="1"/>
  <c r="C241" i="1"/>
  <c r="H241" i="1"/>
  <c r="D241" i="1"/>
  <c r="E241" i="1"/>
  <c r="F241" i="1"/>
  <c r="G241" i="1"/>
  <c r="I241" i="1"/>
  <c r="A242" i="1"/>
  <c r="C242" i="1"/>
  <c r="H242" i="1"/>
  <c r="D242" i="1"/>
  <c r="E242" i="1"/>
  <c r="F242" i="1"/>
  <c r="G242" i="1"/>
  <c r="I242" i="1"/>
  <c r="A243" i="1"/>
  <c r="C243" i="1"/>
  <c r="H243" i="1"/>
  <c r="D243" i="1"/>
  <c r="E243" i="1"/>
  <c r="F243" i="1"/>
  <c r="G243" i="1"/>
  <c r="I243" i="1"/>
  <c r="A244" i="1"/>
  <c r="C244" i="1"/>
  <c r="H244" i="1"/>
  <c r="D244" i="1"/>
  <c r="E244" i="1"/>
  <c r="F244" i="1"/>
  <c r="G244" i="1"/>
  <c r="I244" i="1"/>
  <c r="A245" i="1"/>
  <c r="C245" i="1"/>
  <c r="H245" i="1"/>
  <c r="D245" i="1"/>
  <c r="E245" i="1"/>
  <c r="F245" i="1"/>
  <c r="G245" i="1"/>
  <c r="I245" i="1"/>
  <c r="A246" i="1"/>
  <c r="C246" i="1"/>
  <c r="H246" i="1"/>
  <c r="D246" i="1"/>
  <c r="E246" i="1"/>
  <c r="F246" i="1"/>
  <c r="G246" i="1"/>
  <c r="I246" i="1"/>
  <c r="A247" i="1"/>
  <c r="C247" i="1"/>
  <c r="H247" i="1"/>
  <c r="D247" i="1"/>
  <c r="E247" i="1"/>
  <c r="F247" i="1"/>
  <c r="G247" i="1"/>
  <c r="I247" i="1"/>
  <c r="A248" i="1"/>
  <c r="C248" i="1"/>
  <c r="H248" i="1"/>
  <c r="D248" i="1"/>
  <c r="E248" i="1"/>
  <c r="F248" i="1"/>
  <c r="G248" i="1"/>
  <c r="I248" i="1"/>
  <c r="A249" i="1"/>
  <c r="C249" i="1"/>
  <c r="H249" i="1"/>
  <c r="D249" i="1"/>
  <c r="E249" i="1"/>
  <c r="F249" i="1"/>
  <c r="G249" i="1"/>
  <c r="I249" i="1"/>
  <c r="A250" i="1"/>
  <c r="C250" i="1"/>
  <c r="H250" i="1"/>
  <c r="D250" i="1"/>
  <c r="E250" i="1"/>
  <c r="F250" i="1"/>
  <c r="G250" i="1"/>
  <c r="I250" i="1"/>
  <c r="A251" i="1"/>
  <c r="C251" i="1"/>
  <c r="H251" i="1"/>
  <c r="D251" i="1"/>
  <c r="E251" i="1"/>
  <c r="F251" i="1"/>
  <c r="G251" i="1"/>
  <c r="I251" i="1"/>
  <c r="A252" i="1"/>
  <c r="C252" i="1"/>
  <c r="H252" i="1"/>
  <c r="D252" i="1"/>
  <c r="E252" i="1"/>
  <c r="F252" i="1"/>
  <c r="G252" i="1"/>
  <c r="I252" i="1"/>
  <c r="A253" i="1"/>
  <c r="C253" i="1"/>
  <c r="H253" i="1"/>
  <c r="D253" i="1"/>
  <c r="E253" i="1"/>
  <c r="F253" i="1"/>
  <c r="G253" i="1"/>
  <c r="I253" i="1"/>
  <c r="A254" i="1"/>
  <c r="C254" i="1"/>
  <c r="H254" i="1"/>
  <c r="D254" i="1"/>
  <c r="E254" i="1"/>
  <c r="F254" i="1"/>
  <c r="G254" i="1"/>
  <c r="I254" i="1"/>
  <c r="A255" i="1"/>
  <c r="C255" i="1"/>
  <c r="H255" i="1"/>
  <c r="D255" i="1"/>
  <c r="E255" i="1"/>
  <c r="F255" i="1"/>
  <c r="G255" i="1"/>
  <c r="I255" i="1"/>
  <c r="A256" i="1"/>
  <c r="C256" i="1"/>
  <c r="H256" i="1"/>
  <c r="D256" i="1"/>
  <c r="E256" i="1"/>
  <c r="F256" i="1"/>
  <c r="G256" i="1"/>
  <c r="I256" i="1"/>
  <c r="A257" i="1"/>
  <c r="C257" i="1"/>
  <c r="H257" i="1"/>
  <c r="D257" i="1"/>
  <c r="E257" i="1"/>
  <c r="F257" i="1"/>
  <c r="G257" i="1"/>
  <c r="I257" i="1"/>
  <c r="A258" i="1"/>
  <c r="C258" i="1"/>
  <c r="H258" i="1"/>
  <c r="D258" i="1"/>
  <c r="E258" i="1"/>
  <c r="F258" i="1"/>
  <c r="G258" i="1"/>
  <c r="I258" i="1"/>
  <c r="A259" i="1"/>
  <c r="C259" i="1"/>
  <c r="H259" i="1"/>
  <c r="D259" i="1"/>
  <c r="E259" i="1"/>
  <c r="F259" i="1"/>
  <c r="G259" i="1"/>
  <c r="I259" i="1"/>
  <c r="A260" i="1"/>
  <c r="C260" i="1"/>
  <c r="H260" i="1"/>
  <c r="D260" i="1"/>
  <c r="E260" i="1"/>
  <c r="F260" i="1"/>
  <c r="G260" i="1"/>
  <c r="I260" i="1"/>
  <c r="A261" i="1"/>
  <c r="C261" i="1"/>
  <c r="H261" i="1"/>
  <c r="D261" i="1"/>
  <c r="E261" i="1"/>
  <c r="F261" i="1"/>
  <c r="G261" i="1"/>
  <c r="I261" i="1"/>
  <c r="A262" i="1"/>
  <c r="C262" i="1"/>
  <c r="H262" i="1"/>
  <c r="D262" i="1"/>
  <c r="E262" i="1"/>
  <c r="F262" i="1"/>
  <c r="G262" i="1"/>
  <c r="I262" i="1"/>
  <c r="A263" i="1"/>
  <c r="C263" i="1"/>
  <c r="H263" i="1"/>
  <c r="D263" i="1"/>
  <c r="E263" i="1"/>
  <c r="F263" i="1"/>
  <c r="G263" i="1"/>
  <c r="I263" i="1"/>
  <c r="A264" i="1"/>
  <c r="C264" i="1"/>
  <c r="H264" i="1"/>
  <c r="D264" i="1"/>
  <c r="E264" i="1"/>
  <c r="F264" i="1"/>
  <c r="G264" i="1"/>
  <c r="I264" i="1"/>
  <c r="A265" i="1"/>
  <c r="C265" i="1"/>
  <c r="H265" i="1"/>
  <c r="D265" i="1"/>
  <c r="E265" i="1"/>
  <c r="F265" i="1"/>
  <c r="G265" i="1"/>
  <c r="I265" i="1"/>
  <c r="A266" i="1"/>
  <c r="C266" i="1"/>
  <c r="H266" i="1"/>
  <c r="D266" i="1"/>
  <c r="E266" i="1"/>
  <c r="F266" i="1"/>
  <c r="G266" i="1"/>
  <c r="I266" i="1"/>
  <c r="A267" i="1"/>
  <c r="C267" i="1"/>
  <c r="H267" i="1"/>
  <c r="D267" i="1"/>
  <c r="E267" i="1"/>
  <c r="F267" i="1"/>
  <c r="G267" i="1"/>
  <c r="I267" i="1"/>
  <c r="A268" i="1"/>
  <c r="C268" i="1"/>
  <c r="H268" i="1"/>
  <c r="D268" i="1"/>
  <c r="E268" i="1"/>
  <c r="F268" i="1"/>
  <c r="G268" i="1"/>
  <c r="I268" i="1"/>
  <c r="A269" i="1"/>
  <c r="C269" i="1"/>
  <c r="H269" i="1"/>
  <c r="D269" i="1"/>
  <c r="E269" i="1"/>
  <c r="F269" i="1"/>
  <c r="G269" i="1"/>
  <c r="I269" i="1"/>
  <c r="A270" i="1"/>
  <c r="C270" i="1"/>
  <c r="H270" i="1"/>
  <c r="D270" i="1"/>
  <c r="E270" i="1"/>
  <c r="F270" i="1"/>
  <c r="G270" i="1"/>
  <c r="I270" i="1"/>
  <c r="A271" i="1"/>
  <c r="C271" i="1"/>
  <c r="H271" i="1"/>
  <c r="D271" i="1"/>
  <c r="E271" i="1"/>
  <c r="F271" i="1"/>
  <c r="G271" i="1"/>
  <c r="I271" i="1"/>
  <c r="A272" i="1"/>
  <c r="C272" i="1"/>
  <c r="H272" i="1"/>
  <c r="D272" i="1"/>
  <c r="E272" i="1"/>
  <c r="F272" i="1"/>
  <c r="G272" i="1"/>
  <c r="I272" i="1"/>
  <c r="A273" i="1"/>
  <c r="C273" i="1"/>
  <c r="H273" i="1"/>
  <c r="D273" i="1"/>
  <c r="E273" i="1"/>
  <c r="F273" i="1"/>
  <c r="G273" i="1"/>
  <c r="I273" i="1"/>
  <c r="A274" i="1"/>
  <c r="C274" i="1"/>
  <c r="H274" i="1"/>
  <c r="D274" i="1"/>
  <c r="E274" i="1"/>
  <c r="F274" i="1"/>
  <c r="G274" i="1"/>
  <c r="I274" i="1"/>
  <c r="A275" i="1"/>
  <c r="C275" i="1"/>
  <c r="H275" i="1"/>
  <c r="D275" i="1"/>
  <c r="E275" i="1"/>
  <c r="F275" i="1"/>
  <c r="G275" i="1"/>
  <c r="I275" i="1"/>
  <c r="A276" i="1"/>
  <c r="C276" i="1"/>
  <c r="H276" i="1"/>
  <c r="D276" i="1"/>
  <c r="E276" i="1"/>
  <c r="F276" i="1"/>
  <c r="G276" i="1"/>
  <c r="I276" i="1"/>
  <c r="A277" i="1"/>
  <c r="C277" i="1"/>
  <c r="H277" i="1"/>
  <c r="D277" i="1"/>
  <c r="E277" i="1"/>
  <c r="F277" i="1"/>
  <c r="G277" i="1"/>
  <c r="I277" i="1"/>
  <c r="A278" i="1"/>
  <c r="C278" i="1"/>
  <c r="H278" i="1"/>
  <c r="D278" i="1"/>
  <c r="E278" i="1"/>
  <c r="F278" i="1"/>
  <c r="G278" i="1"/>
  <c r="I278" i="1"/>
  <c r="A279" i="1"/>
  <c r="C279" i="1"/>
  <c r="H279" i="1"/>
  <c r="D279" i="1"/>
  <c r="E279" i="1"/>
  <c r="F279" i="1"/>
  <c r="G279" i="1"/>
  <c r="I279" i="1"/>
  <c r="A280" i="1"/>
  <c r="C280" i="1"/>
  <c r="H280" i="1"/>
  <c r="D280" i="1"/>
  <c r="E280" i="1"/>
  <c r="F280" i="1"/>
  <c r="G280" i="1"/>
  <c r="I280" i="1"/>
  <c r="A281" i="1"/>
  <c r="C281" i="1"/>
  <c r="H281" i="1"/>
  <c r="D281" i="1"/>
  <c r="E281" i="1"/>
  <c r="F281" i="1"/>
  <c r="G281" i="1"/>
  <c r="I281" i="1"/>
  <c r="A282" i="1"/>
  <c r="C282" i="1"/>
  <c r="H282" i="1"/>
  <c r="D282" i="1"/>
  <c r="E282" i="1"/>
  <c r="F282" i="1"/>
  <c r="G282" i="1"/>
  <c r="I282" i="1"/>
  <c r="A283" i="1"/>
  <c r="C283" i="1"/>
  <c r="H283" i="1"/>
  <c r="D283" i="1"/>
  <c r="E283" i="1"/>
  <c r="F283" i="1"/>
  <c r="G283" i="1"/>
  <c r="I283" i="1"/>
  <c r="A284" i="1"/>
  <c r="C284" i="1"/>
  <c r="H284" i="1"/>
  <c r="D284" i="1"/>
  <c r="E284" i="1"/>
  <c r="F284" i="1"/>
  <c r="G284" i="1"/>
  <c r="I284" i="1"/>
  <c r="A285" i="1"/>
  <c r="C285" i="1"/>
  <c r="H285" i="1"/>
  <c r="D285" i="1"/>
  <c r="E285" i="1"/>
  <c r="F285" i="1"/>
  <c r="G285" i="1"/>
  <c r="I285" i="1"/>
  <c r="A286" i="1"/>
  <c r="C286" i="1"/>
  <c r="H286" i="1"/>
  <c r="D286" i="1"/>
  <c r="E286" i="1"/>
  <c r="F286" i="1"/>
  <c r="G286" i="1"/>
  <c r="I286" i="1"/>
  <c r="A287" i="1"/>
  <c r="C287" i="1"/>
  <c r="H287" i="1"/>
  <c r="D287" i="1"/>
  <c r="E287" i="1"/>
  <c r="F287" i="1"/>
  <c r="G287" i="1"/>
  <c r="I287" i="1"/>
  <c r="A288" i="1"/>
  <c r="C288" i="1"/>
  <c r="H288" i="1"/>
  <c r="D288" i="1"/>
  <c r="E288" i="1"/>
  <c r="F288" i="1"/>
  <c r="G288" i="1"/>
  <c r="I288" i="1"/>
  <c r="A289" i="1"/>
  <c r="C289" i="1"/>
  <c r="H289" i="1"/>
  <c r="D289" i="1"/>
  <c r="E289" i="1"/>
  <c r="F289" i="1"/>
  <c r="G289" i="1"/>
  <c r="I289" i="1"/>
  <c r="A290" i="1"/>
  <c r="C290" i="1"/>
  <c r="H290" i="1"/>
  <c r="D290" i="1"/>
  <c r="E290" i="1"/>
  <c r="F290" i="1"/>
  <c r="G290" i="1"/>
  <c r="I290" i="1"/>
  <c r="A291" i="1"/>
  <c r="C291" i="1"/>
  <c r="H291" i="1"/>
  <c r="D291" i="1"/>
  <c r="E291" i="1"/>
  <c r="F291" i="1"/>
  <c r="G291" i="1"/>
  <c r="I291" i="1"/>
  <c r="A292" i="1"/>
  <c r="C292" i="1"/>
  <c r="H292" i="1"/>
  <c r="D292" i="1"/>
  <c r="E292" i="1"/>
  <c r="F292" i="1"/>
  <c r="G292" i="1"/>
  <c r="I292" i="1"/>
  <c r="A293" i="1"/>
  <c r="C293" i="1"/>
  <c r="H293" i="1"/>
  <c r="D293" i="1"/>
  <c r="E293" i="1"/>
  <c r="F293" i="1"/>
  <c r="G293" i="1"/>
  <c r="I293" i="1"/>
  <c r="A294" i="1"/>
  <c r="C294" i="1"/>
  <c r="H294" i="1"/>
  <c r="D294" i="1"/>
  <c r="E294" i="1"/>
  <c r="F294" i="1"/>
  <c r="G294" i="1"/>
  <c r="I294" i="1"/>
  <c r="A295" i="1"/>
  <c r="C295" i="1"/>
  <c r="H295" i="1"/>
  <c r="D295" i="1"/>
  <c r="E295" i="1"/>
  <c r="F295" i="1"/>
  <c r="G295" i="1"/>
  <c r="I295" i="1"/>
  <c r="A296" i="1"/>
  <c r="C296" i="1"/>
  <c r="H296" i="1"/>
  <c r="D296" i="1"/>
  <c r="E296" i="1"/>
  <c r="F296" i="1"/>
  <c r="G296" i="1"/>
  <c r="I296" i="1"/>
  <c r="A297" i="1"/>
  <c r="C297" i="1"/>
  <c r="H297" i="1"/>
  <c r="D297" i="1"/>
  <c r="E297" i="1"/>
  <c r="F297" i="1"/>
  <c r="G297" i="1"/>
  <c r="I297" i="1"/>
  <c r="A298" i="1"/>
  <c r="C298" i="1"/>
  <c r="H298" i="1"/>
  <c r="D298" i="1"/>
  <c r="E298" i="1"/>
  <c r="F298" i="1"/>
  <c r="G298" i="1"/>
  <c r="I298" i="1"/>
  <c r="A299" i="1"/>
  <c r="C299" i="1"/>
  <c r="H299" i="1"/>
  <c r="D299" i="1"/>
  <c r="E299" i="1"/>
  <c r="F299" i="1"/>
  <c r="G299" i="1"/>
  <c r="I299" i="1"/>
  <c r="A300" i="1"/>
  <c r="C300" i="1"/>
  <c r="H300" i="1"/>
  <c r="D300" i="1"/>
  <c r="E300" i="1"/>
  <c r="F300" i="1"/>
  <c r="G300" i="1"/>
  <c r="I300" i="1"/>
  <c r="A301" i="1"/>
  <c r="C301" i="1"/>
  <c r="H301" i="1"/>
  <c r="D301" i="1"/>
  <c r="E301" i="1"/>
  <c r="F301" i="1"/>
  <c r="G301" i="1"/>
  <c r="I301" i="1"/>
  <c r="A302" i="1"/>
  <c r="C302" i="1"/>
  <c r="H302" i="1"/>
  <c r="D302" i="1"/>
  <c r="E302" i="1"/>
  <c r="F302" i="1"/>
  <c r="G302" i="1"/>
  <c r="I302" i="1"/>
  <c r="A303" i="1"/>
  <c r="C303" i="1"/>
  <c r="H303" i="1"/>
  <c r="D303" i="1"/>
  <c r="E303" i="1"/>
  <c r="F303" i="1"/>
  <c r="G303" i="1"/>
  <c r="I303" i="1"/>
  <c r="A304" i="1"/>
  <c r="C304" i="1"/>
  <c r="H304" i="1"/>
  <c r="D304" i="1"/>
  <c r="E304" i="1"/>
  <c r="F304" i="1"/>
  <c r="G304" i="1"/>
  <c r="I304" i="1"/>
  <c r="A305" i="1"/>
  <c r="C305" i="1"/>
  <c r="H305" i="1"/>
  <c r="D305" i="1"/>
  <c r="E305" i="1"/>
  <c r="F305" i="1"/>
  <c r="G305" i="1"/>
  <c r="I305" i="1"/>
  <c r="A306" i="1"/>
  <c r="C306" i="1"/>
  <c r="H306" i="1"/>
  <c r="D306" i="1"/>
  <c r="E306" i="1"/>
  <c r="F306" i="1"/>
  <c r="G306" i="1"/>
  <c r="I306" i="1"/>
  <c r="A307" i="1"/>
  <c r="C307" i="1"/>
  <c r="H307" i="1"/>
  <c r="D307" i="1"/>
  <c r="E307" i="1"/>
  <c r="F307" i="1"/>
  <c r="G307" i="1"/>
  <c r="I307" i="1"/>
  <c r="A308" i="1"/>
  <c r="C308" i="1"/>
  <c r="H308" i="1"/>
  <c r="D308" i="1"/>
  <c r="E308" i="1"/>
  <c r="F308" i="1"/>
  <c r="G308" i="1"/>
  <c r="I308" i="1"/>
  <c r="A309" i="1"/>
  <c r="C309" i="1"/>
  <c r="H309" i="1"/>
  <c r="D309" i="1"/>
  <c r="E309" i="1"/>
  <c r="F309" i="1"/>
  <c r="G309" i="1"/>
  <c r="I309" i="1"/>
  <c r="A310" i="1"/>
  <c r="C310" i="1"/>
  <c r="H310" i="1"/>
  <c r="D310" i="1"/>
  <c r="E310" i="1"/>
  <c r="F310" i="1"/>
  <c r="G310" i="1"/>
  <c r="I310" i="1"/>
  <c r="A311" i="1"/>
  <c r="C311" i="1"/>
  <c r="H311" i="1"/>
  <c r="D311" i="1"/>
  <c r="E311" i="1"/>
  <c r="F311" i="1"/>
  <c r="G311" i="1"/>
  <c r="I311" i="1"/>
  <c r="A312" i="1"/>
  <c r="C312" i="1"/>
  <c r="H312" i="1"/>
  <c r="D312" i="1"/>
  <c r="E312" i="1"/>
  <c r="F312" i="1"/>
  <c r="G312" i="1"/>
  <c r="I312" i="1"/>
  <c r="A313" i="1"/>
  <c r="C313" i="1"/>
  <c r="H313" i="1"/>
  <c r="D313" i="1"/>
  <c r="E313" i="1"/>
  <c r="F313" i="1"/>
  <c r="G313" i="1"/>
  <c r="I313" i="1"/>
  <c r="A314" i="1"/>
  <c r="C314" i="1"/>
  <c r="H314" i="1"/>
  <c r="D314" i="1"/>
  <c r="E314" i="1"/>
  <c r="F314" i="1"/>
  <c r="G314" i="1"/>
  <c r="I314" i="1"/>
  <c r="A315" i="1"/>
  <c r="C315" i="1"/>
  <c r="H315" i="1"/>
  <c r="D315" i="1"/>
  <c r="E315" i="1"/>
  <c r="F315" i="1"/>
  <c r="G315" i="1"/>
  <c r="I315" i="1"/>
  <c r="A316" i="1"/>
  <c r="C316" i="1"/>
  <c r="H316" i="1"/>
  <c r="D316" i="1"/>
  <c r="E316" i="1"/>
  <c r="F316" i="1"/>
  <c r="G316" i="1"/>
  <c r="I316" i="1"/>
  <c r="A317" i="1"/>
  <c r="C317" i="1"/>
  <c r="H317" i="1"/>
  <c r="D317" i="1"/>
  <c r="E317" i="1"/>
  <c r="F317" i="1"/>
  <c r="G317" i="1"/>
  <c r="I317" i="1"/>
  <c r="A318" i="1"/>
  <c r="C318" i="1"/>
  <c r="H318" i="1"/>
  <c r="D318" i="1"/>
  <c r="E318" i="1"/>
  <c r="F318" i="1"/>
  <c r="G318" i="1"/>
  <c r="I318" i="1"/>
  <c r="A319" i="1"/>
  <c r="C319" i="1"/>
  <c r="H319" i="1"/>
  <c r="D319" i="1"/>
  <c r="E319" i="1"/>
  <c r="F319" i="1"/>
  <c r="G319" i="1"/>
  <c r="I319" i="1"/>
  <c r="A320" i="1"/>
  <c r="C320" i="1"/>
  <c r="H320" i="1"/>
  <c r="D320" i="1"/>
  <c r="E320" i="1"/>
  <c r="F320" i="1"/>
  <c r="G320" i="1"/>
  <c r="I320" i="1"/>
  <c r="A321" i="1"/>
  <c r="C321" i="1"/>
  <c r="H321" i="1"/>
  <c r="D321" i="1"/>
  <c r="E321" i="1"/>
  <c r="F321" i="1"/>
  <c r="G321" i="1"/>
  <c r="I321" i="1"/>
  <c r="A322" i="1"/>
  <c r="C322" i="1"/>
  <c r="H322" i="1"/>
  <c r="D322" i="1"/>
  <c r="E322" i="1"/>
  <c r="F322" i="1"/>
  <c r="G322" i="1"/>
  <c r="I322" i="1"/>
  <c r="A323" i="1"/>
  <c r="C323" i="1"/>
  <c r="H323" i="1"/>
  <c r="D323" i="1"/>
  <c r="E323" i="1"/>
  <c r="F323" i="1"/>
  <c r="G323" i="1"/>
  <c r="I323" i="1"/>
  <c r="A324" i="1"/>
  <c r="C324" i="1"/>
  <c r="H324" i="1"/>
  <c r="D324" i="1"/>
  <c r="E324" i="1"/>
  <c r="F324" i="1"/>
  <c r="G324" i="1"/>
  <c r="I324" i="1"/>
  <c r="A325" i="1"/>
  <c r="C325" i="1"/>
  <c r="H325" i="1"/>
  <c r="D325" i="1"/>
  <c r="E325" i="1"/>
  <c r="F325" i="1"/>
  <c r="G325" i="1"/>
  <c r="I325" i="1"/>
  <c r="A326" i="1"/>
  <c r="C326" i="1"/>
  <c r="H326" i="1"/>
  <c r="D326" i="1"/>
  <c r="E326" i="1"/>
  <c r="F326" i="1"/>
  <c r="G326" i="1"/>
  <c r="I326" i="1"/>
  <c r="A327" i="1"/>
  <c r="C327" i="1"/>
  <c r="H327" i="1"/>
  <c r="D327" i="1"/>
  <c r="E327" i="1"/>
  <c r="F327" i="1"/>
  <c r="G327" i="1"/>
  <c r="I327" i="1"/>
  <c r="A328" i="1"/>
  <c r="C328" i="1"/>
  <c r="H328" i="1"/>
  <c r="D328" i="1"/>
  <c r="E328" i="1"/>
  <c r="F328" i="1"/>
  <c r="G328" i="1"/>
  <c r="I328" i="1"/>
  <c r="A329" i="1"/>
  <c r="C329" i="1"/>
  <c r="H329" i="1"/>
  <c r="D329" i="1"/>
  <c r="E329" i="1"/>
  <c r="F329" i="1"/>
  <c r="G329" i="1"/>
  <c r="I329" i="1"/>
  <c r="A330" i="1"/>
  <c r="C330" i="1"/>
  <c r="H330" i="1"/>
  <c r="D330" i="1"/>
  <c r="E330" i="1"/>
  <c r="F330" i="1"/>
  <c r="G330" i="1"/>
  <c r="I330" i="1"/>
  <c r="A331" i="1"/>
  <c r="C331" i="1"/>
  <c r="H331" i="1"/>
  <c r="D331" i="1"/>
  <c r="E331" i="1"/>
  <c r="F331" i="1"/>
  <c r="G331" i="1"/>
  <c r="I331" i="1"/>
  <c r="A332" i="1"/>
  <c r="C332" i="1"/>
  <c r="H332" i="1"/>
  <c r="D332" i="1"/>
  <c r="E332" i="1"/>
  <c r="F332" i="1"/>
  <c r="G332" i="1"/>
  <c r="I332" i="1"/>
  <c r="A333" i="1"/>
  <c r="C333" i="1"/>
  <c r="H333" i="1"/>
  <c r="D333" i="1"/>
  <c r="E333" i="1"/>
  <c r="F333" i="1"/>
  <c r="G333" i="1"/>
  <c r="I333" i="1"/>
  <c r="A334" i="1"/>
  <c r="C334" i="1"/>
  <c r="H334" i="1"/>
  <c r="D334" i="1"/>
  <c r="E334" i="1"/>
  <c r="F334" i="1"/>
  <c r="G334" i="1"/>
  <c r="I334" i="1"/>
  <c r="A335" i="1"/>
  <c r="C335" i="1"/>
  <c r="H335" i="1"/>
  <c r="D335" i="1"/>
  <c r="E335" i="1"/>
  <c r="F335" i="1"/>
  <c r="G335" i="1"/>
  <c r="I335" i="1"/>
  <c r="A336" i="1"/>
  <c r="C336" i="1"/>
  <c r="H336" i="1"/>
  <c r="D336" i="1"/>
  <c r="E336" i="1"/>
  <c r="F336" i="1"/>
  <c r="G336" i="1"/>
  <c r="I336" i="1"/>
  <c r="A337" i="1"/>
  <c r="C337" i="1"/>
  <c r="H337" i="1"/>
  <c r="D337" i="1"/>
  <c r="E337" i="1"/>
  <c r="F337" i="1"/>
  <c r="G337" i="1"/>
  <c r="I337" i="1"/>
  <c r="A338" i="1"/>
  <c r="C338" i="1"/>
  <c r="H338" i="1"/>
  <c r="D338" i="1"/>
  <c r="E338" i="1"/>
  <c r="F338" i="1"/>
  <c r="G338" i="1"/>
  <c r="I338" i="1"/>
  <c r="A339" i="1"/>
  <c r="C339" i="1"/>
  <c r="H339" i="1"/>
  <c r="D339" i="1"/>
  <c r="E339" i="1"/>
  <c r="F339" i="1"/>
  <c r="G339" i="1"/>
  <c r="I339" i="1"/>
  <c r="A340" i="1"/>
  <c r="C340" i="1"/>
  <c r="H340" i="1"/>
  <c r="D340" i="1"/>
  <c r="E340" i="1"/>
  <c r="F340" i="1"/>
  <c r="G340" i="1"/>
  <c r="I340" i="1"/>
  <c r="A341" i="1"/>
  <c r="C341" i="1"/>
  <c r="H341" i="1"/>
  <c r="D341" i="1"/>
  <c r="E341" i="1"/>
  <c r="F341" i="1"/>
  <c r="G341" i="1"/>
  <c r="I341" i="1"/>
  <c r="A342" i="1"/>
  <c r="C342" i="1"/>
  <c r="H342" i="1"/>
  <c r="D342" i="1"/>
  <c r="E342" i="1"/>
  <c r="F342" i="1"/>
  <c r="G342" i="1"/>
  <c r="I342" i="1"/>
  <c r="A343" i="1"/>
  <c r="C343" i="1"/>
  <c r="H343" i="1"/>
  <c r="D343" i="1"/>
  <c r="E343" i="1"/>
  <c r="F343" i="1"/>
  <c r="G343" i="1"/>
  <c r="I343" i="1"/>
  <c r="A344" i="1"/>
  <c r="C344" i="1"/>
  <c r="H344" i="1"/>
  <c r="D344" i="1"/>
  <c r="E344" i="1"/>
  <c r="F344" i="1"/>
  <c r="G344" i="1"/>
  <c r="I344" i="1"/>
  <c r="A345" i="1"/>
  <c r="C345" i="1"/>
  <c r="H345" i="1"/>
  <c r="D345" i="1"/>
  <c r="E345" i="1"/>
  <c r="F345" i="1"/>
  <c r="G345" i="1"/>
  <c r="I345" i="1"/>
  <c r="A346" i="1"/>
  <c r="C346" i="1"/>
  <c r="H346" i="1"/>
  <c r="D346" i="1"/>
  <c r="E346" i="1"/>
  <c r="F346" i="1"/>
  <c r="G346" i="1"/>
  <c r="I346" i="1"/>
  <c r="A347" i="1"/>
  <c r="C347" i="1"/>
  <c r="H347" i="1"/>
  <c r="D347" i="1"/>
  <c r="E347" i="1"/>
  <c r="F347" i="1"/>
  <c r="G347" i="1"/>
  <c r="I347" i="1"/>
  <c r="A348" i="1"/>
  <c r="C348" i="1"/>
  <c r="H348" i="1"/>
  <c r="D348" i="1"/>
  <c r="E348" i="1"/>
  <c r="F348" i="1"/>
  <c r="G348" i="1"/>
  <c r="I348" i="1"/>
  <c r="A349" i="1"/>
  <c r="C349" i="1"/>
  <c r="H349" i="1"/>
  <c r="D349" i="1"/>
  <c r="E349" i="1"/>
  <c r="F349" i="1"/>
  <c r="G349" i="1"/>
  <c r="I349" i="1"/>
  <c r="A350" i="1"/>
  <c r="C350" i="1"/>
  <c r="H350" i="1"/>
  <c r="D350" i="1"/>
  <c r="E350" i="1"/>
  <c r="F350" i="1"/>
  <c r="G350" i="1"/>
  <c r="I350" i="1"/>
  <c r="A351" i="1"/>
  <c r="C351" i="1"/>
  <c r="H351" i="1"/>
  <c r="D351" i="1"/>
  <c r="E351" i="1"/>
  <c r="F351" i="1"/>
  <c r="G351" i="1"/>
  <c r="I351" i="1"/>
  <c r="A352" i="1"/>
  <c r="C352" i="1"/>
  <c r="H352" i="1"/>
  <c r="D352" i="1"/>
  <c r="E352" i="1"/>
  <c r="F352" i="1"/>
  <c r="G352" i="1"/>
  <c r="I352" i="1"/>
  <c r="A353" i="1"/>
  <c r="C353" i="1"/>
  <c r="H353" i="1"/>
  <c r="D353" i="1"/>
  <c r="E353" i="1"/>
  <c r="F353" i="1"/>
  <c r="G353" i="1"/>
  <c r="I353" i="1"/>
  <c r="A354" i="1"/>
  <c r="C354" i="1"/>
  <c r="H354" i="1"/>
  <c r="D354" i="1"/>
  <c r="E354" i="1"/>
  <c r="F354" i="1"/>
  <c r="G354" i="1"/>
  <c r="I354" i="1"/>
  <c r="A355" i="1"/>
  <c r="C355" i="1"/>
  <c r="H355" i="1"/>
  <c r="D355" i="1"/>
  <c r="E355" i="1"/>
  <c r="F355" i="1"/>
  <c r="G355" i="1"/>
  <c r="I355" i="1"/>
  <c r="A356" i="1"/>
  <c r="C356" i="1"/>
  <c r="H356" i="1"/>
  <c r="D356" i="1"/>
  <c r="E356" i="1"/>
  <c r="F356" i="1"/>
  <c r="G356" i="1"/>
  <c r="I356" i="1"/>
  <c r="A357" i="1"/>
  <c r="C357" i="1"/>
  <c r="H357" i="1"/>
  <c r="D357" i="1"/>
  <c r="E357" i="1"/>
  <c r="F357" i="1"/>
  <c r="G357" i="1"/>
  <c r="I357" i="1"/>
  <c r="A358" i="1"/>
  <c r="C358" i="1"/>
  <c r="H358" i="1"/>
  <c r="D358" i="1"/>
  <c r="E358" i="1"/>
  <c r="F358" i="1"/>
  <c r="G358" i="1"/>
  <c r="I358" i="1"/>
  <c r="A359" i="1"/>
  <c r="C359" i="1"/>
  <c r="H359" i="1"/>
  <c r="D359" i="1"/>
  <c r="E359" i="1"/>
  <c r="F359" i="1"/>
  <c r="G359" i="1"/>
  <c r="I359" i="1"/>
  <c r="A360" i="1"/>
  <c r="C360" i="1"/>
  <c r="H360" i="1"/>
  <c r="D360" i="1"/>
  <c r="E360" i="1"/>
  <c r="F360" i="1"/>
  <c r="G360" i="1"/>
  <c r="I360" i="1"/>
  <c r="A361" i="1"/>
  <c r="C361" i="1"/>
  <c r="H361" i="1"/>
  <c r="D361" i="1"/>
  <c r="E361" i="1"/>
  <c r="F361" i="1"/>
  <c r="G361" i="1"/>
  <c r="I361" i="1"/>
  <c r="A362" i="1"/>
  <c r="C362" i="1"/>
  <c r="H362" i="1"/>
  <c r="D362" i="1"/>
  <c r="E362" i="1"/>
  <c r="F362" i="1"/>
  <c r="G362" i="1"/>
  <c r="I362" i="1"/>
  <c r="A363" i="1"/>
  <c r="C363" i="1"/>
  <c r="H363" i="1"/>
  <c r="D363" i="1"/>
  <c r="E363" i="1"/>
  <c r="F363" i="1"/>
  <c r="G363" i="1"/>
  <c r="I363" i="1"/>
  <c r="A364" i="1"/>
  <c r="C364" i="1"/>
  <c r="H364" i="1"/>
  <c r="D364" i="1"/>
  <c r="E364" i="1"/>
  <c r="F364" i="1"/>
  <c r="G364" i="1"/>
  <c r="I364" i="1"/>
  <c r="A365" i="1"/>
  <c r="C365" i="1"/>
  <c r="H365" i="1"/>
  <c r="D365" i="1"/>
  <c r="E365" i="1"/>
  <c r="F365" i="1"/>
  <c r="G365" i="1"/>
  <c r="I365" i="1"/>
  <c r="A366" i="1"/>
  <c r="C366" i="1"/>
  <c r="H366" i="1"/>
  <c r="D366" i="1"/>
  <c r="E366" i="1"/>
  <c r="F366" i="1"/>
  <c r="G366" i="1"/>
  <c r="I366" i="1"/>
  <c r="A367" i="1"/>
  <c r="C367" i="1"/>
  <c r="H367" i="1"/>
  <c r="D367" i="1"/>
  <c r="E367" i="1"/>
  <c r="F367" i="1"/>
  <c r="G367" i="1"/>
  <c r="I367" i="1"/>
  <c r="A368" i="1"/>
  <c r="C368" i="1"/>
  <c r="H368" i="1"/>
  <c r="D368" i="1"/>
  <c r="E368" i="1"/>
  <c r="F368" i="1"/>
  <c r="G368" i="1"/>
  <c r="I368" i="1"/>
  <c r="A369" i="1"/>
  <c r="C369" i="1"/>
  <c r="H369" i="1"/>
  <c r="D369" i="1"/>
  <c r="E369" i="1"/>
  <c r="F369" i="1"/>
  <c r="G369" i="1"/>
  <c r="I369" i="1"/>
  <c r="A370" i="1"/>
  <c r="C370" i="1"/>
  <c r="H370" i="1"/>
  <c r="D370" i="1"/>
  <c r="E370" i="1"/>
  <c r="F370" i="1"/>
  <c r="G370" i="1"/>
  <c r="I370" i="1"/>
  <c r="A371" i="1"/>
  <c r="C371" i="1"/>
  <c r="H371" i="1"/>
  <c r="D371" i="1"/>
  <c r="E371" i="1"/>
  <c r="F371" i="1"/>
  <c r="G371" i="1"/>
  <c r="I371" i="1"/>
  <c r="A372" i="1"/>
  <c r="C372" i="1"/>
  <c r="H372" i="1"/>
  <c r="D372" i="1"/>
  <c r="E372" i="1"/>
  <c r="F372" i="1"/>
  <c r="G372" i="1"/>
  <c r="I372" i="1"/>
  <c r="A373" i="1"/>
  <c r="C373" i="1"/>
  <c r="H373" i="1"/>
  <c r="D373" i="1"/>
  <c r="E373" i="1"/>
  <c r="F373" i="1"/>
  <c r="G373" i="1"/>
  <c r="I373" i="1"/>
  <c r="A374" i="1"/>
  <c r="C374" i="1"/>
  <c r="H374" i="1"/>
  <c r="D374" i="1"/>
  <c r="E374" i="1"/>
  <c r="F374" i="1"/>
  <c r="G374" i="1"/>
  <c r="I374" i="1"/>
  <c r="A375" i="1"/>
  <c r="C375" i="1"/>
  <c r="H375" i="1"/>
  <c r="D375" i="1"/>
  <c r="E375" i="1"/>
  <c r="F375" i="1"/>
  <c r="G375" i="1"/>
  <c r="I375" i="1"/>
  <c r="A376" i="1"/>
  <c r="C376" i="1"/>
  <c r="H376" i="1"/>
  <c r="D376" i="1"/>
  <c r="E376" i="1"/>
  <c r="F376" i="1"/>
  <c r="G376" i="1"/>
  <c r="I376" i="1"/>
  <c r="A377" i="1"/>
  <c r="C377" i="1"/>
  <c r="H377" i="1"/>
  <c r="E377" i="1"/>
  <c r="D377" i="1"/>
  <c r="F377" i="1"/>
  <c r="G377" i="1"/>
  <c r="B19" i="1"/>
  <c r="B20" i="1"/>
  <c r="B21" i="1"/>
  <c r="B22" i="1"/>
  <c r="B23" i="1"/>
  <c r="D15" i="1"/>
  <c r="D14" i="1"/>
  <c r="I377" i="1"/>
  <c r="D1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B322" i="1"/>
  <c r="B323" i="1"/>
  <c r="B324" i="1"/>
  <c r="B325" i="1"/>
  <c r="B326" i="1"/>
  <c r="B327" i="1"/>
  <c r="B328" i="1"/>
  <c r="B329" i="1"/>
  <c r="B330" i="1"/>
  <c r="B331" i="1"/>
  <c r="B332" i="1"/>
  <c r="B333" i="1"/>
  <c r="B334" i="1"/>
  <c r="B335" i="1"/>
  <c r="B336" i="1"/>
  <c r="B337" i="1"/>
  <c r="B338" i="1"/>
  <c r="B339" i="1"/>
  <c r="B340" i="1"/>
  <c r="B341" i="1"/>
  <c r="B342" i="1"/>
  <c r="B343" i="1"/>
  <c r="B344" i="1"/>
  <c r="B345" i="1"/>
  <c r="B346" i="1"/>
  <c r="B347" i="1"/>
  <c r="B348" i="1"/>
  <c r="B349" i="1"/>
  <c r="B350" i="1"/>
  <c r="B351" i="1"/>
  <c r="B352" i="1"/>
  <c r="B353" i="1"/>
  <c r="B354" i="1"/>
  <c r="B355" i="1"/>
  <c r="B356" i="1"/>
  <c r="B357" i="1"/>
  <c r="B358" i="1"/>
  <c r="B359" i="1"/>
  <c r="B360" i="1"/>
  <c r="B361" i="1"/>
  <c r="B362" i="1"/>
  <c r="B363" i="1"/>
  <c r="B364" i="1"/>
  <c r="B365" i="1"/>
  <c r="B366" i="1"/>
  <c r="B367" i="1"/>
  <c r="B368" i="1"/>
  <c r="B369" i="1"/>
  <c r="B370" i="1"/>
  <c r="B371" i="1"/>
  <c r="B372" i="1"/>
  <c r="B373" i="1"/>
  <c r="B374" i="1"/>
  <c r="B375" i="1"/>
  <c r="B376" i="1"/>
  <c r="B377" i="1"/>
  <c r="D12" i="1"/>
</calcChain>
</file>

<file path=xl/sharedStrings.xml><?xml version="1.0" encoding="utf-8"?>
<sst xmlns="http://schemas.openxmlformats.org/spreadsheetml/2006/main" count="24" uniqueCount="24">
  <si>
    <t>Annual Interest Rate</t>
  </si>
  <si>
    <t>Loan Period in Years</t>
  </si>
  <si>
    <t>Total Interest</t>
  </si>
  <si>
    <t>Loan Amount</t>
  </si>
  <si>
    <t>Start Date of Loan</t>
  </si>
  <si>
    <t>Enter Values</t>
  </si>
  <si>
    <t>No.</t>
  </si>
  <si>
    <t>Payment Date</t>
  </si>
  <si>
    <t>Beginning Balance</t>
  </si>
  <si>
    <t>Principal</t>
  </si>
  <si>
    <t>Interest</t>
  </si>
  <si>
    <t>Ending Balance</t>
  </si>
  <si>
    <t>Total Payment</t>
  </si>
  <si>
    <t>Extra Payment</t>
  </si>
  <si>
    <t>Total Early Payments</t>
  </si>
  <si>
    <t>Scheduled Payment</t>
  </si>
  <si>
    <t>Scheduled Number of Payments</t>
  </si>
  <si>
    <t>Actual Number of Payments</t>
  </si>
  <si>
    <t>Scheduled Monthly Payment</t>
  </si>
  <si>
    <t>Instructions</t>
  </si>
  <si>
    <t>Must be between 1 and 30 years.</t>
  </si>
  <si>
    <t>If your extra payments vary, enter them in the table below.</t>
  </si>
  <si>
    <t>Optional Extra Payments</t>
  </si>
  <si>
    <t>Loan Payment Schedule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</si>
</sst>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9" formatCode="0.000%"/>
  </numFmts>
  <fonts count="6" x14ac:knownFonts="1">
    <font>
      <sz val="10"/>
      <name val="Arial"/>
    </font>
    <font>
      <sz val="10"/>
      <name val="Arial"/>
    </font>
    <font>
      <sz val="10"/>
      <name val="Century Gothic"/>
      <family val="2"/>
    </font>
    <font>
      <b/>
      <sz val="10"/>
      <name val="Century Gothic"/>
      <family val="2"/>
    </font>
    <font>
      <sz val="10"/>
      <color indexed="23"/>
      <name val="Century Gothic"/>
      <family val="2"/>
    </font>
    <font>
      <sz val="18"/>
      <color indexed="8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</fills>
  <borders count="3">
    <border>
      <left/>
      <right/>
      <top/>
      <bottom/>
      <diagonal/>
    </border>
    <border>
      <left/>
      <right/>
      <top style="medium">
        <color indexed="22"/>
      </top>
      <bottom/>
      <diagonal/>
    </border>
    <border>
      <left/>
      <right/>
      <top style="medium">
        <color indexed="22"/>
      </top>
      <bottom style="medium">
        <color indexed="22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0" xfId="0" applyNumberFormat="1" applyFont="1" applyBorder="1" applyAlignment="1">
      <alignment horizontal="left"/>
    </xf>
    <xf numFmtId="0" fontId="2" fillId="0" borderId="0" xfId="0" applyFont="1" applyBorder="1" applyAlignment="1">
      <alignment horizontal="left"/>
    </xf>
    <xf numFmtId="7" fontId="2" fillId="2" borderId="0" xfId="0" applyNumberFormat="1" applyFont="1" applyFill="1" applyBorder="1" applyAlignment="1">
      <alignment horizontal="right"/>
    </xf>
    <xf numFmtId="7" fontId="4" fillId="0" borderId="0" xfId="0" applyNumberFormat="1" applyFont="1" applyFill="1" applyBorder="1" applyAlignment="1">
      <alignment horizontal="left"/>
    </xf>
    <xf numFmtId="10" fontId="4" fillId="0" borderId="0" xfId="0" applyNumberFormat="1" applyFont="1" applyFill="1" applyBorder="1" applyAlignment="1">
      <alignment horizontal="left"/>
    </xf>
    <xf numFmtId="0" fontId="2" fillId="0" borderId="0" xfId="0" applyNumberFormat="1" applyFont="1" applyBorder="1" applyAlignment="1">
      <alignment horizontal="center"/>
    </xf>
    <xf numFmtId="0" fontId="2" fillId="2" borderId="0" xfId="0" applyFont="1" applyFill="1" applyBorder="1" applyAlignment="1">
      <alignment horizontal="right"/>
    </xf>
    <xf numFmtId="0" fontId="4" fillId="0" borderId="0" xfId="0" applyFont="1" applyFill="1" applyBorder="1" applyAlignment="1">
      <alignment horizontal="left"/>
    </xf>
    <xf numFmtId="14" fontId="2" fillId="2" borderId="0" xfId="0" applyNumberFormat="1" applyFont="1" applyFill="1" applyBorder="1" applyAlignment="1">
      <alignment horizontal="right"/>
    </xf>
    <xf numFmtId="44" fontId="4" fillId="0" borderId="0" xfId="1" applyFont="1" applyFill="1" applyBorder="1" applyAlignment="1">
      <alignment horizontal="right"/>
    </xf>
    <xf numFmtId="0" fontId="2" fillId="0" borderId="0" xfId="0" applyNumberFormat="1" applyFont="1" applyFill="1" applyBorder="1" applyAlignment="1">
      <alignment horizontal="right"/>
    </xf>
    <xf numFmtId="44" fontId="2" fillId="0" borderId="0" xfId="1" applyFont="1" applyFill="1" applyBorder="1" applyAlignment="1">
      <alignment horizontal="right"/>
    </xf>
    <xf numFmtId="0" fontId="2" fillId="0" borderId="0" xfId="0" applyFont="1" applyBorder="1" applyAlignment="1">
      <alignment wrapText="1"/>
    </xf>
    <xf numFmtId="0" fontId="2" fillId="0" borderId="0" xfId="0" applyNumberFormat="1" applyFont="1" applyBorder="1" applyAlignment="1">
      <alignment wrapText="1"/>
    </xf>
    <xf numFmtId="0" fontId="4" fillId="0" borderId="0" xfId="0" applyFont="1" applyFill="1" applyBorder="1" applyAlignment="1">
      <alignment horizontal="right"/>
    </xf>
    <xf numFmtId="14" fontId="4" fillId="0" borderId="0" xfId="0" applyNumberFormat="1" applyFont="1" applyFill="1" applyBorder="1" applyAlignment="1">
      <alignment horizontal="right"/>
    </xf>
    <xf numFmtId="39" fontId="4" fillId="0" borderId="0" xfId="1" applyNumberFormat="1" applyFont="1" applyFill="1" applyBorder="1" applyAlignment="1">
      <alignment horizontal="right"/>
    </xf>
    <xf numFmtId="0" fontId="5" fillId="0" borderId="0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right"/>
    </xf>
    <xf numFmtId="7" fontId="2" fillId="0" borderId="0" xfId="0" applyNumberFormat="1" applyFont="1" applyFill="1" applyBorder="1" applyAlignment="1">
      <alignment horizontal="left"/>
    </xf>
    <xf numFmtId="10" fontId="2" fillId="0" borderId="0" xfId="0" applyNumberFormat="1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14" fontId="2" fillId="0" borderId="0" xfId="0" applyNumberFormat="1" applyFont="1" applyBorder="1" applyAlignment="1">
      <alignment horizontal="left"/>
    </xf>
    <xf numFmtId="0" fontId="2" fillId="0" borderId="1" xfId="0" applyNumberFormat="1" applyFont="1" applyBorder="1" applyAlignment="1">
      <alignment horizontal="left"/>
    </xf>
    <xf numFmtId="0" fontId="2" fillId="0" borderId="0" xfId="0" applyNumberFormat="1" applyFont="1" applyFill="1" applyBorder="1" applyAlignment="1">
      <alignment horizontal="left"/>
    </xf>
    <xf numFmtId="0" fontId="3" fillId="0" borderId="2" xfId="0" applyFont="1" applyFill="1" applyBorder="1" applyAlignment="1" applyProtection="1">
      <alignment horizontal="left" wrapText="1"/>
    </xf>
    <xf numFmtId="44" fontId="4" fillId="2" borderId="0" xfId="1" applyFont="1" applyFill="1" applyBorder="1" applyAlignment="1">
      <alignment horizontal="right"/>
    </xf>
    <xf numFmtId="43" fontId="4" fillId="2" borderId="0" xfId="1" applyNumberFormat="1" applyFont="1" applyFill="1" applyBorder="1" applyAlignment="1">
      <alignment horizontal="right"/>
    </xf>
    <xf numFmtId="0" fontId="3" fillId="0" borderId="2" xfId="0" applyFont="1" applyFill="1" applyBorder="1" applyAlignment="1" applyProtection="1">
      <alignment horizontal="left" wrapText="1" indent="2"/>
    </xf>
    <xf numFmtId="0" fontId="3" fillId="0" borderId="2" xfId="0" applyFont="1" applyFill="1" applyBorder="1" applyAlignment="1" applyProtection="1">
      <alignment horizontal="left" wrapText="1" indent="3"/>
    </xf>
    <xf numFmtId="169" fontId="2" fillId="2" borderId="0" xfId="0" applyNumberFormat="1" applyFont="1" applyFill="1" applyBorder="1" applyAlignment="1">
      <alignment horizontal="right"/>
    </xf>
  </cellXfs>
  <cellStyles count="2">
    <cellStyle name="Currency" xfId="1" builtinId="4"/>
    <cellStyle name="Normal" xfId="0" builtinId="0"/>
  </cellStyles>
  <dxfs count="2">
    <dxf>
      <border>
        <left/>
        <right/>
        <top/>
        <bottom style="thin">
          <color indexed="22"/>
        </bottom>
      </border>
    </dxf>
    <dxf>
      <font>
        <condense val="0"/>
        <extend val="0"/>
        <color indexed="9"/>
      </font>
      <fill>
        <patternFill patternType="none">
          <bgColor indexed="65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FFE1E2"/>
      <rgbColor rgb="00FDF1DF"/>
      <rgbColor rgb="00FFCC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2" Target="theme/theme1.xml" Type="http://schemas.openxmlformats.org/officeDocument/2006/relationships/theme"/>
<Relationship Id="rId3" Target="styles.xml" Type="http://schemas.openxmlformats.org/officeDocument/2006/relationships/styles"/>
<Relationship Id="rId4" Target="sharedStrings.xml" Type="http://schemas.openxmlformats.org/officeDocument/2006/relationships/sharedStrings"/>
<Relationship Id="rId5" Target="calcChain.xml" Type="http://schemas.openxmlformats.org/officeDocument/2006/relationships/calcChain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no"?>
<Relationships xmlns="http://schemas.openxmlformats.org/package/2006/relationships">
<Relationship Id="rId1" Target="../printerSettings/printerSettings1.bin" Type="http://schemas.openxmlformats.org/officeDocument/2006/relationships/printerSettings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L402"/>
  <sheetViews>
    <sheetView showGridLines="0" tabSelected="1" zoomScaleNormal="100" workbookViewId="0">
      <selection activeCell="L12" sqref="L12"/>
    </sheetView>
  </sheetViews>
  <sheetFormatPr defaultRowHeight="13.5" x14ac:dyDescent="0.25"/>
  <cols>
    <col min="1" max="1" width="5.28515625" style="2" customWidth="1"/>
    <col min="2" max="2" width="13" style="2" customWidth="1"/>
    <col min="3" max="3" width="15.42578125" style="2" customWidth="1"/>
    <col min="4" max="4" width="14.7109375" style="2" customWidth="1"/>
    <col min="5" max="5" width="12.85546875" style="2" customWidth="1"/>
    <col min="6" max="6" width="13.140625" style="2" customWidth="1"/>
    <col min="7" max="8" width="13" style="2" customWidth="1"/>
    <col min="9" max="9" width="15.42578125" style="2" customWidth="1"/>
    <col min="10" max="10" width="6.140625" style="2" customWidth="1"/>
    <col min="11" max="11" width="9.140625" style="1"/>
    <col min="12" max="12" width="15.28515625" style="1" customWidth="1"/>
    <col min="13" max="16384" width="9.140625" style="1"/>
  </cols>
  <sheetData>
    <row r="1" spans="1:12" ht="33" customHeight="1" x14ac:dyDescent="0.35">
      <c r="A1" s="21" t="s">
        <v>23</v>
      </c>
      <c r="B1" s="5"/>
      <c r="C1" s="5"/>
      <c r="D1" s="5"/>
      <c r="E1" s="5"/>
      <c r="F1" s="5"/>
      <c r="G1" s="5"/>
      <c r="H1" s="5"/>
      <c r="I1" s="5"/>
    </row>
    <row r="2" spans="1:12" ht="12.75" customHeight="1" thickBot="1" x14ac:dyDescent="0.3">
      <c r="A2" s="5"/>
      <c r="B2" s="5"/>
      <c r="C2" s="5"/>
      <c r="D2" s="5"/>
      <c r="E2" s="5"/>
      <c r="F2" s="5"/>
      <c r="G2" s="5"/>
      <c r="H2" s="5"/>
      <c r="I2" s="5"/>
    </row>
    <row r="3" spans="1:12" ht="19.5" customHeight="1" x14ac:dyDescent="0.25">
      <c r="A3" s="3"/>
      <c r="B3" s="3"/>
      <c r="C3" s="3"/>
      <c r="D3" s="23" t="s">
        <v>5</v>
      </c>
      <c r="E3" s="3"/>
      <c r="F3" s="22" t="s">
        <v>19</v>
      </c>
      <c r="G3" s="22"/>
      <c r="H3" s="3"/>
      <c r="I3" s="3"/>
      <c r="J3" s="4"/>
    </row>
    <row r="4" spans="1:12" x14ac:dyDescent="0.25">
      <c r="A4" s="5" t="s">
        <v>3</v>
      </c>
      <c r="B4" s="5"/>
      <c r="C4" s="5"/>
      <c r="D4" s="6">
        <v>2500</v>
      </c>
      <c r="E4" s="5"/>
      <c r="F4" s="7"/>
      <c r="G4" s="24"/>
      <c r="H4" s="5"/>
      <c r="I4" s="5"/>
      <c r="J4" s="4"/>
    </row>
    <row r="5" spans="1:12" x14ac:dyDescent="0.25">
      <c r="A5" s="5" t="s">
        <v>0</v>
      </c>
      <c r="B5" s="5"/>
      <c r="C5" s="5"/>
      <c r="D5" s="35">
        <v>5.5E-2</v>
      </c>
      <c r="E5" s="5"/>
      <c r="F5" s="8"/>
      <c r="G5" s="25"/>
      <c r="H5" s="5"/>
      <c r="I5" s="4"/>
      <c r="J5" s="4"/>
    </row>
    <row r="6" spans="1:12" x14ac:dyDescent="0.25">
      <c r="A6" s="5" t="s">
        <v>1</v>
      </c>
      <c r="B6" s="5"/>
      <c r="C6" s="5"/>
      <c r="D6" s="10">
        <v>5</v>
      </c>
      <c r="E6" s="5"/>
      <c r="F6" s="11" t="s">
        <v>20</v>
      </c>
      <c r="G6" s="26"/>
      <c r="H6" s="5"/>
      <c r="I6" s="4"/>
      <c r="J6" s="4"/>
    </row>
    <row r="7" spans="1:12" x14ac:dyDescent="0.25">
      <c r="A7" s="5" t="s">
        <v>4</v>
      </c>
      <c r="B7" s="5"/>
      <c r="C7" s="5"/>
      <c r="D7" s="12">
        <v>53003</v>
      </c>
      <c r="E7" s="5"/>
      <c r="F7" s="11"/>
      <c r="G7" s="26"/>
      <c r="H7" s="5"/>
      <c r="I7" s="4"/>
      <c r="J7" s="4"/>
    </row>
    <row r="8" spans="1:12" x14ac:dyDescent="0.25">
      <c r="A8" s="5" t="s">
        <v>22</v>
      </c>
      <c r="B8" s="5"/>
      <c r="C8" s="5"/>
      <c r="D8" s="6"/>
      <c r="E8" s="5"/>
      <c r="F8" s="11" t="s">
        <v>21</v>
      </c>
      <c r="G8" s="26"/>
      <c r="H8" s="5"/>
      <c r="I8" s="4"/>
      <c r="J8" s="4"/>
    </row>
    <row r="9" spans="1:12" ht="14.25" thickBot="1" x14ac:dyDescent="0.3">
      <c r="A9" s="5"/>
      <c r="B9" s="5"/>
      <c r="C9" s="5"/>
      <c r="D9" s="27"/>
      <c r="E9" s="5"/>
      <c r="F9" s="27"/>
      <c r="G9" s="27"/>
      <c r="H9" s="5"/>
      <c r="I9" s="4"/>
      <c r="J9" s="4"/>
    </row>
    <row r="10" spans="1:12" x14ac:dyDescent="0.25">
      <c r="A10" s="3"/>
      <c r="B10" s="3"/>
      <c r="C10" s="3"/>
      <c r="D10" s="3"/>
      <c r="E10" s="3"/>
      <c r="F10" s="3"/>
      <c r="G10" s="3"/>
      <c r="H10" s="3"/>
      <c r="I10" s="28"/>
      <c r="J10" s="4"/>
    </row>
    <row r="11" spans="1:12" x14ac:dyDescent="0.25">
      <c r="A11" s="5" t="s">
        <v>18</v>
      </c>
      <c r="B11" s="5"/>
      <c r="C11" s="5"/>
      <c r="D11" s="15">
        <f>IF(Values_Entered,-PMT(Interest_Rate/12,Loan_Years*12,Loan_Amount),"")</f>
        <v>47.752905429455602</v>
      </c>
      <c r="E11" s="5"/>
      <c r="F11" s="24"/>
      <c r="G11" s="24"/>
      <c r="H11" s="5"/>
      <c r="I11" s="4"/>
      <c r="J11" s="4"/>
    </row>
    <row r="12" spans="1:12" ht="14.25" customHeight="1" x14ac:dyDescent="0.25">
      <c r="A12" s="5" t="s">
        <v>16</v>
      </c>
      <c r="B12" s="5"/>
      <c r="C12" s="5"/>
      <c r="D12" s="14">
        <f>IF(Values_Entered,Loan_Years*12,"")</f>
        <v>60</v>
      </c>
      <c r="E12" s="5"/>
      <c r="F12" s="24"/>
      <c r="G12" s="24"/>
      <c r="H12" s="5"/>
      <c r="I12" s="4"/>
      <c r="J12" s="4"/>
    </row>
    <row r="13" spans="1:12" x14ac:dyDescent="0.25">
      <c r="A13" s="5" t="s">
        <v>17</v>
      </c>
      <c r="B13" s="5"/>
      <c r="C13" s="5"/>
      <c r="D13" s="14">
        <f>IF(Values_Entered,Number_of_Payments,"")</f>
        <v>60</v>
      </c>
      <c r="E13" s="5"/>
      <c r="F13" s="29"/>
      <c r="G13" s="29"/>
      <c r="H13" s="5"/>
      <c r="I13" s="4"/>
      <c r="J13" s="4"/>
      <c r="L13" s="15"/>
    </row>
    <row r="14" spans="1:12" x14ac:dyDescent="0.25">
      <c r="A14" s="5" t="s">
        <v>14</v>
      </c>
      <c r="B14" s="5"/>
      <c r="C14" s="5"/>
      <c r="D14" s="15">
        <f>IF(Values_Entered,SUMIF(Beg_Bal,"&gt;0",Extra_Pay),"")</f>
        <v>0</v>
      </c>
      <c r="E14" s="5"/>
      <c r="F14" s="29"/>
      <c r="G14" s="29"/>
      <c r="H14" s="5"/>
      <c r="I14" s="4"/>
      <c r="J14" s="4"/>
    </row>
    <row r="15" spans="1:12" x14ac:dyDescent="0.25">
      <c r="A15" s="5" t="s">
        <v>2</v>
      </c>
      <c r="B15" s="5"/>
      <c r="C15" s="5"/>
      <c r="D15" s="15">
        <f>IF(Values_Entered,SUMIF(Beg_Bal,"&gt;0",Int),"")</f>
        <v>365.17432576733688</v>
      </c>
      <c r="E15" s="5"/>
      <c r="F15" s="24"/>
      <c r="G15" s="24"/>
      <c r="H15" s="5"/>
      <c r="I15" s="4"/>
      <c r="J15" s="4"/>
    </row>
    <row r="16" spans="1:12" ht="14.25" thickBot="1" x14ac:dyDescent="0.3">
      <c r="A16" s="5"/>
      <c r="B16" s="5"/>
      <c r="C16" s="5"/>
      <c r="D16" s="5"/>
      <c r="E16" s="27"/>
      <c r="F16" s="27"/>
      <c r="G16" s="27"/>
      <c r="H16" s="5"/>
      <c r="I16" s="5"/>
      <c r="J16" s="4"/>
    </row>
    <row r="17" spans="1:11" s="16" customFormat="1" ht="31.5" customHeight="1" thickBot="1" x14ac:dyDescent="0.3">
      <c r="A17" s="30" t="s">
        <v>6</v>
      </c>
      <c r="B17" s="33" t="s">
        <v>7</v>
      </c>
      <c r="C17" s="33" t="s">
        <v>8</v>
      </c>
      <c r="D17" s="33" t="s">
        <v>15</v>
      </c>
      <c r="E17" s="33" t="s">
        <v>13</v>
      </c>
      <c r="F17" s="33" t="s">
        <v>12</v>
      </c>
      <c r="G17" s="33" t="s">
        <v>9</v>
      </c>
      <c r="H17" s="33" t="s">
        <v>10</v>
      </c>
      <c r="I17" s="34" t="s">
        <v>11</v>
      </c>
      <c r="J17" s="17"/>
    </row>
    <row r="18" spans="1:11" s="16" customFormat="1" x14ac:dyDescent="0.25">
      <c r="A18" s="18">
        <f>IF(Values_Entered,1,"")</f>
        <v>1</v>
      </c>
      <c r="B18" s="19">
        <f>IF(Pay_Num&lt;&gt;"",DATE(YEAR(Loan_Start),MONTH(Loan_Start)+1,DAY(Loan_Start)),"")</f>
        <v>53031</v>
      </c>
      <c r="C18" s="13">
        <f>IF(Values_Entered,Loan_Amount,"")</f>
        <v>2500</v>
      </c>
      <c r="D18" s="13">
        <f>IF(Pay_Num&lt;&gt;"",Scheduled_Monthly_Payment,"")</f>
        <v>47.752905429455602</v>
      </c>
      <c r="E18" s="31">
        <f>IF(Pay_Num&lt;&gt;"",Scheduled_Extra_Payments,"")</f>
        <v>0</v>
      </c>
      <c r="F18" s="13">
        <f>IF(Pay_Num&lt;&gt;"",Sched_Pay+Extra_Pay,"")</f>
        <v>47.752905429455602</v>
      </c>
      <c r="G18" s="13">
        <f>IF(Pay_Num&lt;&gt;"",Total_Pay-Int,"")</f>
        <v>36.294572096122266</v>
      </c>
      <c r="H18" s="13">
        <f>IF(Pay_Num&lt;&gt;"",Beg_Bal*Interest_Rate/12,"")</f>
        <v>11.458333333333334</v>
      </c>
      <c r="I18" s="13">
        <f>IF(Pay_Num&lt;&gt;"",Beg_Bal-Princ,"")</f>
        <v>2463.7054279038775</v>
      </c>
    </row>
    <row r="19" spans="1:11" s="16" customFormat="1" ht="12.75" customHeight="1" x14ac:dyDescent="0.25">
      <c r="A19" s="18">
        <f t="shared" ref="A19:A82" si="0">IF(Values_Entered,A18+1,"")</f>
        <v>2</v>
      </c>
      <c r="B19" s="19">
        <f t="shared" ref="B19:B82" si="1">IF(Pay_Num&lt;&gt;"",DATE(YEAR(B18),MONTH(B18)+1,DAY(B18)),"")</f>
        <v>53062</v>
      </c>
      <c r="C19" s="20">
        <f>IF(Pay_Num&lt;&gt;"",I18,"")</f>
        <v>2463.7054279038775</v>
      </c>
      <c r="D19" s="20">
        <f>IF(Pay_Num&lt;&gt;"",Scheduled_Monthly_Payment,"")</f>
        <v>47.752905429455602</v>
      </c>
      <c r="E19" s="32">
        <f t="shared" ref="E19:E82" si="2">IF(Pay_Num&lt;&gt;"",Scheduled_Extra_Payments,"")</f>
        <v>0</v>
      </c>
      <c r="F19" s="20">
        <f t="shared" ref="F19:F82" si="3">IF(Pay_Num&lt;&gt;"",Sched_Pay+Extra_Pay,"")</f>
        <v>47.752905429455602</v>
      </c>
      <c r="G19" s="20">
        <f t="shared" ref="G19:G82" si="4">IF(Pay_Num&lt;&gt;"",Total_Pay-Int,"")</f>
        <v>36.460922218229499</v>
      </c>
      <c r="H19" s="20">
        <f>IF(Pay_Num&lt;&gt;"",Beg_Bal*Interest_Rate/12,"")</f>
        <v>11.291983211226105</v>
      </c>
      <c r="I19" s="20">
        <f t="shared" ref="I19:I82" si="5">IF(Pay_Num&lt;&gt;"",Beg_Bal-Princ,"")</f>
        <v>2427.2445056856482</v>
      </c>
    </row>
    <row r="20" spans="1:11" s="16" customFormat="1" ht="12.75" customHeight="1" x14ac:dyDescent="0.25">
      <c r="A20" s="18">
        <f t="shared" si="0"/>
        <v>3</v>
      </c>
      <c r="B20" s="19">
        <f t="shared" si="1"/>
        <v>53092</v>
      </c>
      <c r="C20" s="20">
        <f t="shared" ref="C20:C83" si="6">IF(Pay_Num&lt;&gt;"",I19,"")</f>
        <v>2427.2445056856482</v>
      </c>
      <c r="D20" s="20">
        <f t="shared" ref="D20:D83" si="7">IF(Pay_Num&lt;&gt;"",Scheduled_Monthly_Payment,"")</f>
        <v>47.752905429455602</v>
      </c>
      <c r="E20" s="32">
        <f t="shared" si="2"/>
        <v>0</v>
      </c>
      <c r="F20" s="20">
        <f t="shared" si="3"/>
        <v>47.752905429455602</v>
      </c>
      <c r="G20" s="20">
        <f t="shared" si="4"/>
        <v>36.628034778396383</v>
      </c>
      <c r="H20" s="20">
        <f t="shared" ref="H20:H83" si="8">IF(Pay_Num&lt;&gt;"",Beg_Bal*Interest_Rate/12,"")</f>
        <v>11.12487065105922</v>
      </c>
      <c r="I20" s="20">
        <f t="shared" si="5"/>
        <v>2390.6164709072518</v>
      </c>
    </row>
    <row r="21" spans="1:11" s="16" customFormat="1" x14ac:dyDescent="0.25">
      <c r="A21" s="18">
        <f t="shared" si="0"/>
        <v>4</v>
      </c>
      <c r="B21" s="19">
        <f t="shared" si="1"/>
        <v>53123</v>
      </c>
      <c r="C21" s="20">
        <f t="shared" si="6"/>
        <v>2390.6164709072518</v>
      </c>
      <c r="D21" s="20">
        <f t="shared" si="7"/>
        <v>47.752905429455602</v>
      </c>
      <c r="E21" s="32">
        <f t="shared" si="2"/>
        <v>0</v>
      </c>
      <c r="F21" s="20">
        <f t="shared" si="3"/>
        <v>47.752905429455602</v>
      </c>
      <c r="G21" s="20">
        <f t="shared" si="4"/>
        <v>36.795913271130701</v>
      </c>
      <c r="H21" s="20">
        <f t="shared" si="8"/>
        <v>10.956992158324903</v>
      </c>
      <c r="I21" s="20">
        <f t="shared" si="5"/>
        <v>2353.8205576361211</v>
      </c>
    </row>
    <row r="22" spans="1:11" s="16" customFormat="1" x14ac:dyDescent="0.25">
      <c r="A22" s="18">
        <f t="shared" si="0"/>
        <v>5</v>
      </c>
      <c r="B22" s="19">
        <f t="shared" si="1"/>
        <v>53153</v>
      </c>
      <c r="C22" s="20">
        <f t="shared" si="6"/>
        <v>2353.8205576361211</v>
      </c>
      <c r="D22" s="20">
        <f t="shared" si="7"/>
        <v>47.752905429455602</v>
      </c>
      <c r="E22" s="32">
        <f t="shared" si="2"/>
        <v>0</v>
      </c>
      <c r="F22" s="20">
        <f t="shared" si="3"/>
        <v>47.752905429455602</v>
      </c>
      <c r="G22" s="20">
        <f t="shared" si="4"/>
        <v>36.964561206956716</v>
      </c>
      <c r="H22" s="20">
        <f t="shared" si="8"/>
        <v>10.788344222498887</v>
      </c>
      <c r="I22" s="20">
        <f t="shared" si="5"/>
        <v>2316.8559964291644</v>
      </c>
    </row>
    <row r="23" spans="1:11" x14ac:dyDescent="0.25">
      <c r="A23" s="18">
        <f t="shared" si="0"/>
        <v>6</v>
      </c>
      <c r="B23" s="19">
        <f t="shared" si="1"/>
        <v>53184</v>
      </c>
      <c r="C23" s="20">
        <f>IF(Pay_Num&lt;&gt;"",I22,"")</f>
        <v>2316.8559964291644</v>
      </c>
      <c r="D23" s="20">
        <f t="shared" si="7"/>
        <v>47.752905429455602</v>
      </c>
      <c r="E23" s="32">
        <f t="shared" si="2"/>
        <v>0</v>
      </c>
      <c r="F23" s="20">
        <f t="shared" si="3"/>
        <v>47.752905429455602</v>
      </c>
      <c r="G23" s="20">
        <f t="shared" si="4"/>
        <v>37.133982112488596</v>
      </c>
      <c r="H23" s="20">
        <f t="shared" si="8"/>
        <v>10.618923316967004</v>
      </c>
      <c r="I23" s="20">
        <f t="shared" si="5"/>
        <v>2279.722014316676</v>
      </c>
      <c r="J23" s="16"/>
      <c r="K23" s="16"/>
    </row>
    <row r="24" spans="1:11" x14ac:dyDescent="0.25">
      <c r="A24" s="18">
        <f t="shared" si="0"/>
        <v>7</v>
      </c>
      <c r="B24" s="19">
        <f t="shared" si="1"/>
        <v>53215</v>
      </c>
      <c r="C24" s="20">
        <f t="shared" si="6"/>
        <v>2279.722014316676</v>
      </c>
      <c r="D24" s="20">
        <f t="shared" si="7"/>
        <v>47.752905429455602</v>
      </c>
      <c r="E24" s="32">
        <f t="shared" si="2"/>
        <v>0</v>
      </c>
      <c r="F24" s="20">
        <f t="shared" si="3"/>
        <v>47.752905429455602</v>
      </c>
      <c r="G24" s="20">
        <f t="shared" si="4"/>
        <v>37.304179530504172</v>
      </c>
      <c r="H24" s="20">
        <f t="shared" si="8"/>
        <v>10.448725898951432</v>
      </c>
      <c r="I24" s="20">
        <f t="shared" si="5"/>
        <v>2242.4178347861716</v>
      </c>
      <c r="J24" s="16"/>
      <c r="K24" s="16"/>
    </row>
    <row r="25" spans="1:11" x14ac:dyDescent="0.25">
      <c r="A25" s="18">
        <f t="shared" si="0"/>
        <v>8</v>
      </c>
      <c r="B25" s="19">
        <f t="shared" si="1"/>
        <v>53245</v>
      </c>
      <c r="C25" s="20">
        <f>IF(Pay_Num&lt;&gt;"",I24,"")</f>
        <v>2242.4178347861716</v>
      </c>
      <c r="D25" s="20">
        <f t="shared" si="7"/>
        <v>47.752905429455602</v>
      </c>
      <c r="E25" s="32">
        <f t="shared" si="2"/>
        <v>0</v>
      </c>
      <c r="F25" s="20">
        <f t="shared" si="3"/>
        <v>47.752905429455602</v>
      </c>
      <c r="G25" s="20">
        <f t="shared" si="4"/>
        <v>37.475157020018983</v>
      </c>
      <c r="H25" s="20">
        <f t="shared" si="8"/>
        <v>10.27774840943662</v>
      </c>
      <c r="I25" s="20">
        <f t="shared" si="5"/>
        <v>2204.9426777661524</v>
      </c>
      <c r="J25" s="16"/>
      <c r="K25" s="16"/>
    </row>
    <row r="26" spans="1:11" x14ac:dyDescent="0.25">
      <c r="A26" s="18">
        <f t="shared" si="0"/>
        <v>9</v>
      </c>
      <c r="B26" s="19">
        <f t="shared" si="1"/>
        <v>53276</v>
      </c>
      <c r="C26" s="20">
        <f t="shared" si="6"/>
        <v>2204.9426777661524</v>
      </c>
      <c r="D26" s="20">
        <f t="shared" si="7"/>
        <v>47.752905429455602</v>
      </c>
      <c r="E26" s="32">
        <f t="shared" si="2"/>
        <v>0</v>
      </c>
      <c r="F26" s="20">
        <f t="shared" si="3"/>
        <v>47.752905429455602</v>
      </c>
      <c r="G26" s="20">
        <f t="shared" si="4"/>
        <v>37.646918156360741</v>
      </c>
      <c r="H26" s="20">
        <f t="shared" si="8"/>
        <v>10.105987273094865</v>
      </c>
      <c r="I26" s="20">
        <f t="shared" si="5"/>
        <v>2167.2957596097917</v>
      </c>
      <c r="J26" s="16"/>
      <c r="K26" s="16"/>
    </row>
    <row r="27" spans="1:11" x14ac:dyDescent="0.25">
      <c r="A27" s="18">
        <f t="shared" si="0"/>
        <v>10</v>
      </c>
      <c r="B27" s="19">
        <f t="shared" si="1"/>
        <v>53306</v>
      </c>
      <c r="C27" s="20">
        <f t="shared" si="6"/>
        <v>2167.2957596097917</v>
      </c>
      <c r="D27" s="20">
        <f t="shared" si="7"/>
        <v>47.752905429455602</v>
      </c>
      <c r="E27" s="32">
        <f t="shared" si="2"/>
        <v>0</v>
      </c>
      <c r="F27" s="20">
        <f t="shared" si="3"/>
        <v>47.752905429455602</v>
      </c>
      <c r="G27" s="20">
        <f t="shared" si="4"/>
        <v>37.819466531244061</v>
      </c>
      <c r="H27" s="20">
        <f t="shared" si="8"/>
        <v>9.9334388982115449</v>
      </c>
      <c r="I27" s="20">
        <f t="shared" si="5"/>
        <v>2129.4762930785478</v>
      </c>
      <c r="J27" s="16"/>
      <c r="K27" s="16"/>
    </row>
    <row r="28" spans="1:11" x14ac:dyDescent="0.25">
      <c r="A28" s="18">
        <f t="shared" si="0"/>
        <v>11</v>
      </c>
      <c r="B28" s="19">
        <f t="shared" si="1"/>
        <v>53337</v>
      </c>
      <c r="C28" s="20">
        <f t="shared" si="6"/>
        <v>2129.4762930785478</v>
      </c>
      <c r="D28" s="20">
        <f t="shared" si="7"/>
        <v>47.752905429455602</v>
      </c>
      <c r="E28" s="32">
        <f t="shared" si="2"/>
        <v>0</v>
      </c>
      <c r="F28" s="20">
        <f t="shared" si="3"/>
        <v>47.752905429455602</v>
      </c>
      <c r="G28" s="20">
        <f t="shared" si="4"/>
        <v>37.992805752845591</v>
      </c>
      <c r="H28" s="20">
        <f t="shared" si="8"/>
        <v>9.760099676610011</v>
      </c>
      <c r="I28" s="20">
        <f t="shared" si="5"/>
        <v>2091.4834873257023</v>
      </c>
      <c r="J28" s="16"/>
      <c r="K28" s="16"/>
    </row>
    <row r="29" spans="1:11" x14ac:dyDescent="0.25">
      <c r="A29" s="18">
        <f t="shared" si="0"/>
        <v>12</v>
      </c>
      <c r="B29" s="19">
        <f t="shared" si="1"/>
        <v>53368</v>
      </c>
      <c r="C29" s="20">
        <f t="shared" si="6"/>
        <v>2091.4834873257023</v>
      </c>
      <c r="D29" s="20">
        <f t="shared" si="7"/>
        <v>47.752905429455602</v>
      </c>
      <c r="E29" s="32">
        <f t="shared" si="2"/>
        <v>0</v>
      </c>
      <c r="F29" s="20">
        <f t="shared" si="3"/>
        <v>47.752905429455602</v>
      </c>
      <c r="G29" s="20">
        <f t="shared" si="4"/>
        <v>38.166939445879464</v>
      </c>
      <c r="H29" s="20">
        <f t="shared" si="8"/>
        <v>9.5859659835761359</v>
      </c>
      <c r="I29" s="20">
        <f t="shared" si="5"/>
        <v>2053.3165478798228</v>
      </c>
      <c r="J29" s="16"/>
      <c r="K29" s="16"/>
    </row>
    <row r="30" spans="1:11" x14ac:dyDescent="0.25">
      <c r="A30" s="18">
        <f t="shared" si="0"/>
        <v>13</v>
      </c>
      <c r="B30" s="19">
        <f t="shared" si="1"/>
        <v>53396</v>
      </c>
      <c r="C30" s="20">
        <f t="shared" si="6"/>
        <v>2053.3165478798228</v>
      </c>
      <c r="D30" s="20">
        <f t="shared" si="7"/>
        <v>47.752905429455602</v>
      </c>
      <c r="E30" s="32">
        <f t="shared" si="2"/>
        <v>0</v>
      </c>
      <c r="F30" s="20">
        <f t="shared" si="3"/>
        <v>47.752905429455602</v>
      </c>
      <c r="G30" s="20">
        <f t="shared" si="4"/>
        <v>38.341871251673084</v>
      </c>
      <c r="H30" s="20">
        <f t="shared" si="8"/>
        <v>9.4110341777825202</v>
      </c>
      <c r="I30" s="20">
        <f t="shared" si="5"/>
        <v>2014.9746766281496</v>
      </c>
      <c r="J30" s="16"/>
      <c r="K30" s="16"/>
    </row>
    <row r="31" spans="1:11" x14ac:dyDescent="0.25">
      <c r="A31" s="18">
        <f t="shared" si="0"/>
        <v>14</v>
      </c>
      <c r="B31" s="19">
        <f t="shared" si="1"/>
        <v>53427</v>
      </c>
      <c r="C31" s="20">
        <f t="shared" si="6"/>
        <v>2014.9746766281496</v>
      </c>
      <c r="D31" s="20">
        <f t="shared" si="7"/>
        <v>47.752905429455602</v>
      </c>
      <c r="E31" s="32">
        <f t="shared" si="2"/>
        <v>0</v>
      </c>
      <c r="F31" s="20">
        <f t="shared" si="3"/>
        <v>47.752905429455602</v>
      </c>
      <c r="G31" s="20">
        <f t="shared" si="4"/>
        <v>38.51760482824325</v>
      </c>
      <c r="H31" s="20">
        <f t="shared" si="8"/>
        <v>9.2353006012123533</v>
      </c>
      <c r="I31" s="20">
        <f t="shared" si="5"/>
        <v>1976.4570717999063</v>
      </c>
      <c r="J31" s="16"/>
      <c r="K31" s="16"/>
    </row>
    <row r="32" spans="1:11" x14ac:dyDescent="0.25">
      <c r="A32" s="18">
        <f t="shared" si="0"/>
        <v>15</v>
      </c>
      <c r="B32" s="19">
        <f t="shared" si="1"/>
        <v>53457</v>
      </c>
      <c r="C32" s="20">
        <f t="shared" si="6"/>
        <v>1976.4570717999063</v>
      </c>
      <c r="D32" s="20">
        <f t="shared" si="7"/>
        <v>47.752905429455602</v>
      </c>
      <c r="E32" s="32">
        <f t="shared" si="2"/>
        <v>0</v>
      </c>
      <c r="F32" s="20">
        <f t="shared" si="3"/>
        <v>47.752905429455602</v>
      </c>
      <c r="G32" s="20">
        <f t="shared" si="4"/>
        <v>38.694143850372697</v>
      </c>
      <c r="H32" s="20">
        <f t="shared" si="8"/>
        <v>9.058761579082903</v>
      </c>
      <c r="I32" s="20">
        <f t="shared" si="5"/>
        <v>1937.7629279495336</v>
      </c>
      <c r="J32" s="16"/>
      <c r="K32" s="16"/>
    </row>
    <row r="33" spans="1:11" x14ac:dyDescent="0.25">
      <c r="A33" s="18">
        <f t="shared" si="0"/>
        <v>16</v>
      </c>
      <c r="B33" s="19">
        <f t="shared" si="1"/>
        <v>53488</v>
      </c>
      <c r="C33" s="20">
        <f t="shared" si="6"/>
        <v>1937.7629279495336</v>
      </c>
      <c r="D33" s="20">
        <f t="shared" si="7"/>
        <v>47.752905429455602</v>
      </c>
      <c r="E33" s="32">
        <f t="shared" si="2"/>
        <v>0</v>
      </c>
      <c r="F33" s="20">
        <f t="shared" si="3"/>
        <v>47.752905429455602</v>
      </c>
      <c r="G33" s="20">
        <f t="shared" si="4"/>
        <v>38.871492009686904</v>
      </c>
      <c r="H33" s="20">
        <f t="shared" si="8"/>
        <v>8.8814134197686965</v>
      </c>
      <c r="I33" s="20">
        <f t="shared" si="5"/>
        <v>1898.8914359398468</v>
      </c>
      <c r="J33" s="16"/>
      <c r="K33" s="16"/>
    </row>
    <row r="34" spans="1:11" x14ac:dyDescent="0.25">
      <c r="A34" s="18">
        <f t="shared" si="0"/>
        <v>17</v>
      </c>
      <c r="B34" s="19">
        <f t="shared" si="1"/>
        <v>53518</v>
      </c>
      <c r="C34" s="20">
        <f t="shared" si="6"/>
        <v>1898.8914359398468</v>
      </c>
      <c r="D34" s="20">
        <f t="shared" si="7"/>
        <v>47.752905429455602</v>
      </c>
      <c r="E34" s="32">
        <f t="shared" si="2"/>
        <v>0</v>
      </c>
      <c r="F34" s="20">
        <f t="shared" si="3"/>
        <v>47.752905429455602</v>
      </c>
      <c r="G34" s="20">
        <f t="shared" si="4"/>
        <v>39.049653014731305</v>
      </c>
      <c r="H34" s="20">
        <f t="shared" si="8"/>
        <v>8.7032524147242984</v>
      </c>
      <c r="I34" s="20">
        <f t="shared" si="5"/>
        <v>1859.8417829251155</v>
      </c>
      <c r="J34" s="16"/>
      <c r="K34" s="16"/>
    </row>
    <row r="35" spans="1:11" x14ac:dyDescent="0.25">
      <c r="A35" s="18">
        <f t="shared" si="0"/>
        <v>18</v>
      </c>
      <c r="B35" s="19">
        <f t="shared" si="1"/>
        <v>53549</v>
      </c>
      <c r="C35" s="20">
        <f t="shared" si="6"/>
        <v>1859.8417829251155</v>
      </c>
      <c r="D35" s="20">
        <f t="shared" si="7"/>
        <v>47.752905429455602</v>
      </c>
      <c r="E35" s="32">
        <f t="shared" si="2"/>
        <v>0</v>
      </c>
      <c r="F35" s="20">
        <f t="shared" si="3"/>
        <v>47.752905429455602</v>
      </c>
      <c r="G35" s="20">
        <f t="shared" si="4"/>
        <v>39.228630591048827</v>
      </c>
      <c r="H35" s="20">
        <f t="shared" si="8"/>
        <v>8.5242748384067788</v>
      </c>
      <c r="I35" s="20">
        <f t="shared" si="5"/>
        <v>1820.6131523340666</v>
      </c>
      <c r="J35" s="16"/>
      <c r="K35" s="16"/>
    </row>
    <row r="36" spans="1:11" x14ac:dyDescent="0.25">
      <c r="A36" s="18">
        <f t="shared" si="0"/>
        <v>19</v>
      </c>
      <c r="B36" s="19">
        <f t="shared" si="1"/>
        <v>53580</v>
      </c>
      <c r="C36" s="20">
        <f t="shared" si="6"/>
        <v>1820.6131523340666</v>
      </c>
      <c r="D36" s="20">
        <f t="shared" si="7"/>
        <v>47.752905429455602</v>
      </c>
      <c r="E36" s="32">
        <f t="shared" si="2"/>
        <v>0</v>
      </c>
      <c r="F36" s="20">
        <f t="shared" si="3"/>
        <v>47.752905429455602</v>
      </c>
      <c r="G36" s="20">
        <f t="shared" si="4"/>
        <v>39.408428481257801</v>
      </c>
      <c r="H36" s="20">
        <f t="shared" si="8"/>
        <v>8.3444769481978049</v>
      </c>
      <c r="I36" s="20">
        <f t="shared" si="5"/>
        <v>1781.2047238528089</v>
      </c>
      <c r="J36" s="16"/>
      <c r="K36" s="16"/>
    </row>
    <row r="37" spans="1:11" x14ac:dyDescent="0.25">
      <c r="A37" s="18">
        <f t="shared" si="0"/>
        <v>20</v>
      </c>
      <c r="B37" s="19">
        <f t="shared" si="1"/>
        <v>53610</v>
      </c>
      <c r="C37" s="20">
        <f t="shared" si="6"/>
        <v>1781.2047238528089</v>
      </c>
      <c r="D37" s="20">
        <f t="shared" si="7"/>
        <v>47.752905429455602</v>
      </c>
      <c r="E37" s="32">
        <f t="shared" si="2"/>
        <v>0</v>
      </c>
      <c r="F37" s="20">
        <f t="shared" si="3"/>
        <v>47.752905429455602</v>
      </c>
      <c r="G37" s="20">
        <f t="shared" si="4"/>
        <v>39.589050445130226</v>
      </c>
      <c r="H37" s="20">
        <f t="shared" si="8"/>
        <v>8.1638549843253738</v>
      </c>
      <c r="I37" s="20">
        <f t="shared" si="5"/>
        <v>1741.6156734076787</v>
      </c>
      <c r="J37" s="16"/>
      <c r="K37" s="16"/>
    </row>
    <row r="38" spans="1:11" x14ac:dyDescent="0.25">
      <c r="A38" s="18">
        <f t="shared" si="0"/>
        <v>21</v>
      </c>
      <c r="B38" s="19">
        <f t="shared" si="1"/>
        <v>53641</v>
      </c>
      <c r="C38" s="20">
        <f t="shared" si="6"/>
        <v>1741.6156734076787</v>
      </c>
      <c r="D38" s="20">
        <f t="shared" si="7"/>
        <v>47.752905429455602</v>
      </c>
      <c r="E38" s="32">
        <f t="shared" si="2"/>
        <v>0</v>
      </c>
      <c r="F38" s="20">
        <f t="shared" si="3"/>
        <v>47.752905429455602</v>
      </c>
      <c r="G38" s="20">
        <f t="shared" si="4"/>
        <v>39.770500259670406</v>
      </c>
      <c r="H38" s="20">
        <f t="shared" si="8"/>
        <v>7.9824051697851948</v>
      </c>
      <c r="I38" s="20">
        <f t="shared" si="5"/>
        <v>1701.8451731480084</v>
      </c>
      <c r="J38" s="16"/>
      <c r="K38" s="16"/>
    </row>
    <row r="39" spans="1:11" x14ac:dyDescent="0.25">
      <c r="A39" s="18">
        <f t="shared" si="0"/>
        <v>22</v>
      </c>
      <c r="B39" s="19">
        <f t="shared" si="1"/>
        <v>53671</v>
      </c>
      <c r="C39" s="20">
        <f t="shared" si="6"/>
        <v>1701.8451731480084</v>
      </c>
      <c r="D39" s="20">
        <f t="shared" si="7"/>
        <v>47.752905429455602</v>
      </c>
      <c r="E39" s="32">
        <f t="shared" si="2"/>
        <v>0</v>
      </c>
      <c r="F39" s="20">
        <f t="shared" si="3"/>
        <v>47.752905429455602</v>
      </c>
      <c r="G39" s="20">
        <f t="shared" si="4"/>
        <v>39.952781719193894</v>
      </c>
      <c r="H39" s="20">
        <f t="shared" si="8"/>
        <v>7.8001237102617047</v>
      </c>
      <c r="I39" s="20">
        <f t="shared" si="5"/>
        <v>1661.8923914288146</v>
      </c>
      <c r="J39" s="16"/>
      <c r="K39" s="16"/>
    </row>
    <row r="40" spans="1:11" x14ac:dyDescent="0.25">
      <c r="A40" s="18">
        <f t="shared" si="0"/>
        <v>23</v>
      </c>
      <c r="B40" s="19">
        <f t="shared" si="1"/>
        <v>53702</v>
      </c>
      <c r="C40" s="20">
        <f t="shared" si="6"/>
        <v>1661.8923914288146</v>
      </c>
      <c r="D40" s="20">
        <f t="shared" si="7"/>
        <v>47.752905429455602</v>
      </c>
      <c r="E40" s="32">
        <f t="shared" si="2"/>
        <v>0</v>
      </c>
      <c r="F40" s="20">
        <f t="shared" si="3"/>
        <v>47.752905429455602</v>
      </c>
      <c r="G40" s="20">
        <f t="shared" si="4"/>
        <v>40.135898635406868</v>
      </c>
      <c r="H40" s="20">
        <f t="shared" si="8"/>
        <v>7.6170067940487334</v>
      </c>
      <c r="I40" s="20">
        <f t="shared" si="5"/>
        <v>1621.7564927934077</v>
      </c>
      <c r="J40" s="16"/>
      <c r="K40" s="16"/>
    </row>
    <row r="41" spans="1:11" x14ac:dyDescent="0.25">
      <c r="A41" s="18">
        <f t="shared" si="0"/>
        <v>24</v>
      </c>
      <c r="B41" s="19">
        <f t="shared" si="1"/>
        <v>53733</v>
      </c>
      <c r="C41" s="20">
        <f t="shared" si="6"/>
        <v>1621.7564927934077</v>
      </c>
      <c r="D41" s="20">
        <f t="shared" si="7"/>
        <v>47.752905429455602</v>
      </c>
      <c r="E41" s="32">
        <f t="shared" si="2"/>
        <v>0</v>
      </c>
      <c r="F41" s="20">
        <f t="shared" si="3"/>
        <v>47.752905429455602</v>
      </c>
      <c r="G41" s="20">
        <f t="shared" si="4"/>
        <v>40.319854837485821</v>
      </c>
      <c r="H41" s="20">
        <f t="shared" si="8"/>
        <v>7.4330505919697849</v>
      </c>
      <c r="I41" s="20">
        <f t="shared" si="5"/>
        <v>1581.4366379559219</v>
      </c>
      <c r="J41" s="16"/>
      <c r="K41" s="16"/>
    </row>
    <row r="42" spans="1:11" x14ac:dyDescent="0.25">
      <c r="A42" s="18">
        <f t="shared" si="0"/>
        <v>25</v>
      </c>
      <c r="B42" s="19">
        <f t="shared" si="1"/>
        <v>53761</v>
      </c>
      <c r="C42" s="20">
        <f t="shared" si="6"/>
        <v>1581.4366379559219</v>
      </c>
      <c r="D42" s="20">
        <f t="shared" si="7"/>
        <v>47.752905429455602</v>
      </c>
      <c r="E42" s="32">
        <f t="shared" si="2"/>
        <v>0</v>
      </c>
      <c r="F42" s="20">
        <f t="shared" si="3"/>
        <v>47.752905429455602</v>
      </c>
      <c r="G42" s="20">
        <f t="shared" si="4"/>
        <v>40.504654172157629</v>
      </c>
      <c r="H42" s="20">
        <f t="shared" si="8"/>
        <v>7.2482512572979756</v>
      </c>
      <c r="I42" s="20">
        <f t="shared" si="5"/>
        <v>1540.9319837837643</v>
      </c>
      <c r="J42" s="16"/>
      <c r="K42" s="16"/>
    </row>
    <row r="43" spans="1:11" x14ac:dyDescent="0.25">
      <c r="A43" s="18">
        <f t="shared" si="0"/>
        <v>26</v>
      </c>
      <c r="B43" s="19">
        <f t="shared" si="1"/>
        <v>53792</v>
      </c>
      <c r="C43" s="20">
        <f t="shared" si="6"/>
        <v>1540.9319837837643</v>
      </c>
      <c r="D43" s="20">
        <f t="shared" si="7"/>
        <v>47.752905429455602</v>
      </c>
      <c r="E43" s="32">
        <f t="shared" si="2"/>
        <v>0</v>
      </c>
      <c r="F43" s="20">
        <f t="shared" si="3"/>
        <v>47.752905429455602</v>
      </c>
      <c r="G43" s="20">
        <f t="shared" si="4"/>
        <v>40.690300503780016</v>
      </c>
      <c r="H43" s="20">
        <f t="shared" si="8"/>
        <v>7.0626049256755863</v>
      </c>
      <c r="I43" s="20">
        <f t="shared" si="5"/>
        <v>1500.2416832799843</v>
      </c>
      <c r="J43" s="16"/>
      <c r="K43" s="16"/>
    </row>
    <row r="44" spans="1:11" x14ac:dyDescent="0.25">
      <c r="A44" s="18">
        <f t="shared" si="0"/>
        <v>27</v>
      </c>
      <c r="B44" s="19">
        <f t="shared" si="1"/>
        <v>53822</v>
      </c>
      <c r="C44" s="20">
        <f t="shared" si="6"/>
        <v>1500.2416832799843</v>
      </c>
      <c r="D44" s="20">
        <f t="shared" si="7"/>
        <v>47.752905429455602</v>
      </c>
      <c r="E44" s="32">
        <f t="shared" si="2"/>
        <v>0</v>
      </c>
      <c r="F44" s="20">
        <f t="shared" si="3"/>
        <v>47.752905429455602</v>
      </c>
      <c r="G44" s="20">
        <f t="shared" si="4"/>
        <v>40.876797714422338</v>
      </c>
      <c r="H44" s="20">
        <f t="shared" si="8"/>
        <v>6.8761077150332612</v>
      </c>
      <c r="I44" s="20">
        <f t="shared" si="5"/>
        <v>1459.364885565562</v>
      </c>
      <c r="J44" s="16"/>
      <c r="K44" s="16"/>
    </row>
    <row r="45" spans="1:11" x14ac:dyDescent="0.25">
      <c r="A45" s="18">
        <f t="shared" si="0"/>
        <v>28</v>
      </c>
      <c r="B45" s="19">
        <f t="shared" si="1"/>
        <v>53853</v>
      </c>
      <c r="C45" s="20">
        <f t="shared" si="6"/>
        <v>1459.364885565562</v>
      </c>
      <c r="D45" s="20">
        <f t="shared" si="7"/>
        <v>47.752905429455602</v>
      </c>
      <c r="E45" s="32">
        <f t="shared" si="2"/>
        <v>0</v>
      </c>
      <c r="F45" s="20">
        <f t="shared" si="3"/>
        <v>47.752905429455602</v>
      </c>
      <c r="G45" s="20">
        <f t="shared" si="4"/>
        <v>41.064149703946775</v>
      </c>
      <c r="H45" s="20">
        <f t="shared" si="8"/>
        <v>6.6887557255088259</v>
      </c>
      <c r="I45" s="20">
        <f t="shared" si="5"/>
        <v>1418.3007358616153</v>
      </c>
      <c r="J45" s="16"/>
      <c r="K45" s="16"/>
    </row>
    <row r="46" spans="1:11" x14ac:dyDescent="0.25">
      <c r="A46" s="18">
        <f t="shared" si="0"/>
        <v>29</v>
      </c>
      <c r="B46" s="19">
        <f t="shared" si="1"/>
        <v>53883</v>
      </c>
      <c r="C46" s="20">
        <f t="shared" si="6"/>
        <v>1418.3007358616153</v>
      </c>
      <c r="D46" s="20">
        <f t="shared" si="7"/>
        <v>47.752905429455602</v>
      </c>
      <c r="E46" s="32">
        <f t="shared" si="2"/>
        <v>0</v>
      </c>
      <c r="F46" s="20">
        <f t="shared" si="3"/>
        <v>47.752905429455602</v>
      </c>
      <c r="G46" s="20">
        <f t="shared" si="4"/>
        <v>41.252360390089862</v>
      </c>
      <c r="H46" s="20">
        <f t="shared" si="8"/>
        <v>6.5005450393657362</v>
      </c>
      <c r="I46" s="20">
        <f t="shared" si="5"/>
        <v>1377.0483754715253</v>
      </c>
      <c r="J46" s="16"/>
      <c r="K46" s="16"/>
    </row>
    <row r="47" spans="1:11" x14ac:dyDescent="0.25">
      <c r="A47" s="18">
        <f t="shared" si="0"/>
        <v>30</v>
      </c>
      <c r="B47" s="19">
        <f t="shared" si="1"/>
        <v>53914</v>
      </c>
      <c r="C47" s="20">
        <f t="shared" si="6"/>
        <v>1377.0483754715253</v>
      </c>
      <c r="D47" s="20">
        <f t="shared" si="7"/>
        <v>47.752905429455602</v>
      </c>
      <c r="E47" s="32">
        <f t="shared" si="2"/>
        <v>0</v>
      </c>
      <c r="F47" s="20">
        <f t="shared" si="3"/>
        <v>47.752905429455602</v>
      </c>
      <c r="G47" s="20">
        <f t="shared" si="4"/>
        <v>41.441433708544444</v>
      </c>
      <c r="H47" s="20">
        <f t="shared" si="8"/>
        <v>6.3114717209111575</v>
      </c>
      <c r="I47" s="20">
        <f t="shared" si="5"/>
        <v>1335.6069417629808</v>
      </c>
      <c r="J47" s="16"/>
      <c r="K47" s="16"/>
    </row>
    <row r="48" spans="1:11" x14ac:dyDescent="0.25">
      <c r="A48" s="18">
        <f t="shared" si="0"/>
        <v>31</v>
      </c>
      <c r="B48" s="19">
        <f t="shared" si="1"/>
        <v>53945</v>
      </c>
      <c r="C48" s="20">
        <f t="shared" si="6"/>
        <v>1335.6069417629808</v>
      </c>
      <c r="D48" s="20">
        <f t="shared" si="7"/>
        <v>47.752905429455602</v>
      </c>
      <c r="E48" s="32">
        <f t="shared" si="2"/>
        <v>0</v>
      </c>
      <c r="F48" s="20">
        <f t="shared" si="3"/>
        <v>47.752905429455602</v>
      </c>
      <c r="G48" s="20">
        <f t="shared" si="4"/>
        <v>41.631373613041937</v>
      </c>
      <c r="H48" s="20">
        <f t="shared" si="8"/>
        <v>6.1215318164136621</v>
      </c>
      <c r="I48" s="20">
        <f t="shared" si="5"/>
        <v>1293.9755681499389</v>
      </c>
      <c r="J48" s="16"/>
      <c r="K48" s="16"/>
    </row>
    <row r="49" spans="1:11" x14ac:dyDescent="0.25">
      <c r="A49" s="18">
        <f t="shared" si="0"/>
        <v>32</v>
      </c>
      <c r="B49" s="19">
        <f t="shared" si="1"/>
        <v>53975</v>
      </c>
      <c r="C49" s="20">
        <f t="shared" si="6"/>
        <v>1293.9755681499389</v>
      </c>
      <c r="D49" s="20">
        <f t="shared" si="7"/>
        <v>47.752905429455602</v>
      </c>
      <c r="E49" s="32">
        <f t="shared" si="2"/>
        <v>0</v>
      </c>
      <c r="F49" s="20">
        <f t="shared" si="3"/>
        <v>47.752905429455602</v>
      </c>
      <c r="G49" s="20">
        <f t="shared" si="4"/>
        <v>41.822184075435047</v>
      </c>
      <c r="H49" s="20">
        <f t="shared" si="8"/>
        <v>5.9307213540205526</v>
      </c>
      <c r="I49" s="20">
        <f t="shared" si="5"/>
        <v>1252.1533840745039</v>
      </c>
      <c r="J49" s="16"/>
      <c r="K49" s="16"/>
    </row>
    <row r="50" spans="1:11" x14ac:dyDescent="0.25">
      <c r="A50" s="18">
        <f t="shared" si="0"/>
        <v>33</v>
      </c>
      <c r="B50" s="19">
        <f t="shared" si="1"/>
        <v>54006</v>
      </c>
      <c r="C50" s="20">
        <f t="shared" si="6"/>
        <v>1252.1533840745039</v>
      </c>
      <c r="D50" s="20">
        <f t="shared" si="7"/>
        <v>47.752905429455602</v>
      </c>
      <c r="E50" s="32">
        <f t="shared" si="2"/>
        <v>0</v>
      </c>
      <c r="F50" s="20">
        <f t="shared" si="3"/>
        <v>47.752905429455602</v>
      </c>
      <c r="G50" s="20">
        <f t="shared" si="4"/>
        <v>42.01386908578079</v>
      </c>
      <c r="H50" s="20">
        <f t="shared" si="8"/>
        <v>5.7390363436748091</v>
      </c>
      <c r="I50" s="20">
        <f t="shared" si="5"/>
        <v>1210.1395149887232</v>
      </c>
      <c r="J50" s="16"/>
      <c r="K50" s="16"/>
    </row>
    <row r="51" spans="1:11" x14ac:dyDescent="0.25">
      <c r="A51" s="18">
        <f t="shared" si="0"/>
        <v>34</v>
      </c>
      <c r="B51" s="19">
        <f t="shared" si="1"/>
        <v>54036</v>
      </c>
      <c r="C51" s="20">
        <f t="shared" si="6"/>
        <v>1210.1395149887232</v>
      </c>
      <c r="D51" s="20">
        <f t="shared" si="7"/>
        <v>47.752905429455602</v>
      </c>
      <c r="E51" s="32">
        <f t="shared" si="2"/>
        <v>0</v>
      </c>
      <c r="F51" s="20">
        <f t="shared" si="3"/>
        <v>47.752905429455602</v>
      </c>
      <c r="G51" s="20">
        <f t="shared" si="4"/>
        <v>42.206432652423956</v>
      </c>
      <c r="H51" s="20">
        <f t="shared" si="8"/>
        <v>5.5464727770316484</v>
      </c>
      <c r="I51" s="20">
        <f t="shared" si="5"/>
        <v>1167.9330823362993</v>
      </c>
      <c r="J51" s="16"/>
      <c r="K51" s="16"/>
    </row>
    <row r="52" spans="1:11" x14ac:dyDescent="0.25">
      <c r="A52" s="18">
        <f t="shared" si="0"/>
        <v>35</v>
      </c>
      <c r="B52" s="19">
        <f t="shared" si="1"/>
        <v>54067</v>
      </c>
      <c r="C52" s="20">
        <f t="shared" si="6"/>
        <v>1167.9330823362993</v>
      </c>
      <c r="D52" s="20">
        <f t="shared" si="7"/>
        <v>47.752905429455602</v>
      </c>
      <c r="E52" s="32">
        <f t="shared" si="2"/>
        <v>0</v>
      </c>
      <c r="F52" s="20">
        <f t="shared" si="3"/>
        <v>47.752905429455602</v>
      </c>
      <c r="G52" s="20">
        <f t="shared" si="4"/>
        <v>42.399878802080899</v>
      </c>
      <c r="H52" s="20">
        <f t="shared" si="8"/>
        <v>5.3530266273747058</v>
      </c>
      <c r="I52" s="20">
        <f t="shared" si="5"/>
        <v>1125.5332035342185</v>
      </c>
      <c r="J52" s="16"/>
      <c r="K52" s="16"/>
    </row>
    <row r="53" spans="1:11" x14ac:dyDescent="0.25">
      <c r="A53" s="18">
        <f t="shared" si="0"/>
        <v>36</v>
      </c>
      <c r="B53" s="19">
        <f t="shared" si="1"/>
        <v>54098</v>
      </c>
      <c r="C53" s="20">
        <f t="shared" si="6"/>
        <v>1125.5332035342185</v>
      </c>
      <c r="D53" s="20">
        <f t="shared" si="7"/>
        <v>47.752905429455602</v>
      </c>
      <c r="E53" s="32">
        <f t="shared" si="2"/>
        <v>0</v>
      </c>
      <c r="F53" s="20">
        <f t="shared" si="3"/>
        <v>47.752905429455602</v>
      </c>
      <c r="G53" s="20">
        <f t="shared" si="4"/>
        <v>42.594211579923765</v>
      </c>
      <c r="H53" s="20">
        <f t="shared" si="8"/>
        <v>5.1586938495318346</v>
      </c>
      <c r="I53" s="20">
        <f t="shared" si="5"/>
        <v>1082.9389919542948</v>
      </c>
      <c r="J53" s="16"/>
      <c r="K53" s="16"/>
    </row>
    <row r="54" spans="1:11" x14ac:dyDescent="0.25">
      <c r="A54" s="18">
        <f t="shared" si="0"/>
        <v>37</v>
      </c>
      <c r="B54" s="19">
        <f t="shared" si="1"/>
        <v>54127</v>
      </c>
      <c r="C54" s="20">
        <f t="shared" si="6"/>
        <v>1082.9389919542948</v>
      </c>
      <c r="D54" s="20">
        <f t="shared" si="7"/>
        <v>47.752905429455602</v>
      </c>
      <c r="E54" s="32">
        <f t="shared" si="2"/>
        <v>0</v>
      </c>
      <c r="F54" s="20">
        <f t="shared" si="3"/>
        <v>47.752905429455602</v>
      </c>
      <c r="G54" s="20">
        <f t="shared" si="4"/>
        <v>42.789435049665087</v>
      </c>
      <c r="H54" s="20">
        <f t="shared" si="8"/>
        <v>4.9634703797905173</v>
      </c>
      <c r="I54" s="20">
        <f t="shared" si="5"/>
        <v>1040.1495569046297</v>
      </c>
      <c r="J54" s="16"/>
      <c r="K54" s="16"/>
    </row>
    <row r="55" spans="1:11" x14ac:dyDescent="0.25">
      <c r="A55" s="18">
        <f t="shared" si="0"/>
        <v>38</v>
      </c>
      <c r="B55" s="19">
        <f t="shared" si="1"/>
        <v>54158</v>
      </c>
      <c r="C55" s="20">
        <f t="shared" si="6"/>
        <v>1040.1495569046297</v>
      </c>
      <c r="D55" s="20">
        <f t="shared" si="7"/>
        <v>47.752905429455602</v>
      </c>
      <c r="E55" s="32">
        <f t="shared" si="2"/>
        <v>0</v>
      </c>
      <c r="F55" s="20">
        <f t="shared" si="3"/>
        <v>47.752905429455602</v>
      </c>
      <c r="G55" s="20">
        <f t="shared" si="4"/>
        <v>42.985553293642717</v>
      </c>
      <c r="H55" s="20">
        <f t="shared" si="8"/>
        <v>4.7673521358128861</v>
      </c>
      <c r="I55" s="20">
        <f t="shared" si="5"/>
        <v>997.16400361098692</v>
      </c>
      <c r="J55" s="16"/>
      <c r="K55" s="16"/>
    </row>
    <row r="56" spans="1:11" x14ac:dyDescent="0.25">
      <c r="A56" s="18">
        <f t="shared" si="0"/>
        <v>39</v>
      </c>
      <c r="B56" s="19">
        <f t="shared" si="1"/>
        <v>54188</v>
      </c>
      <c r="C56" s="20">
        <f t="shared" si="6"/>
        <v>997.16400361098692</v>
      </c>
      <c r="D56" s="20">
        <f t="shared" si="7"/>
        <v>47.752905429455602</v>
      </c>
      <c r="E56" s="32">
        <f t="shared" si="2"/>
        <v>0</v>
      </c>
      <c r="F56" s="20">
        <f t="shared" si="3"/>
        <v>47.752905429455602</v>
      </c>
      <c r="G56" s="20">
        <f t="shared" si="4"/>
        <v>43.182570412905243</v>
      </c>
      <c r="H56" s="20">
        <f t="shared" si="8"/>
        <v>4.5703350165503567</v>
      </c>
      <c r="I56" s="20">
        <f t="shared" si="5"/>
        <v>953.98143319808173</v>
      </c>
      <c r="J56" s="16"/>
      <c r="K56" s="16"/>
    </row>
    <row r="57" spans="1:11" x14ac:dyDescent="0.25">
      <c r="A57" s="18">
        <f t="shared" si="0"/>
        <v>40</v>
      </c>
      <c r="B57" s="19">
        <f t="shared" si="1"/>
        <v>54219</v>
      </c>
      <c r="C57" s="20">
        <f t="shared" si="6"/>
        <v>953.98143319808173</v>
      </c>
      <c r="D57" s="20">
        <f t="shared" si="7"/>
        <v>47.752905429455602</v>
      </c>
      <c r="E57" s="32">
        <f t="shared" si="2"/>
        <v>0</v>
      </c>
      <c r="F57" s="20">
        <f t="shared" si="3"/>
        <v>47.752905429455602</v>
      </c>
      <c r="G57" s="20">
        <f t="shared" si="4"/>
        <v>43.380490527297724</v>
      </c>
      <c r="H57" s="20">
        <f t="shared" si="8"/>
        <v>4.3724149021578746</v>
      </c>
      <c r="I57" s="20">
        <f t="shared" si="5"/>
        <v>910.60094267078398</v>
      </c>
      <c r="J57" s="16"/>
      <c r="K57" s="16"/>
    </row>
    <row r="58" spans="1:11" x14ac:dyDescent="0.25">
      <c r="A58" s="18">
        <f t="shared" si="0"/>
        <v>41</v>
      </c>
      <c r="B58" s="19">
        <f t="shared" si="1"/>
        <v>54249</v>
      </c>
      <c r="C58" s="20">
        <f t="shared" si="6"/>
        <v>910.60094267078398</v>
      </c>
      <c r="D58" s="20">
        <f t="shared" si="7"/>
        <v>47.752905429455602</v>
      </c>
      <c r="E58" s="32">
        <f t="shared" si="2"/>
        <v>0</v>
      </c>
      <c r="F58" s="20">
        <f t="shared" si="3"/>
        <v>47.752905429455602</v>
      </c>
      <c r="G58" s="20">
        <f t="shared" si="4"/>
        <v>43.579317775547842</v>
      </c>
      <c r="H58" s="20">
        <f t="shared" si="8"/>
        <v>4.1735876539077603</v>
      </c>
      <c r="I58" s="20">
        <f t="shared" si="5"/>
        <v>867.02162489523619</v>
      </c>
      <c r="J58" s="16"/>
      <c r="K58" s="16"/>
    </row>
    <row r="59" spans="1:11" x14ac:dyDescent="0.25">
      <c r="A59" s="18">
        <f t="shared" si="0"/>
        <v>42</v>
      </c>
      <c r="B59" s="19">
        <f t="shared" si="1"/>
        <v>54280</v>
      </c>
      <c r="C59" s="20">
        <f t="shared" si="6"/>
        <v>867.02162489523619</v>
      </c>
      <c r="D59" s="20">
        <f t="shared" si="7"/>
        <v>47.752905429455602</v>
      </c>
      <c r="E59" s="32">
        <f t="shared" si="2"/>
        <v>0</v>
      </c>
      <c r="F59" s="20">
        <f t="shared" si="3"/>
        <v>47.752905429455602</v>
      </c>
      <c r="G59" s="20">
        <f t="shared" si="4"/>
        <v>43.779056315352435</v>
      </c>
      <c r="H59" s="20">
        <f t="shared" si="8"/>
        <v>3.973849114103166</v>
      </c>
      <c r="I59" s="20">
        <f t="shared" si="5"/>
        <v>823.24256857988371</v>
      </c>
      <c r="J59" s="16"/>
      <c r="K59" s="16"/>
    </row>
    <row r="60" spans="1:11" x14ac:dyDescent="0.25">
      <c r="A60" s="18">
        <f t="shared" si="0"/>
        <v>43</v>
      </c>
      <c r="B60" s="19">
        <f t="shared" si="1"/>
        <v>54311</v>
      </c>
      <c r="C60" s="20">
        <f t="shared" si="6"/>
        <v>823.24256857988371</v>
      </c>
      <c r="D60" s="20">
        <f t="shared" si="7"/>
        <v>47.752905429455602</v>
      </c>
      <c r="E60" s="32">
        <f t="shared" si="2"/>
        <v>0</v>
      </c>
      <c r="F60" s="20">
        <f t="shared" si="3"/>
        <v>47.752905429455602</v>
      </c>
      <c r="G60" s="20">
        <f t="shared" si="4"/>
        <v>43.979710323464467</v>
      </c>
      <c r="H60" s="20">
        <f t="shared" si="8"/>
        <v>3.7731951059911335</v>
      </c>
      <c r="I60" s="20">
        <f t="shared" si="5"/>
        <v>779.26285825641924</v>
      </c>
      <c r="J60" s="16"/>
      <c r="K60" s="16"/>
    </row>
    <row r="61" spans="1:11" x14ac:dyDescent="0.25">
      <c r="A61" s="18">
        <f t="shared" si="0"/>
        <v>44</v>
      </c>
      <c r="B61" s="19">
        <f t="shared" si="1"/>
        <v>54341</v>
      </c>
      <c r="C61" s="20">
        <f t="shared" si="6"/>
        <v>779.26285825641924</v>
      </c>
      <c r="D61" s="20">
        <f t="shared" si="7"/>
        <v>47.752905429455602</v>
      </c>
      <c r="E61" s="32">
        <f t="shared" si="2"/>
        <v>0</v>
      </c>
      <c r="F61" s="20">
        <f t="shared" si="3"/>
        <v>47.752905429455602</v>
      </c>
      <c r="G61" s="20">
        <f t="shared" si="4"/>
        <v>44.181283995780348</v>
      </c>
      <c r="H61" s="20">
        <f t="shared" si="8"/>
        <v>3.5716214336752548</v>
      </c>
      <c r="I61" s="20">
        <f t="shared" si="5"/>
        <v>735.08157426063894</v>
      </c>
      <c r="J61" s="16"/>
      <c r="K61" s="16"/>
    </row>
    <row r="62" spans="1:11" x14ac:dyDescent="0.25">
      <c r="A62" s="18">
        <f t="shared" si="0"/>
        <v>45</v>
      </c>
      <c r="B62" s="19">
        <f t="shared" si="1"/>
        <v>54372</v>
      </c>
      <c r="C62" s="20">
        <f t="shared" si="6"/>
        <v>735.08157426063894</v>
      </c>
      <c r="D62" s="20">
        <f t="shared" si="7"/>
        <v>47.752905429455602</v>
      </c>
      <c r="E62" s="32">
        <f t="shared" si="2"/>
        <v>0</v>
      </c>
      <c r="F62" s="20">
        <f t="shared" si="3"/>
        <v>47.752905429455602</v>
      </c>
      <c r="G62" s="20">
        <f t="shared" si="4"/>
        <v>44.383781547427674</v>
      </c>
      <c r="H62" s="20">
        <f t="shared" si="8"/>
        <v>3.3691238820279286</v>
      </c>
      <c r="I62" s="20">
        <f t="shared" si="5"/>
        <v>690.69779271321124</v>
      </c>
      <c r="J62" s="16"/>
      <c r="K62" s="16"/>
    </row>
    <row r="63" spans="1:11" x14ac:dyDescent="0.25">
      <c r="A63" s="18">
        <f t="shared" si="0"/>
        <v>46</v>
      </c>
      <c r="B63" s="19">
        <f t="shared" si="1"/>
        <v>54402</v>
      </c>
      <c r="C63" s="20">
        <f t="shared" si="6"/>
        <v>690.69779271321124</v>
      </c>
      <c r="D63" s="20">
        <f t="shared" si="7"/>
        <v>47.752905429455602</v>
      </c>
      <c r="E63" s="32">
        <f t="shared" si="2"/>
        <v>0</v>
      </c>
      <c r="F63" s="20">
        <f t="shared" si="3"/>
        <v>47.752905429455602</v>
      </c>
      <c r="G63" s="20">
        <f t="shared" si="4"/>
        <v>44.587207212853386</v>
      </c>
      <c r="H63" s="20">
        <f t="shared" si="8"/>
        <v>3.1656982166022183</v>
      </c>
      <c r="I63" s="20">
        <f t="shared" si="5"/>
        <v>646.11058550035784</v>
      </c>
      <c r="J63" s="16"/>
      <c r="K63" s="16"/>
    </row>
    <row r="64" spans="1:11" x14ac:dyDescent="0.25">
      <c r="A64" s="18">
        <f t="shared" si="0"/>
        <v>47</v>
      </c>
      <c r="B64" s="19">
        <f t="shared" si="1"/>
        <v>54433</v>
      </c>
      <c r="C64" s="20">
        <f t="shared" si="6"/>
        <v>646.11058550035784</v>
      </c>
      <c r="D64" s="20">
        <f t="shared" si="7"/>
        <v>47.752905429455602</v>
      </c>
      <c r="E64" s="32">
        <f t="shared" si="2"/>
        <v>0</v>
      </c>
      <c r="F64" s="20">
        <f t="shared" si="3"/>
        <v>47.752905429455602</v>
      </c>
      <c r="G64" s="20">
        <f t="shared" si="4"/>
        <v>44.791565245912295</v>
      </c>
      <c r="H64" s="20">
        <f t="shared" si="8"/>
        <v>2.9613401835433066</v>
      </c>
      <c r="I64" s="20">
        <f t="shared" si="5"/>
        <v>601.3190202544456</v>
      </c>
      <c r="J64" s="16"/>
      <c r="K64" s="16"/>
    </row>
    <row r="65" spans="1:11" x14ac:dyDescent="0.25">
      <c r="A65" s="18">
        <f t="shared" si="0"/>
        <v>48</v>
      </c>
      <c r="B65" s="19">
        <f t="shared" si="1"/>
        <v>54464</v>
      </c>
      <c r="C65" s="20">
        <f t="shared" si="6"/>
        <v>601.3190202544456</v>
      </c>
      <c r="D65" s="20">
        <f t="shared" si="7"/>
        <v>47.752905429455602</v>
      </c>
      <c r="E65" s="32">
        <f t="shared" si="2"/>
        <v>0</v>
      </c>
      <c r="F65" s="20">
        <f t="shared" si="3"/>
        <v>47.752905429455602</v>
      </c>
      <c r="G65" s="20">
        <f t="shared" si="4"/>
        <v>44.996859919956059</v>
      </c>
      <c r="H65" s="20">
        <f t="shared" si="8"/>
        <v>2.756045509499542</v>
      </c>
      <c r="I65" s="20">
        <f t="shared" si="5"/>
        <v>556.32216033448958</v>
      </c>
      <c r="J65" s="16"/>
      <c r="K65" s="16"/>
    </row>
    <row r="66" spans="1:11" x14ac:dyDescent="0.25">
      <c r="A66" s="18">
        <f t="shared" si="0"/>
        <v>49</v>
      </c>
      <c r="B66" s="19">
        <f t="shared" si="1"/>
        <v>54492</v>
      </c>
      <c r="C66" s="20">
        <f t="shared" si="6"/>
        <v>556.32216033448958</v>
      </c>
      <c r="D66" s="20">
        <f t="shared" si="7"/>
        <v>47.752905429455602</v>
      </c>
      <c r="E66" s="32">
        <f t="shared" si="2"/>
        <v>0</v>
      </c>
      <c r="F66" s="20">
        <f t="shared" si="3"/>
        <v>47.752905429455602</v>
      </c>
      <c r="G66" s="20">
        <f t="shared" si="4"/>
        <v>45.203095527922528</v>
      </c>
      <c r="H66" s="20">
        <f t="shared" si="8"/>
        <v>2.5498099015330773</v>
      </c>
      <c r="I66" s="20">
        <f t="shared" si="5"/>
        <v>511.11906480656705</v>
      </c>
      <c r="J66" s="16"/>
      <c r="K66" s="16"/>
    </row>
    <row r="67" spans="1:11" x14ac:dyDescent="0.25">
      <c r="A67" s="18">
        <f t="shared" si="0"/>
        <v>50</v>
      </c>
      <c r="B67" s="19">
        <f t="shared" si="1"/>
        <v>54523</v>
      </c>
      <c r="C67" s="20">
        <f t="shared" si="6"/>
        <v>511.11906480656705</v>
      </c>
      <c r="D67" s="20">
        <f t="shared" si="7"/>
        <v>47.752905429455602</v>
      </c>
      <c r="E67" s="32">
        <f t="shared" si="2"/>
        <v>0</v>
      </c>
      <c r="F67" s="20">
        <f t="shared" si="3"/>
        <v>47.752905429455602</v>
      </c>
      <c r="G67" s="20">
        <f t="shared" si="4"/>
        <v>45.410276382425501</v>
      </c>
      <c r="H67" s="20">
        <f t="shared" si="8"/>
        <v>2.342629047030099</v>
      </c>
      <c r="I67" s="20">
        <f t="shared" si="5"/>
        <v>465.70878842414157</v>
      </c>
      <c r="J67" s="16"/>
      <c r="K67" s="16"/>
    </row>
    <row r="68" spans="1:11" x14ac:dyDescent="0.25">
      <c r="A68" s="18">
        <f t="shared" si="0"/>
        <v>51</v>
      </c>
      <c r="B68" s="19">
        <f t="shared" si="1"/>
        <v>54553</v>
      </c>
      <c r="C68" s="20">
        <f t="shared" si="6"/>
        <v>465.70878842414157</v>
      </c>
      <c r="D68" s="20">
        <f t="shared" si="7"/>
        <v>47.752905429455602</v>
      </c>
      <c r="E68" s="32">
        <f t="shared" si="2"/>
        <v>0</v>
      </c>
      <c r="F68" s="20">
        <f t="shared" si="3"/>
        <v>47.752905429455602</v>
      </c>
      <c r="G68" s="20">
        <f t="shared" si="4"/>
        <v>45.618406815844956</v>
      </c>
      <c r="H68" s="20">
        <f t="shared" si="8"/>
        <v>2.1344986136106487</v>
      </c>
      <c r="I68" s="20">
        <f t="shared" si="5"/>
        <v>420.09038160829664</v>
      </c>
      <c r="J68" s="16"/>
      <c r="K68" s="16"/>
    </row>
    <row r="69" spans="1:11" x14ac:dyDescent="0.25">
      <c r="A69" s="18">
        <f t="shared" si="0"/>
        <v>52</v>
      </c>
      <c r="B69" s="19">
        <f t="shared" si="1"/>
        <v>54584</v>
      </c>
      <c r="C69" s="20">
        <f t="shared" si="6"/>
        <v>420.09038160829664</v>
      </c>
      <c r="D69" s="20">
        <f t="shared" si="7"/>
        <v>47.752905429455602</v>
      </c>
      <c r="E69" s="32">
        <f t="shared" si="2"/>
        <v>0</v>
      </c>
      <c r="F69" s="20">
        <f t="shared" si="3"/>
        <v>47.752905429455602</v>
      </c>
      <c r="G69" s="20">
        <f t="shared" si="4"/>
        <v>45.827491180417574</v>
      </c>
      <c r="H69" s="20">
        <f t="shared" si="8"/>
        <v>1.9254142490380264</v>
      </c>
      <c r="I69" s="20">
        <f t="shared" si="5"/>
        <v>374.26289042787909</v>
      </c>
      <c r="J69" s="16"/>
      <c r="K69" s="16"/>
    </row>
    <row r="70" spans="1:11" x14ac:dyDescent="0.25">
      <c r="A70" s="18">
        <f t="shared" si="0"/>
        <v>53</v>
      </c>
      <c r="B70" s="19">
        <f t="shared" si="1"/>
        <v>54614</v>
      </c>
      <c r="C70" s="20">
        <f t="shared" si="6"/>
        <v>374.26289042787909</v>
      </c>
      <c r="D70" s="20">
        <f t="shared" si="7"/>
        <v>47.752905429455602</v>
      </c>
      <c r="E70" s="32">
        <f t="shared" si="2"/>
        <v>0</v>
      </c>
      <c r="F70" s="20">
        <f t="shared" si="3"/>
        <v>47.752905429455602</v>
      </c>
      <c r="G70" s="20">
        <f t="shared" si="4"/>
        <v>46.037533848327826</v>
      </c>
      <c r="H70" s="20">
        <f t="shared" si="8"/>
        <v>1.7153715811277792</v>
      </c>
      <c r="I70" s="20">
        <f t="shared" si="5"/>
        <v>328.22535657955126</v>
      </c>
      <c r="J70" s="16"/>
      <c r="K70" s="16"/>
    </row>
    <row r="71" spans="1:11" x14ac:dyDescent="0.25">
      <c r="A71" s="18">
        <f t="shared" si="0"/>
        <v>54</v>
      </c>
      <c r="B71" s="19">
        <f t="shared" si="1"/>
        <v>54645</v>
      </c>
      <c r="C71" s="20">
        <f t="shared" si="6"/>
        <v>328.22535657955126</v>
      </c>
      <c r="D71" s="20">
        <f t="shared" si="7"/>
        <v>47.752905429455602</v>
      </c>
      <c r="E71" s="32">
        <f t="shared" si="2"/>
        <v>0</v>
      </c>
      <c r="F71" s="20">
        <f t="shared" si="3"/>
        <v>47.752905429455602</v>
      </c>
      <c r="G71" s="20">
        <f t="shared" si="4"/>
        <v>46.248539211799326</v>
      </c>
      <c r="H71" s="20">
        <f t="shared" si="8"/>
        <v>1.5043662176562764</v>
      </c>
      <c r="I71" s="20">
        <f t="shared" si="5"/>
        <v>281.97681736775195</v>
      </c>
      <c r="J71" s="16"/>
      <c r="K71" s="16"/>
    </row>
    <row r="72" spans="1:11" x14ac:dyDescent="0.25">
      <c r="A72" s="18">
        <f t="shared" si="0"/>
        <v>55</v>
      </c>
      <c r="B72" s="19">
        <f t="shared" si="1"/>
        <v>54676</v>
      </c>
      <c r="C72" s="20">
        <f t="shared" si="6"/>
        <v>281.97681736775195</v>
      </c>
      <c r="D72" s="20">
        <f t="shared" si="7"/>
        <v>47.752905429455602</v>
      </c>
      <c r="E72" s="32">
        <f t="shared" si="2"/>
        <v>0</v>
      </c>
      <c r="F72" s="20">
        <f t="shared" si="3"/>
        <v>47.752905429455602</v>
      </c>
      <c r="G72" s="20">
        <f t="shared" si="4"/>
        <v>46.460511683186738</v>
      </c>
      <c r="H72" s="20">
        <f t="shared" si="8"/>
        <v>1.2923937462688631</v>
      </c>
      <c r="I72" s="20">
        <f t="shared" si="5"/>
        <v>235.51630568456522</v>
      </c>
      <c r="J72" s="16"/>
      <c r="K72" s="16"/>
    </row>
    <row r="73" spans="1:11" x14ac:dyDescent="0.25">
      <c r="A73" s="18">
        <f t="shared" si="0"/>
        <v>56</v>
      </c>
      <c r="B73" s="19">
        <f t="shared" si="1"/>
        <v>54706</v>
      </c>
      <c r="C73" s="20">
        <f t="shared" si="6"/>
        <v>235.51630568456522</v>
      </c>
      <c r="D73" s="20">
        <f t="shared" si="7"/>
        <v>47.752905429455602</v>
      </c>
      <c r="E73" s="32">
        <f t="shared" si="2"/>
        <v>0</v>
      </c>
      <c r="F73" s="20">
        <f t="shared" si="3"/>
        <v>47.752905429455602</v>
      </c>
      <c r="G73" s="20">
        <f t="shared" si="4"/>
        <v>46.673455695068014</v>
      </c>
      <c r="H73" s="20">
        <f t="shared" si="8"/>
        <v>1.0794497343875906</v>
      </c>
      <c r="I73" s="20">
        <f t="shared" si="5"/>
        <v>188.84284998949721</v>
      </c>
      <c r="J73" s="16"/>
      <c r="K73" s="16"/>
    </row>
    <row r="74" spans="1:11" x14ac:dyDescent="0.25">
      <c r="A74" s="18">
        <f t="shared" si="0"/>
        <v>57</v>
      </c>
      <c r="B74" s="19">
        <f t="shared" si="1"/>
        <v>54737</v>
      </c>
      <c r="C74" s="20">
        <f t="shared" si="6"/>
        <v>188.84284998949721</v>
      </c>
      <c r="D74" s="20">
        <f t="shared" si="7"/>
        <v>47.752905429455602</v>
      </c>
      <c r="E74" s="32">
        <f t="shared" si="2"/>
        <v>0</v>
      </c>
      <c r="F74" s="20">
        <f t="shared" si="3"/>
        <v>47.752905429455602</v>
      </c>
      <c r="G74" s="20">
        <f t="shared" si="4"/>
        <v>46.887375700337074</v>
      </c>
      <c r="H74" s="20">
        <f t="shared" si="8"/>
        <v>0.86552972911852899</v>
      </c>
      <c r="I74" s="20">
        <f t="shared" si="5"/>
        <v>141.95547428916012</v>
      </c>
      <c r="J74" s="16"/>
      <c r="K74" s="16"/>
    </row>
    <row r="75" spans="1:11" x14ac:dyDescent="0.25">
      <c r="A75" s="18">
        <f t="shared" si="0"/>
        <v>58</v>
      </c>
      <c r="B75" s="19">
        <f t="shared" si="1"/>
        <v>54767</v>
      </c>
      <c r="C75" s="20">
        <f t="shared" si="6"/>
        <v>141.95547428916012</v>
      </c>
      <c r="D75" s="20">
        <f t="shared" si="7"/>
        <v>47.752905429455602</v>
      </c>
      <c r="E75" s="32">
        <f t="shared" si="2"/>
        <v>0</v>
      </c>
      <c r="F75" s="20">
        <f t="shared" si="3"/>
        <v>47.752905429455602</v>
      </c>
      <c r="G75" s="20">
        <f t="shared" si="4"/>
        <v>47.102276172296953</v>
      </c>
      <c r="H75" s="20">
        <f t="shared" si="8"/>
        <v>0.65062925715865061</v>
      </c>
      <c r="I75" s="20">
        <f t="shared" si="5"/>
        <v>94.853198116863169</v>
      </c>
      <c r="J75" s="16"/>
      <c r="K75" s="16"/>
    </row>
    <row r="76" spans="1:11" x14ac:dyDescent="0.25">
      <c r="A76" s="18">
        <f t="shared" si="0"/>
        <v>59</v>
      </c>
      <c r="B76" s="19">
        <f t="shared" si="1"/>
        <v>54798</v>
      </c>
      <c r="C76" s="20">
        <f t="shared" si="6"/>
        <v>94.853198116863169</v>
      </c>
      <c r="D76" s="20">
        <f t="shared" si="7"/>
        <v>47.752905429455602</v>
      </c>
      <c r="E76" s="32">
        <f t="shared" si="2"/>
        <v>0</v>
      </c>
      <c r="F76" s="20">
        <f t="shared" si="3"/>
        <v>47.752905429455602</v>
      </c>
      <c r="G76" s="20">
        <f t="shared" si="4"/>
        <v>47.318161604753314</v>
      </c>
      <c r="H76" s="20">
        <f t="shared" si="8"/>
        <v>0.43474382470228951</v>
      </c>
      <c r="I76" s="20">
        <f t="shared" si="5"/>
        <v>47.535036512109855</v>
      </c>
      <c r="J76" s="16"/>
      <c r="K76" s="16"/>
    </row>
    <row r="77" spans="1:11" x14ac:dyDescent="0.25">
      <c r="A77" s="18">
        <f t="shared" si="0"/>
        <v>60</v>
      </c>
      <c r="B77" s="19">
        <f t="shared" si="1"/>
        <v>54829</v>
      </c>
      <c r="C77" s="20">
        <f t="shared" si="6"/>
        <v>47.535036512109855</v>
      </c>
      <c r="D77" s="20">
        <f t="shared" si="7"/>
        <v>47.752905429455602</v>
      </c>
      <c r="E77" s="32">
        <f t="shared" si="2"/>
        <v>0</v>
      </c>
      <c r="F77" s="20">
        <f t="shared" si="3"/>
        <v>47.752905429455602</v>
      </c>
      <c r="G77" s="20">
        <f t="shared" si="4"/>
        <v>47.535036512108434</v>
      </c>
      <c r="H77" s="20">
        <f t="shared" si="8"/>
        <v>0.21786891734717018</v>
      </c>
      <c r="I77" s="20">
        <f t="shared" si="5"/>
        <v>1.4210854715202004E-12</v>
      </c>
      <c r="J77" s="16"/>
      <c r="K77" s="16"/>
    </row>
    <row r="78" spans="1:11" x14ac:dyDescent="0.25">
      <c r="A78" s="18">
        <f t="shared" si="0"/>
        <v>61</v>
      </c>
      <c r="B78" s="19">
        <f t="shared" si="1"/>
        <v>54857</v>
      </c>
      <c r="C78" s="20">
        <f t="shared" si="6"/>
        <v>1.4210854715202004E-12</v>
      </c>
      <c r="D78" s="20">
        <f t="shared" si="7"/>
        <v>47.752905429455602</v>
      </c>
      <c r="E78" s="32">
        <f t="shared" si="2"/>
        <v>0</v>
      </c>
      <c r="F78" s="20">
        <f t="shared" si="3"/>
        <v>47.752905429455602</v>
      </c>
      <c r="G78" s="20">
        <f t="shared" si="4"/>
        <v>47.752905429455595</v>
      </c>
      <c r="H78" s="20">
        <f t="shared" si="8"/>
        <v>6.5133084111342514E-15</v>
      </c>
      <c r="I78" s="20">
        <f t="shared" si="5"/>
        <v>-47.752905429454174</v>
      </c>
      <c r="J78" s="16"/>
      <c r="K78" s="16"/>
    </row>
    <row r="79" spans="1:11" x14ac:dyDescent="0.25">
      <c r="A79" s="18">
        <f t="shared" si="0"/>
        <v>62</v>
      </c>
      <c r="B79" s="19">
        <f t="shared" si="1"/>
        <v>54888</v>
      </c>
      <c r="C79" s="20">
        <f t="shared" si="6"/>
        <v>-47.752905429454174</v>
      </c>
      <c r="D79" s="20">
        <f t="shared" si="7"/>
        <v>47.752905429455602</v>
      </c>
      <c r="E79" s="32">
        <f t="shared" si="2"/>
        <v>0</v>
      </c>
      <c r="F79" s="20">
        <f t="shared" si="3"/>
        <v>47.752905429455602</v>
      </c>
      <c r="G79" s="20">
        <f t="shared" si="4"/>
        <v>47.971772912673934</v>
      </c>
      <c r="H79" s="20">
        <f t="shared" si="8"/>
        <v>-0.21886748321833163</v>
      </c>
      <c r="I79" s="20">
        <f t="shared" si="5"/>
        <v>-95.724678342128101</v>
      </c>
      <c r="J79" s="16"/>
      <c r="K79" s="16"/>
    </row>
    <row r="80" spans="1:11" x14ac:dyDescent="0.25">
      <c r="A80" s="18">
        <f t="shared" si="0"/>
        <v>63</v>
      </c>
      <c r="B80" s="19">
        <f t="shared" si="1"/>
        <v>54918</v>
      </c>
      <c r="C80" s="20">
        <f t="shared" si="6"/>
        <v>-95.724678342128101</v>
      </c>
      <c r="D80" s="20">
        <f t="shared" si="7"/>
        <v>47.752905429455602</v>
      </c>
      <c r="E80" s="32">
        <f t="shared" si="2"/>
        <v>0</v>
      </c>
      <c r="F80" s="20">
        <f t="shared" si="3"/>
        <v>47.752905429455602</v>
      </c>
      <c r="G80" s="20">
        <f t="shared" si="4"/>
        <v>48.191643538523692</v>
      </c>
      <c r="H80" s="20">
        <f t="shared" si="8"/>
        <v>-0.43873810906808713</v>
      </c>
      <c r="I80" s="20">
        <f t="shared" si="5"/>
        <v>-143.91632188065179</v>
      </c>
      <c r="J80" s="16"/>
      <c r="K80" s="16"/>
    </row>
    <row r="81" spans="1:11" x14ac:dyDescent="0.25">
      <c r="A81" s="18">
        <f t="shared" si="0"/>
        <v>64</v>
      </c>
      <c r="B81" s="19">
        <f t="shared" si="1"/>
        <v>54949</v>
      </c>
      <c r="C81" s="20">
        <f t="shared" si="6"/>
        <v>-143.91632188065179</v>
      </c>
      <c r="D81" s="20">
        <f t="shared" si="7"/>
        <v>47.752905429455602</v>
      </c>
      <c r="E81" s="32">
        <f t="shared" si="2"/>
        <v>0</v>
      </c>
      <c r="F81" s="20">
        <f t="shared" si="3"/>
        <v>47.752905429455602</v>
      </c>
      <c r="G81" s="20">
        <f t="shared" si="4"/>
        <v>48.412521904741922</v>
      </c>
      <c r="H81" s="20">
        <f t="shared" si="8"/>
        <v>-0.65961647528632072</v>
      </c>
      <c r="I81" s="20">
        <f t="shared" si="5"/>
        <v>-192.3288437853937</v>
      </c>
      <c r="J81" s="16"/>
      <c r="K81" s="16"/>
    </row>
    <row r="82" spans="1:11" x14ac:dyDescent="0.25">
      <c r="A82" s="18">
        <f t="shared" si="0"/>
        <v>65</v>
      </c>
      <c r="B82" s="19">
        <f t="shared" si="1"/>
        <v>54979</v>
      </c>
      <c r="C82" s="20">
        <f t="shared" si="6"/>
        <v>-192.3288437853937</v>
      </c>
      <c r="D82" s="20">
        <f t="shared" si="7"/>
        <v>47.752905429455602</v>
      </c>
      <c r="E82" s="32">
        <f t="shared" si="2"/>
        <v>0</v>
      </c>
      <c r="F82" s="20">
        <f t="shared" si="3"/>
        <v>47.752905429455602</v>
      </c>
      <c r="G82" s="20">
        <f t="shared" si="4"/>
        <v>48.634412630138655</v>
      </c>
      <c r="H82" s="20">
        <f t="shared" si="8"/>
        <v>-0.88150720068305455</v>
      </c>
      <c r="I82" s="20">
        <f t="shared" si="5"/>
        <v>-240.96325641553236</v>
      </c>
      <c r="J82" s="16"/>
      <c r="K82" s="16"/>
    </row>
    <row r="83" spans="1:11" x14ac:dyDescent="0.25">
      <c r="A83" s="18">
        <f t="shared" ref="A83:A146" si="9">IF(Values_Entered,A82+1,"")</f>
        <v>66</v>
      </c>
      <c r="B83" s="19">
        <f t="shared" ref="B83:B146" si="10">IF(Pay_Num&lt;&gt;"",DATE(YEAR(B82),MONTH(B82)+1,DAY(B82)),"")</f>
        <v>55010</v>
      </c>
      <c r="C83" s="20">
        <f t="shared" si="6"/>
        <v>-240.96325641553236</v>
      </c>
      <c r="D83" s="20">
        <f t="shared" si="7"/>
        <v>47.752905429455602</v>
      </c>
      <c r="E83" s="32">
        <f t="shared" ref="E83:E146" si="11">IF(Pay_Num&lt;&gt;"",Scheduled_Extra_Payments,"")</f>
        <v>0</v>
      </c>
      <c r="F83" s="20">
        <f t="shared" ref="F83:F146" si="12">IF(Pay_Num&lt;&gt;"",Sched_Pay+Extra_Pay,"")</f>
        <v>47.752905429455602</v>
      </c>
      <c r="G83" s="20">
        <f t="shared" ref="G83:G146" si="13">IF(Pay_Num&lt;&gt;"",Total_Pay-Int,"")</f>
        <v>48.857320354693456</v>
      </c>
      <c r="H83" s="20">
        <f t="shared" si="8"/>
        <v>-1.1044149252378566</v>
      </c>
      <c r="I83" s="20">
        <f t="shared" ref="I83:I146" si="14">IF(Pay_Num&lt;&gt;"",Beg_Bal-Princ,"")</f>
        <v>-289.82057677022578</v>
      </c>
      <c r="J83" s="16"/>
      <c r="K83" s="16"/>
    </row>
    <row r="84" spans="1:11" x14ac:dyDescent="0.25">
      <c r="A84" s="18">
        <f t="shared" si="9"/>
        <v>67</v>
      </c>
      <c r="B84" s="19">
        <f t="shared" si="10"/>
        <v>55041</v>
      </c>
      <c r="C84" s="20">
        <f t="shared" ref="C84:C147" si="15">IF(Pay_Num&lt;&gt;"",I83,"")</f>
        <v>-289.82057677022578</v>
      </c>
      <c r="D84" s="20">
        <f t="shared" ref="D84:D147" si="16">IF(Pay_Num&lt;&gt;"",Scheduled_Monthly_Payment,"")</f>
        <v>47.752905429455602</v>
      </c>
      <c r="E84" s="32">
        <f t="shared" si="11"/>
        <v>0</v>
      </c>
      <c r="F84" s="20">
        <f t="shared" si="12"/>
        <v>47.752905429455602</v>
      </c>
      <c r="G84" s="20">
        <f t="shared" si="13"/>
        <v>49.081249739652471</v>
      </c>
      <c r="H84" s="20">
        <f t="shared" ref="H84:H147" si="17">IF(Pay_Num&lt;&gt;"",Beg_Bal*Interest_Rate/12,"")</f>
        <v>-1.3283443101968682</v>
      </c>
      <c r="I84" s="20">
        <f t="shared" si="14"/>
        <v>-338.90182650987828</v>
      </c>
      <c r="J84" s="16"/>
      <c r="K84" s="16"/>
    </row>
    <row r="85" spans="1:11" x14ac:dyDescent="0.25">
      <c r="A85" s="18">
        <f t="shared" si="9"/>
        <v>68</v>
      </c>
      <c r="B85" s="19">
        <f t="shared" si="10"/>
        <v>55071</v>
      </c>
      <c r="C85" s="20">
        <f t="shared" si="15"/>
        <v>-338.90182650987828</v>
      </c>
      <c r="D85" s="20">
        <f t="shared" si="16"/>
        <v>47.752905429455602</v>
      </c>
      <c r="E85" s="32">
        <f t="shared" si="11"/>
        <v>0</v>
      </c>
      <c r="F85" s="20">
        <f t="shared" si="12"/>
        <v>47.752905429455602</v>
      </c>
      <c r="G85" s="20">
        <f t="shared" si="13"/>
        <v>49.30620546762588</v>
      </c>
      <c r="H85" s="20">
        <f t="shared" si="17"/>
        <v>-1.5533000381702753</v>
      </c>
      <c r="I85" s="20">
        <f t="shared" si="14"/>
        <v>-388.20803197750416</v>
      </c>
      <c r="J85" s="16"/>
      <c r="K85" s="16"/>
    </row>
    <row r="86" spans="1:11" x14ac:dyDescent="0.25">
      <c r="A86" s="18">
        <f t="shared" si="9"/>
        <v>69</v>
      </c>
      <c r="B86" s="19">
        <f t="shared" si="10"/>
        <v>55102</v>
      </c>
      <c r="C86" s="20">
        <f t="shared" si="15"/>
        <v>-388.20803197750416</v>
      </c>
      <c r="D86" s="20">
        <f t="shared" si="16"/>
        <v>47.752905429455602</v>
      </c>
      <c r="E86" s="32">
        <f t="shared" si="11"/>
        <v>0</v>
      </c>
      <c r="F86" s="20">
        <f t="shared" si="12"/>
        <v>47.752905429455602</v>
      </c>
      <c r="G86" s="20">
        <f t="shared" si="13"/>
        <v>49.532192242685831</v>
      </c>
      <c r="H86" s="20">
        <f t="shared" si="17"/>
        <v>-1.7792868132302273</v>
      </c>
      <c r="I86" s="20">
        <f t="shared" si="14"/>
        <v>-437.74022422018999</v>
      </c>
      <c r="J86" s="16"/>
      <c r="K86" s="16"/>
    </row>
    <row r="87" spans="1:11" x14ac:dyDescent="0.25">
      <c r="A87" s="18">
        <f t="shared" si="9"/>
        <v>70</v>
      </c>
      <c r="B87" s="19">
        <f t="shared" si="10"/>
        <v>55132</v>
      </c>
      <c r="C87" s="20">
        <f t="shared" si="15"/>
        <v>-437.74022422018999</v>
      </c>
      <c r="D87" s="20">
        <f t="shared" si="16"/>
        <v>47.752905429455602</v>
      </c>
      <c r="E87" s="32">
        <f t="shared" si="11"/>
        <v>0</v>
      </c>
      <c r="F87" s="20">
        <f t="shared" si="12"/>
        <v>47.752905429455602</v>
      </c>
      <c r="G87" s="20">
        <f t="shared" si="13"/>
        <v>49.759214790464803</v>
      </c>
      <c r="H87" s="20">
        <f t="shared" si="17"/>
        <v>-2.0063093610092042</v>
      </c>
      <c r="I87" s="20">
        <f t="shared" si="14"/>
        <v>-487.49943901065478</v>
      </c>
      <c r="J87" s="16"/>
      <c r="K87" s="16"/>
    </row>
    <row r="88" spans="1:11" x14ac:dyDescent="0.25">
      <c r="A88" s="18">
        <f t="shared" si="9"/>
        <v>71</v>
      </c>
      <c r="B88" s="19">
        <f t="shared" si="10"/>
        <v>55163</v>
      </c>
      <c r="C88" s="20">
        <f t="shared" si="15"/>
        <v>-487.49943901065478</v>
      </c>
      <c r="D88" s="20">
        <f t="shared" si="16"/>
        <v>47.752905429455602</v>
      </c>
      <c r="E88" s="32">
        <f t="shared" si="11"/>
        <v>0</v>
      </c>
      <c r="F88" s="20">
        <f t="shared" si="12"/>
        <v>47.752905429455602</v>
      </c>
      <c r="G88" s="20">
        <f t="shared" si="13"/>
        <v>49.987277858254437</v>
      </c>
      <c r="H88" s="20">
        <f t="shared" si="17"/>
        <v>-2.2343724287988347</v>
      </c>
      <c r="I88" s="20">
        <f t="shared" si="14"/>
        <v>-537.48671686890918</v>
      </c>
      <c r="J88" s="16"/>
      <c r="K88" s="16"/>
    </row>
    <row r="89" spans="1:11" x14ac:dyDescent="0.25">
      <c r="A89" s="18">
        <f t="shared" si="9"/>
        <v>72</v>
      </c>
      <c r="B89" s="19">
        <f t="shared" si="10"/>
        <v>55194</v>
      </c>
      <c r="C89" s="20">
        <f t="shared" si="15"/>
        <v>-537.48671686890918</v>
      </c>
      <c r="D89" s="20">
        <f t="shared" si="16"/>
        <v>47.752905429455602</v>
      </c>
      <c r="E89" s="32">
        <f t="shared" si="11"/>
        <v>0</v>
      </c>
      <c r="F89" s="20">
        <f t="shared" si="12"/>
        <v>47.752905429455602</v>
      </c>
      <c r="G89" s="20">
        <f t="shared" si="13"/>
        <v>50.21638621510477</v>
      </c>
      <c r="H89" s="20">
        <f t="shared" si="17"/>
        <v>-2.4634807856491672</v>
      </c>
      <c r="I89" s="20">
        <f t="shared" si="14"/>
        <v>-587.70310308401395</v>
      </c>
      <c r="J89" s="16"/>
      <c r="K89" s="16"/>
    </row>
    <row r="90" spans="1:11" x14ac:dyDescent="0.25">
      <c r="A90" s="18">
        <f t="shared" si="9"/>
        <v>73</v>
      </c>
      <c r="B90" s="19">
        <f t="shared" si="10"/>
        <v>55222</v>
      </c>
      <c r="C90" s="20">
        <f t="shared" si="15"/>
        <v>-587.70310308401395</v>
      </c>
      <c r="D90" s="20">
        <f t="shared" si="16"/>
        <v>47.752905429455602</v>
      </c>
      <c r="E90" s="32">
        <f t="shared" si="11"/>
        <v>0</v>
      </c>
      <c r="F90" s="20">
        <f t="shared" si="12"/>
        <v>47.752905429455602</v>
      </c>
      <c r="G90" s="20">
        <f t="shared" si="13"/>
        <v>50.446544651924</v>
      </c>
      <c r="H90" s="20">
        <f t="shared" si="17"/>
        <v>-2.6936392224683972</v>
      </c>
      <c r="I90" s="20">
        <f t="shared" si="14"/>
        <v>-638.14964773593795</v>
      </c>
      <c r="J90" s="16"/>
      <c r="K90" s="16"/>
    </row>
    <row r="91" spans="1:11" x14ac:dyDescent="0.25">
      <c r="A91" s="18">
        <f t="shared" si="9"/>
        <v>74</v>
      </c>
      <c r="B91" s="19">
        <f t="shared" si="10"/>
        <v>55253</v>
      </c>
      <c r="C91" s="20">
        <f t="shared" si="15"/>
        <v>-638.14964773593795</v>
      </c>
      <c r="D91" s="20">
        <f t="shared" si="16"/>
        <v>47.752905429455602</v>
      </c>
      <c r="E91" s="32">
        <f t="shared" si="11"/>
        <v>0</v>
      </c>
      <c r="F91" s="20">
        <f t="shared" si="12"/>
        <v>47.752905429455602</v>
      </c>
      <c r="G91" s="20">
        <f t="shared" si="13"/>
        <v>50.677757981578651</v>
      </c>
      <c r="H91" s="20">
        <f t="shared" si="17"/>
        <v>-2.9248525521230491</v>
      </c>
      <c r="I91" s="20">
        <f t="shared" si="14"/>
        <v>-688.82740571751663</v>
      </c>
      <c r="J91" s="16"/>
      <c r="K91" s="16"/>
    </row>
    <row r="92" spans="1:11" x14ac:dyDescent="0.25">
      <c r="A92" s="18">
        <f t="shared" si="9"/>
        <v>75</v>
      </c>
      <c r="B92" s="19">
        <f t="shared" si="10"/>
        <v>55283</v>
      </c>
      <c r="C92" s="20">
        <f t="shared" si="15"/>
        <v>-688.82740571751663</v>
      </c>
      <c r="D92" s="20">
        <f t="shared" si="16"/>
        <v>47.752905429455602</v>
      </c>
      <c r="E92" s="32">
        <f t="shared" si="11"/>
        <v>0</v>
      </c>
      <c r="F92" s="20">
        <f t="shared" si="12"/>
        <v>47.752905429455602</v>
      </c>
      <c r="G92" s="20">
        <f t="shared" si="13"/>
        <v>50.910031038994219</v>
      </c>
      <c r="H92" s="20">
        <f t="shared" si="17"/>
        <v>-3.157125609538618</v>
      </c>
      <c r="I92" s="20">
        <f t="shared" si="14"/>
        <v>-739.73743675651087</v>
      </c>
      <c r="J92" s="16"/>
      <c r="K92" s="16"/>
    </row>
    <row r="93" spans="1:11" x14ac:dyDescent="0.25">
      <c r="A93" s="18">
        <f t="shared" si="9"/>
        <v>76</v>
      </c>
      <c r="B93" s="19">
        <f t="shared" si="10"/>
        <v>55314</v>
      </c>
      <c r="C93" s="20">
        <f t="shared" si="15"/>
        <v>-739.73743675651087</v>
      </c>
      <c r="D93" s="20">
        <f t="shared" si="16"/>
        <v>47.752905429455602</v>
      </c>
      <c r="E93" s="32">
        <f t="shared" si="11"/>
        <v>0</v>
      </c>
      <c r="F93" s="20">
        <f t="shared" si="12"/>
        <v>47.752905429455602</v>
      </c>
      <c r="G93" s="20">
        <f t="shared" si="13"/>
        <v>51.143368681256277</v>
      </c>
      <c r="H93" s="20">
        <f t="shared" si="17"/>
        <v>-3.390463251800675</v>
      </c>
      <c r="I93" s="20">
        <f t="shared" si="14"/>
        <v>-790.88080543776709</v>
      </c>
      <c r="J93" s="16"/>
      <c r="K93" s="16"/>
    </row>
    <row r="94" spans="1:11" x14ac:dyDescent="0.25">
      <c r="A94" s="18">
        <f t="shared" si="9"/>
        <v>77</v>
      </c>
      <c r="B94" s="19">
        <f t="shared" si="10"/>
        <v>55344</v>
      </c>
      <c r="C94" s="20">
        <f t="shared" si="15"/>
        <v>-790.88080543776709</v>
      </c>
      <c r="D94" s="20">
        <f t="shared" si="16"/>
        <v>47.752905429455602</v>
      </c>
      <c r="E94" s="32">
        <f t="shared" si="11"/>
        <v>0</v>
      </c>
      <c r="F94" s="20">
        <f t="shared" si="12"/>
        <v>47.752905429455602</v>
      </c>
      <c r="G94" s="20">
        <f t="shared" si="13"/>
        <v>51.377775787712032</v>
      </c>
      <c r="H94" s="20">
        <f t="shared" si="17"/>
        <v>-3.6248703582564326</v>
      </c>
      <c r="I94" s="20">
        <f t="shared" si="14"/>
        <v>-842.25858122547913</v>
      </c>
      <c r="J94" s="16"/>
      <c r="K94" s="16"/>
    </row>
    <row r="95" spans="1:11" x14ac:dyDescent="0.25">
      <c r="A95" s="18">
        <f t="shared" si="9"/>
        <v>78</v>
      </c>
      <c r="B95" s="19">
        <f t="shared" si="10"/>
        <v>55375</v>
      </c>
      <c r="C95" s="20">
        <f t="shared" si="15"/>
        <v>-842.25858122547913</v>
      </c>
      <c r="D95" s="20">
        <f t="shared" si="16"/>
        <v>47.752905429455602</v>
      </c>
      <c r="E95" s="32">
        <f t="shared" si="11"/>
        <v>0</v>
      </c>
      <c r="F95" s="20">
        <f t="shared" si="12"/>
        <v>47.752905429455602</v>
      </c>
      <c r="G95" s="20">
        <f t="shared" si="13"/>
        <v>51.61325726007238</v>
      </c>
      <c r="H95" s="20">
        <f t="shared" si="17"/>
        <v>-3.860351830616779</v>
      </c>
      <c r="I95" s="20">
        <f t="shared" si="14"/>
        <v>-893.87183848555151</v>
      </c>
      <c r="J95" s="16"/>
      <c r="K95" s="16"/>
    </row>
    <row r="96" spans="1:11" x14ac:dyDescent="0.25">
      <c r="A96" s="18">
        <f t="shared" si="9"/>
        <v>79</v>
      </c>
      <c r="B96" s="19">
        <f t="shared" si="10"/>
        <v>55406</v>
      </c>
      <c r="C96" s="20">
        <f t="shared" si="15"/>
        <v>-893.87183848555151</v>
      </c>
      <c r="D96" s="20">
        <f t="shared" si="16"/>
        <v>47.752905429455602</v>
      </c>
      <c r="E96" s="32">
        <f t="shared" si="11"/>
        <v>0</v>
      </c>
      <c r="F96" s="20">
        <f t="shared" si="12"/>
        <v>47.752905429455602</v>
      </c>
      <c r="G96" s="20">
        <f t="shared" si="13"/>
        <v>51.849818022514377</v>
      </c>
      <c r="H96" s="20">
        <f t="shared" si="17"/>
        <v>-4.0969125930587778</v>
      </c>
      <c r="I96" s="20">
        <f t="shared" si="14"/>
        <v>-945.72165650806585</v>
      </c>
      <c r="J96" s="16"/>
      <c r="K96" s="16"/>
    </row>
    <row r="97" spans="1:11" x14ac:dyDescent="0.25">
      <c r="A97" s="18">
        <f t="shared" si="9"/>
        <v>80</v>
      </c>
      <c r="B97" s="19">
        <f t="shared" si="10"/>
        <v>55436</v>
      </c>
      <c r="C97" s="20">
        <f t="shared" si="15"/>
        <v>-945.72165650806585</v>
      </c>
      <c r="D97" s="20">
        <f t="shared" si="16"/>
        <v>47.752905429455602</v>
      </c>
      <c r="E97" s="32">
        <f t="shared" si="11"/>
        <v>0</v>
      </c>
      <c r="F97" s="20">
        <f t="shared" si="12"/>
        <v>47.752905429455602</v>
      </c>
      <c r="G97" s="20">
        <f t="shared" si="13"/>
        <v>52.087463021784238</v>
      </c>
      <c r="H97" s="20">
        <f t="shared" si="17"/>
        <v>-4.3345575923286352</v>
      </c>
      <c r="I97" s="20">
        <f t="shared" si="14"/>
        <v>-997.80911952985014</v>
      </c>
      <c r="J97" s="16"/>
      <c r="K97" s="16"/>
    </row>
    <row r="98" spans="1:11" x14ac:dyDescent="0.25">
      <c r="A98" s="18">
        <f t="shared" si="9"/>
        <v>81</v>
      </c>
      <c r="B98" s="19">
        <f t="shared" si="10"/>
        <v>55467</v>
      </c>
      <c r="C98" s="20">
        <f t="shared" si="15"/>
        <v>-997.80911952985014</v>
      </c>
      <c r="D98" s="20">
        <f t="shared" si="16"/>
        <v>47.752905429455602</v>
      </c>
      <c r="E98" s="32">
        <f t="shared" si="11"/>
        <v>0</v>
      </c>
      <c r="F98" s="20">
        <f t="shared" si="12"/>
        <v>47.752905429455602</v>
      </c>
      <c r="G98" s="20">
        <f t="shared" si="13"/>
        <v>52.326197227300746</v>
      </c>
      <c r="H98" s="20">
        <f t="shared" si="17"/>
        <v>-4.5732917978451466</v>
      </c>
      <c r="I98" s="20">
        <f t="shared" si="14"/>
        <v>-1050.1353167571508</v>
      </c>
      <c r="J98" s="16"/>
      <c r="K98" s="16"/>
    </row>
    <row r="99" spans="1:11" x14ac:dyDescent="0.25">
      <c r="A99" s="18">
        <f t="shared" si="9"/>
        <v>82</v>
      </c>
      <c r="B99" s="19">
        <f t="shared" si="10"/>
        <v>55497</v>
      </c>
      <c r="C99" s="20">
        <f t="shared" si="15"/>
        <v>-1050.1353167571508</v>
      </c>
      <c r="D99" s="20">
        <f t="shared" si="16"/>
        <v>47.752905429455602</v>
      </c>
      <c r="E99" s="32">
        <f t="shared" si="11"/>
        <v>0</v>
      </c>
      <c r="F99" s="20">
        <f t="shared" si="12"/>
        <v>47.752905429455602</v>
      </c>
      <c r="G99" s="20">
        <f t="shared" si="13"/>
        <v>52.566025631259208</v>
      </c>
      <c r="H99" s="20">
        <f t="shared" si="17"/>
        <v>-4.8131202018036081</v>
      </c>
      <c r="I99" s="20">
        <f t="shared" si="14"/>
        <v>-1102.70134238841</v>
      </c>
      <c r="J99" s="16"/>
      <c r="K99" s="16"/>
    </row>
    <row r="100" spans="1:11" x14ac:dyDescent="0.25">
      <c r="A100" s="18">
        <f t="shared" si="9"/>
        <v>83</v>
      </c>
      <c r="B100" s="19">
        <f t="shared" si="10"/>
        <v>55528</v>
      </c>
      <c r="C100" s="20">
        <f t="shared" si="15"/>
        <v>-1102.70134238841</v>
      </c>
      <c r="D100" s="20">
        <f t="shared" si="16"/>
        <v>47.752905429455602</v>
      </c>
      <c r="E100" s="32">
        <f t="shared" si="11"/>
        <v>0</v>
      </c>
      <c r="F100" s="20">
        <f t="shared" si="12"/>
        <v>47.752905429455602</v>
      </c>
      <c r="G100" s="20">
        <f t="shared" si="13"/>
        <v>52.806953248735816</v>
      </c>
      <c r="H100" s="20">
        <f t="shared" si="17"/>
        <v>-5.0540478192802123</v>
      </c>
      <c r="I100" s="20">
        <f t="shared" si="14"/>
        <v>-1155.5082956371459</v>
      </c>
      <c r="J100" s="16"/>
      <c r="K100" s="16"/>
    </row>
    <row r="101" spans="1:11" x14ac:dyDescent="0.25">
      <c r="A101" s="18">
        <f t="shared" si="9"/>
        <v>84</v>
      </c>
      <c r="B101" s="19">
        <f t="shared" si="10"/>
        <v>55559</v>
      </c>
      <c r="C101" s="20">
        <f t="shared" si="15"/>
        <v>-1155.5082956371459</v>
      </c>
      <c r="D101" s="20">
        <f t="shared" si="16"/>
        <v>47.752905429455602</v>
      </c>
      <c r="E101" s="32">
        <f t="shared" si="11"/>
        <v>0</v>
      </c>
      <c r="F101" s="20">
        <f t="shared" si="12"/>
        <v>47.752905429455602</v>
      </c>
      <c r="G101" s="20">
        <f t="shared" si="13"/>
        <v>53.048985117792519</v>
      </c>
      <c r="H101" s="20">
        <f t="shared" si="17"/>
        <v>-5.2960796883369188</v>
      </c>
      <c r="I101" s="20">
        <f t="shared" si="14"/>
        <v>-1208.5572807549383</v>
      </c>
      <c r="J101" s="16"/>
      <c r="K101" s="16"/>
    </row>
    <row r="102" spans="1:11" x14ac:dyDescent="0.25">
      <c r="A102" s="18">
        <f t="shared" si="9"/>
        <v>85</v>
      </c>
      <c r="B102" s="19">
        <f t="shared" si="10"/>
        <v>55588</v>
      </c>
      <c r="C102" s="20">
        <f t="shared" si="15"/>
        <v>-1208.5572807549383</v>
      </c>
      <c r="D102" s="20">
        <f t="shared" si="16"/>
        <v>47.752905429455602</v>
      </c>
      <c r="E102" s="32">
        <f t="shared" si="11"/>
        <v>0</v>
      </c>
      <c r="F102" s="20">
        <f t="shared" si="12"/>
        <v>47.752905429455602</v>
      </c>
      <c r="G102" s="20">
        <f t="shared" si="13"/>
        <v>53.292126299582407</v>
      </c>
      <c r="H102" s="20">
        <f t="shared" si="17"/>
        <v>-5.5392208701268011</v>
      </c>
      <c r="I102" s="20">
        <f t="shared" si="14"/>
        <v>-1261.8494070545207</v>
      </c>
      <c r="J102" s="16"/>
      <c r="K102" s="16"/>
    </row>
    <row r="103" spans="1:11" x14ac:dyDescent="0.25">
      <c r="A103" s="18">
        <f t="shared" si="9"/>
        <v>86</v>
      </c>
      <c r="B103" s="19">
        <f t="shared" si="10"/>
        <v>55619</v>
      </c>
      <c r="C103" s="20">
        <f t="shared" si="15"/>
        <v>-1261.8494070545207</v>
      </c>
      <c r="D103" s="20">
        <f t="shared" si="16"/>
        <v>47.752905429455602</v>
      </c>
      <c r="E103" s="32">
        <f t="shared" si="11"/>
        <v>0</v>
      </c>
      <c r="F103" s="20">
        <f t="shared" si="12"/>
        <v>47.752905429455602</v>
      </c>
      <c r="G103" s="20">
        <f t="shared" si="13"/>
        <v>53.536381878455487</v>
      </c>
      <c r="H103" s="20">
        <f t="shared" si="17"/>
        <v>-5.7834764489998873</v>
      </c>
      <c r="I103" s="20">
        <f t="shared" si="14"/>
        <v>-1315.3857889329763</v>
      </c>
      <c r="J103" s="16"/>
      <c r="K103" s="16"/>
    </row>
    <row r="104" spans="1:11" x14ac:dyDescent="0.25">
      <c r="A104" s="18">
        <f t="shared" si="9"/>
        <v>87</v>
      </c>
      <c r="B104" s="19">
        <f t="shared" si="10"/>
        <v>55649</v>
      </c>
      <c r="C104" s="20">
        <f t="shared" si="15"/>
        <v>-1315.3857889329763</v>
      </c>
      <c r="D104" s="20">
        <f t="shared" si="16"/>
        <v>47.752905429455602</v>
      </c>
      <c r="E104" s="32">
        <f t="shared" si="11"/>
        <v>0</v>
      </c>
      <c r="F104" s="20">
        <f t="shared" si="12"/>
        <v>47.752905429455602</v>
      </c>
      <c r="G104" s="20">
        <f t="shared" si="13"/>
        <v>53.781756962065074</v>
      </c>
      <c r="H104" s="20">
        <f t="shared" si="17"/>
        <v>-6.0288515326094752</v>
      </c>
      <c r="I104" s="20">
        <f t="shared" si="14"/>
        <v>-1369.1675458950415</v>
      </c>
      <c r="J104" s="16"/>
      <c r="K104" s="16"/>
    </row>
    <row r="105" spans="1:11" x14ac:dyDescent="0.25">
      <c r="A105" s="18">
        <f t="shared" si="9"/>
        <v>88</v>
      </c>
      <c r="B105" s="19">
        <f t="shared" si="10"/>
        <v>55680</v>
      </c>
      <c r="C105" s="20">
        <f t="shared" si="15"/>
        <v>-1369.1675458950415</v>
      </c>
      <c r="D105" s="20">
        <f t="shared" si="16"/>
        <v>47.752905429455602</v>
      </c>
      <c r="E105" s="32">
        <f t="shared" si="11"/>
        <v>0</v>
      </c>
      <c r="F105" s="20">
        <f t="shared" si="12"/>
        <v>47.752905429455602</v>
      </c>
      <c r="G105" s="20">
        <f t="shared" si="13"/>
        <v>54.028256681474545</v>
      </c>
      <c r="H105" s="20">
        <f t="shared" si="17"/>
        <v>-6.2753512520189396</v>
      </c>
      <c r="I105" s="20">
        <f t="shared" si="14"/>
        <v>-1423.1958025765161</v>
      </c>
      <c r="J105" s="16"/>
      <c r="K105" s="16"/>
    </row>
    <row r="106" spans="1:11" x14ac:dyDescent="0.25">
      <c r="A106" s="18">
        <f t="shared" si="9"/>
        <v>89</v>
      </c>
      <c r="B106" s="19">
        <f t="shared" si="10"/>
        <v>55710</v>
      </c>
      <c r="C106" s="20">
        <f t="shared" si="15"/>
        <v>-1423.1958025765161</v>
      </c>
      <c r="D106" s="20">
        <f t="shared" si="16"/>
        <v>47.752905429455602</v>
      </c>
      <c r="E106" s="32">
        <f t="shared" si="11"/>
        <v>0</v>
      </c>
      <c r="F106" s="20">
        <f t="shared" si="12"/>
        <v>47.752905429455602</v>
      </c>
      <c r="G106" s="20">
        <f t="shared" si="13"/>
        <v>54.275886191264632</v>
      </c>
      <c r="H106" s="20">
        <f t="shared" si="17"/>
        <v>-6.5229807618090332</v>
      </c>
      <c r="I106" s="20">
        <f t="shared" si="14"/>
        <v>-1477.4716887677807</v>
      </c>
      <c r="J106" s="16"/>
      <c r="K106" s="16"/>
    </row>
    <row r="107" spans="1:11" x14ac:dyDescent="0.25">
      <c r="A107" s="18">
        <f t="shared" si="9"/>
        <v>90</v>
      </c>
      <c r="B107" s="19">
        <f t="shared" si="10"/>
        <v>55741</v>
      </c>
      <c r="C107" s="20">
        <f t="shared" si="15"/>
        <v>-1477.4716887677807</v>
      </c>
      <c r="D107" s="20">
        <f t="shared" si="16"/>
        <v>47.752905429455602</v>
      </c>
      <c r="E107" s="32">
        <f t="shared" si="11"/>
        <v>0</v>
      </c>
      <c r="F107" s="20">
        <f t="shared" si="12"/>
        <v>47.752905429455602</v>
      </c>
      <c r="G107" s="20">
        <f t="shared" si="13"/>
        <v>54.524650669641261</v>
      </c>
      <c r="H107" s="20">
        <f t="shared" si="17"/>
        <v>-6.7717452401856617</v>
      </c>
      <c r="I107" s="20">
        <f t="shared" si="14"/>
        <v>-1531.996339437422</v>
      </c>
      <c r="J107" s="16"/>
      <c r="K107" s="16"/>
    </row>
    <row r="108" spans="1:11" x14ac:dyDescent="0.25">
      <c r="A108" s="18">
        <f t="shared" si="9"/>
        <v>91</v>
      </c>
      <c r="B108" s="19">
        <f t="shared" si="10"/>
        <v>55772</v>
      </c>
      <c r="C108" s="20">
        <f t="shared" si="15"/>
        <v>-1531.996339437422</v>
      </c>
      <c r="D108" s="20">
        <f t="shared" si="16"/>
        <v>47.752905429455602</v>
      </c>
      <c r="E108" s="32">
        <f t="shared" si="11"/>
        <v>0</v>
      </c>
      <c r="F108" s="20">
        <f t="shared" si="12"/>
        <v>47.752905429455602</v>
      </c>
      <c r="G108" s="20">
        <f t="shared" si="13"/>
        <v>54.77455531854379</v>
      </c>
      <c r="H108" s="20">
        <f t="shared" si="17"/>
        <v>-7.0216498890881844</v>
      </c>
      <c r="I108" s="20">
        <f t="shared" si="14"/>
        <v>-1586.7708947559659</v>
      </c>
      <c r="J108" s="16"/>
      <c r="K108" s="16"/>
    </row>
    <row r="109" spans="1:11" x14ac:dyDescent="0.25">
      <c r="A109" s="18">
        <f t="shared" si="9"/>
        <v>92</v>
      </c>
      <c r="B109" s="19">
        <f t="shared" si="10"/>
        <v>55802</v>
      </c>
      <c r="C109" s="20">
        <f t="shared" si="15"/>
        <v>-1586.7708947559659</v>
      </c>
      <c r="D109" s="20">
        <f t="shared" si="16"/>
        <v>47.752905429455602</v>
      </c>
      <c r="E109" s="32">
        <f t="shared" si="11"/>
        <v>0</v>
      </c>
      <c r="F109" s="20">
        <f t="shared" si="12"/>
        <v>47.752905429455602</v>
      </c>
      <c r="G109" s="20">
        <f t="shared" si="13"/>
        <v>55.025605363753776</v>
      </c>
      <c r="H109" s="20">
        <f t="shared" si="17"/>
        <v>-7.2726999342981768</v>
      </c>
      <c r="I109" s="20">
        <f t="shared" si="14"/>
        <v>-1641.7965001197197</v>
      </c>
      <c r="J109" s="16"/>
      <c r="K109" s="16"/>
    </row>
    <row r="110" spans="1:11" x14ac:dyDescent="0.25">
      <c r="A110" s="18">
        <f t="shared" si="9"/>
        <v>93</v>
      </c>
      <c r="B110" s="19">
        <f t="shared" si="10"/>
        <v>55833</v>
      </c>
      <c r="C110" s="20">
        <f t="shared" si="15"/>
        <v>-1641.7965001197197</v>
      </c>
      <c r="D110" s="20">
        <f t="shared" si="16"/>
        <v>47.752905429455602</v>
      </c>
      <c r="E110" s="32">
        <f t="shared" si="11"/>
        <v>0</v>
      </c>
      <c r="F110" s="20">
        <f t="shared" si="12"/>
        <v>47.752905429455602</v>
      </c>
      <c r="G110" s="20">
        <f t="shared" si="13"/>
        <v>55.277806055004319</v>
      </c>
      <c r="H110" s="20">
        <f t="shared" si="17"/>
        <v>-7.5249006255487147</v>
      </c>
      <c r="I110" s="20">
        <f t="shared" si="14"/>
        <v>-1697.0743061747239</v>
      </c>
      <c r="J110" s="16"/>
      <c r="K110" s="16"/>
    </row>
    <row r="111" spans="1:11" x14ac:dyDescent="0.25">
      <c r="A111" s="18">
        <f t="shared" si="9"/>
        <v>94</v>
      </c>
      <c r="B111" s="19">
        <f t="shared" si="10"/>
        <v>55863</v>
      </c>
      <c r="C111" s="20">
        <f t="shared" si="15"/>
        <v>-1697.0743061747239</v>
      </c>
      <c r="D111" s="20">
        <f t="shared" si="16"/>
        <v>47.752905429455602</v>
      </c>
      <c r="E111" s="32">
        <f t="shared" si="11"/>
        <v>0</v>
      </c>
      <c r="F111" s="20">
        <f t="shared" si="12"/>
        <v>47.752905429455602</v>
      </c>
      <c r="G111" s="20">
        <f t="shared" si="13"/>
        <v>55.531162666089756</v>
      </c>
      <c r="H111" s="20">
        <f t="shared" si="17"/>
        <v>-7.7782572366341514</v>
      </c>
      <c r="I111" s="20">
        <f t="shared" si="14"/>
        <v>-1752.6054688408137</v>
      </c>
      <c r="J111" s="16"/>
      <c r="K111" s="16"/>
    </row>
    <row r="112" spans="1:11" x14ac:dyDescent="0.25">
      <c r="A112" s="18">
        <f t="shared" si="9"/>
        <v>95</v>
      </c>
      <c r="B112" s="19">
        <f t="shared" si="10"/>
        <v>55894</v>
      </c>
      <c r="C112" s="20">
        <f t="shared" si="15"/>
        <v>-1752.6054688408137</v>
      </c>
      <c r="D112" s="20">
        <f t="shared" si="16"/>
        <v>47.752905429455602</v>
      </c>
      <c r="E112" s="32">
        <f t="shared" si="11"/>
        <v>0</v>
      </c>
      <c r="F112" s="20">
        <f t="shared" si="12"/>
        <v>47.752905429455602</v>
      </c>
      <c r="G112" s="20">
        <f t="shared" si="13"/>
        <v>55.785680494975999</v>
      </c>
      <c r="H112" s="20">
        <f t="shared" si="17"/>
        <v>-8.0327750655203953</v>
      </c>
      <c r="I112" s="20">
        <f t="shared" si="14"/>
        <v>-1808.3911493357898</v>
      </c>
      <c r="J112" s="16"/>
      <c r="K112" s="16"/>
    </row>
    <row r="113" spans="1:11" x14ac:dyDescent="0.25">
      <c r="A113" s="18">
        <f t="shared" si="9"/>
        <v>96</v>
      </c>
      <c r="B113" s="19">
        <f t="shared" si="10"/>
        <v>55925</v>
      </c>
      <c r="C113" s="20">
        <f t="shared" si="15"/>
        <v>-1808.3911493357898</v>
      </c>
      <c r="D113" s="20">
        <f t="shared" si="16"/>
        <v>47.752905429455602</v>
      </c>
      <c r="E113" s="32">
        <f t="shared" si="11"/>
        <v>0</v>
      </c>
      <c r="F113" s="20">
        <f t="shared" si="12"/>
        <v>47.752905429455602</v>
      </c>
      <c r="G113" s="20">
        <f t="shared" si="13"/>
        <v>56.041364863911305</v>
      </c>
      <c r="H113" s="20">
        <f t="shared" si="17"/>
        <v>-8.288459434455703</v>
      </c>
      <c r="I113" s="20">
        <f t="shared" si="14"/>
        <v>-1864.432514199701</v>
      </c>
      <c r="J113" s="16"/>
      <c r="K113" s="16"/>
    </row>
    <row r="114" spans="1:11" x14ac:dyDescent="0.25">
      <c r="A114" s="18">
        <f t="shared" si="9"/>
        <v>97</v>
      </c>
      <c r="B114" s="19">
        <f t="shared" si="10"/>
        <v>55953</v>
      </c>
      <c r="C114" s="20">
        <f t="shared" si="15"/>
        <v>-1864.432514199701</v>
      </c>
      <c r="D114" s="20">
        <f t="shared" si="16"/>
        <v>47.752905429455602</v>
      </c>
      <c r="E114" s="32">
        <f t="shared" si="11"/>
        <v>0</v>
      </c>
      <c r="F114" s="20">
        <f t="shared" si="12"/>
        <v>47.752905429455602</v>
      </c>
      <c r="G114" s="20">
        <f t="shared" si="13"/>
        <v>56.298221119537565</v>
      </c>
      <c r="H114" s="20">
        <f t="shared" si="17"/>
        <v>-8.5453156900819636</v>
      </c>
      <c r="I114" s="20">
        <f t="shared" si="14"/>
        <v>-1920.7307353192386</v>
      </c>
      <c r="J114" s="16"/>
      <c r="K114" s="16"/>
    </row>
    <row r="115" spans="1:11" x14ac:dyDescent="0.25">
      <c r="A115" s="18">
        <f t="shared" si="9"/>
        <v>98</v>
      </c>
      <c r="B115" s="19">
        <f t="shared" si="10"/>
        <v>55984</v>
      </c>
      <c r="C115" s="20">
        <f t="shared" si="15"/>
        <v>-1920.7307353192386</v>
      </c>
      <c r="D115" s="20">
        <f t="shared" si="16"/>
        <v>47.752905429455602</v>
      </c>
      <c r="E115" s="32">
        <f t="shared" si="11"/>
        <v>0</v>
      </c>
      <c r="F115" s="20">
        <f t="shared" si="12"/>
        <v>47.752905429455602</v>
      </c>
      <c r="G115" s="20">
        <f t="shared" si="13"/>
        <v>56.556254633002112</v>
      </c>
      <c r="H115" s="20">
        <f t="shared" si="17"/>
        <v>-8.8033492035465102</v>
      </c>
      <c r="I115" s="20">
        <f t="shared" si="14"/>
        <v>-1977.2869899522407</v>
      </c>
      <c r="J115" s="16"/>
      <c r="K115" s="16"/>
    </row>
    <row r="116" spans="1:11" x14ac:dyDescent="0.25">
      <c r="A116" s="18">
        <f t="shared" si="9"/>
        <v>99</v>
      </c>
      <c r="B116" s="19">
        <f t="shared" si="10"/>
        <v>56014</v>
      </c>
      <c r="C116" s="20">
        <f t="shared" si="15"/>
        <v>-1977.2869899522407</v>
      </c>
      <c r="D116" s="20">
        <f t="shared" si="16"/>
        <v>47.752905429455602</v>
      </c>
      <c r="E116" s="32">
        <f t="shared" si="11"/>
        <v>0</v>
      </c>
      <c r="F116" s="20">
        <f t="shared" si="12"/>
        <v>47.752905429455602</v>
      </c>
      <c r="G116" s="20">
        <f t="shared" si="13"/>
        <v>56.815470800070038</v>
      </c>
      <c r="H116" s="20">
        <f t="shared" si="17"/>
        <v>-9.0625653706144362</v>
      </c>
      <c r="I116" s="20">
        <f t="shared" si="14"/>
        <v>-2034.1024607523107</v>
      </c>
      <c r="J116" s="16"/>
      <c r="K116" s="16"/>
    </row>
    <row r="117" spans="1:11" x14ac:dyDescent="0.25">
      <c r="A117" s="18">
        <f t="shared" si="9"/>
        <v>100</v>
      </c>
      <c r="B117" s="19">
        <f t="shared" si="10"/>
        <v>56045</v>
      </c>
      <c r="C117" s="20">
        <f t="shared" si="15"/>
        <v>-2034.1024607523107</v>
      </c>
      <c r="D117" s="20">
        <f t="shared" si="16"/>
        <v>47.752905429455602</v>
      </c>
      <c r="E117" s="32">
        <f t="shared" si="11"/>
        <v>0</v>
      </c>
      <c r="F117" s="20">
        <f t="shared" si="12"/>
        <v>47.752905429455602</v>
      </c>
      <c r="G117" s="20">
        <f t="shared" si="13"/>
        <v>57.075875041237026</v>
      </c>
      <c r="H117" s="20">
        <f t="shared" si="17"/>
        <v>-9.3229696117814242</v>
      </c>
      <c r="I117" s="20">
        <f t="shared" si="14"/>
        <v>-2091.1783357935478</v>
      </c>
      <c r="J117" s="16"/>
      <c r="K117" s="16"/>
    </row>
    <row r="118" spans="1:11" x14ac:dyDescent="0.25">
      <c r="A118" s="18">
        <f t="shared" si="9"/>
        <v>101</v>
      </c>
      <c r="B118" s="19">
        <f t="shared" si="10"/>
        <v>56075</v>
      </c>
      <c r="C118" s="20">
        <f t="shared" si="15"/>
        <v>-2091.1783357935478</v>
      </c>
      <c r="D118" s="20">
        <f t="shared" si="16"/>
        <v>47.752905429455602</v>
      </c>
      <c r="E118" s="32">
        <f t="shared" si="11"/>
        <v>0</v>
      </c>
      <c r="F118" s="20">
        <f t="shared" si="12"/>
        <v>47.752905429455602</v>
      </c>
      <c r="G118" s="20">
        <f t="shared" si="13"/>
        <v>57.337472801842694</v>
      </c>
      <c r="H118" s="20">
        <f t="shared" si="17"/>
        <v>-9.5845673723870934</v>
      </c>
      <c r="I118" s="20">
        <f t="shared" si="14"/>
        <v>-2148.5158085953904</v>
      </c>
      <c r="J118" s="16"/>
      <c r="K118" s="16"/>
    </row>
    <row r="119" spans="1:11" x14ac:dyDescent="0.25">
      <c r="A119" s="18">
        <f t="shared" si="9"/>
        <v>102</v>
      </c>
      <c r="B119" s="19">
        <f t="shared" si="10"/>
        <v>56106</v>
      </c>
      <c r="C119" s="20">
        <f t="shared" si="15"/>
        <v>-2148.5158085953904</v>
      </c>
      <c r="D119" s="20">
        <f t="shared" si="16"/>
        <v>47.752905429455602</v>
      </c>
      <c r="E119" s="32">
        <f t="shared" si="11"/>
        <v>0</v>
      </c>
      <c r="F119" s="20">
        <f t="shared" si="12"/>
        <v>47.752905429455602</v>
      </c>
      <c r="G119" s="20">
        <f t="shared" si="13"/>
        <v>57.600269552184471</v>
      </c>
      <c r="H119" s="20">
        <f t="shared" si="17"/>
        <v>-9.8473641227288731</v>
      </c>
      <c r="I119" s="20">
        <f t="shared" si="14"/>
        <v>-2206.1160781475746</v>
      </c>
      <c r="J119" s="16"/>
      <c r="K119" s="16"/>
    </row>
    <row r="120" spans="1:11" x14ac:dyDescent="0.25">
      <c r="A120" s="18">
        <f t="shared" si="9"/>
        <v>103</v>
      </c>
      <c r="B120" s="19">
        <f t="shared" si="10"/>
        <v>56137</v>
      </c>
      <c r="C120" s="20">
        <f t="shared" si="15"/>
        <v>-2206.1160781475746</v>
      </c>
      <c r="D120" s="20">
        <f t="shared" si="16"/>
        <v>47.752905429455602</v>
      </c>
      <c r="E120" s="32">
        <f t="shared" si="11"/>
        <v>0</v>
      </c>
      <c r="F120" s="20">
        <f t="shared" si="12"/>
        <v>47.752905429455602</v>
      </c>
      <c r="G120" s="20">
        <f t="shared" si="13"/>
        <v>57.864270787631988</v>
      </c>
      <c r="H120" s="20">
        <f t="shared" si="17"/>
        <v>-10.111365358176384</v>
      </c>
      <c r="I120" s="20">
        <f t="shared" si="14"/>
        <v>-2263.9803489352066</v>
      </c>
      <c r="J120" s="16"/>
      <c r="K120" s="16"/>
    </row>
    <row r="121" spans="1:11" x14ac:dyDescent="0.25">
      <c r="A121" s="18">
        <f t="shared" si="9"/>
        <v>104</v>
      </c>
      <c r="B121" s="19">
        <f t="shared" si="10"/>
        <v>56167</v>
      </c>
      <c r="C121" s="20">
        <f t="shared" si="15"/>
        <v>-2263.9803489352066</v>
      </c>
      <c r="D121" s="20">
        <f t="shared" si="16"/>
        <v>47.752905429455602</v>
      </c>
      <c r="E121" s="32">
        <f t="shared" si="11"/>
        <v>0</v>
      </c>
      <c r="F121" s="20">
        <f t="shared" si="12"/>
        <v>47.752905429455602</v>
      </c>
      <c r="G121" s="20">
        <f t="shared" si="13"/>
        <v>58.129482028741968</v>
      </c>
      <c r="H121" s="20">
        <f t="shared" si="17"/>
        <v>-10.376576599286365</v>
      </c>
      <c r="I121" s="20">
        <f t="shared" si="14"/>
        <v>-2322.1098309639488</v>
      </c>
      <c r="J121" s="16"/>
      <c r="K121" s="16"/>
    </row>
    <row r="122" spans="1:11" x14ac:dyDescent="0.25">
      <c r="A122" s="18">
        <f t="shared" si="9"/>
        <v>105</v>
      </c>
      <c r="B122" s="19">
        <f t="shared" si="10"/>
        <v>56198</v>
      </c>
      <c r="C122" s="20">
        <f t="shared" si="15"/>
        <v>-2322.1098309639488</v>
      </c>
      <c r="D122" s="20">
        <f t="shared" si="16"/>
        <v>47.752905429455602</v>
      </c>
      <c r="E122" s="32">
        <f t="shared" si="11"/>
        <v>0</v>
      </c>
      <c r="F122" s="20">
        <f t="shared" si="12"/>
        <v>47.752905429455602</v>
      </c>
      <c r="G122" s="20">
        <f t="shared" si="13"/>
        <v>58.395908821373702</v>
      </c>
      <c r="H122" s="20">
        <f t="shared" si="17"/>
        <v>-10.643003391918098</v>
      </c>
      <c r="I122" s="20">
        <f t="shared" si="14"/>
        <v>-2380.5057397853225</v>
      </c>
      <c r="J122" s="16"/>
      <c r="K122" s="16"/>
    </row>
    <row r="123" spans="1:11" x14ac:dyDescent="0.25">
      <c r="A123" s="18">
        <f t="shared" si="9"/>
        <v>106</v>
      </c>
      <c r="B123" s="19">
        <f t="shared" si="10"/>
        <v>56228</v>
      </c>
      <c r="C123" s="20">
        <f t="shared" si="15"/>
        <v>-2380.5057397853225</v>
      </c>
      <c r="D123" s="20">
        <f t="shared" si="16"/>
        <v>47.752905429455602</v>
      </c>
      <c r="E123" s="32">
        <f t="shared" si="11"/>
        <v>0</v>
      </c>
      <c r="F123" s="20">
        <f t="shared" si="12"/>
        <v>47.752905429455602</v>
      </c>
      <c r="G123" s="20">
        <f t="shared" si="13"/>
        <v>58.663556736804999</v>
      </c>
      <c r="H123" s="20">
        <f t="shared" si="17"/>
        <v>-10.910651307349395</v>
      </c>
      <c r="I123" s="20">
        <f t="shared" si="14"/>
        <v>-2439.1692965221273</v>
      </c>
      <c r="J123" s="16"/>
      <c r="K123" s="16"/>
    </row>
    <row r="124" spans="1:11" x14ac:dyDescent="0.25">
      <c r="A124" s="18">
        <f t="shared" si="9"/>
        <v>107</v>
      </c>
      <c r="B124" s="19">
        <f t="shared" si="10"/>
        <v>56259</v>
      </c>
      <c r="C124" s="20">
        <f t="shared" si="15"/>
        <v>-2439.1692965221273</v>
      </c>
      <c r="D124" s="20">
        <f t="shared" si="16"/>
        <v>47.752905429455602</v>
      </c>
      <c r="E124" s="32">
        <f t="shared" si="11"/>
        <v>0</v>
      </c>
      <c r="F124" s="20">
        <f t="shared" si="12"/>
        <v>47.752905429455602</v>
      </c>
      <c r="G124" s="20">
        <f t="shared" si="13"/>
        <v>58.932431371848686</v>
      </c>
      <c r="H124" s="20">
        <f t="shared" si="17"/>
        <v>-11.179525942393084</v>
      </c>
      <c r="I124" s="20">
        <f t="shared" si="14"/>
        <v>-2498.1017278939762</v>
      </c>
      <c r="J124" s="16"/>
      <c r="K124" s="16"/>
    </row>
    <row r="125" spans="1:11" x14ac:dyDescent="0.25">
      <c r="A125" s="18">
        <f t="shared" si="9"/>
        <v>108</v>
      </c>
      <c r="B125" s="19">
        <f t="shared" si="10"/>
        <v>56290</v>
      </c>
      <c r="C125" s="20">
        <f t="shared" si="15"/>
        <v>-2498.1017278939762</v>
      </c>
      <c r="D125" s="20">
        <f t="shared" si="16"/>
        <v>47.752905429455602</v>
      </c>
      <c r="E125" s="32">
        <f t="shared" si="11"/>
        <v>0</v>
      </c>
      <c r="F125" s="20">
        <f t="shared" si="12"/>
        <v>47.752905429455602</v>
      </c>
      <c r="G125" s="20">
        <f t="shared" si="13"/>
        <v>59.202538348969661</v>
      </c>
      <c r="H125" s="20">
        <f t="shared" si="17"/>
        <v>-11.449632919514057</v>
      </c>
      <c r="I125" s="20">
        <f t="shared" si="14"/>
        <v>-2557.3042662429457</v>
      </c>
      <c r="J125" s="16"/>
      <c r="K125" s="16"/>
    </row>
    <row r="126" spans="1:11" x14ac:dyDescent="0.25">
      <c r="A126" s="18">
        <f t="shared" si="9"/>
        <v>109</v>
      </c>
      <c r="B126" s="19">
        <f t="shared" si="10"/>
        <v>56318</v>
      </c>
      <c r="C126" s="20">
        <f t="shared" si="15"/>
        <v>-2557.3042662429457</v>
      </c>
      <c r="D126" s="20">
        <f t="shared" si="16"/>
        <v>47.752905429455602</v>
      </c>
      <c r="E126" s="32">
        <f t="shared" si="11"/>
        <v>0</v>
      </c>
      <c r="F126" s="20">
        <f t="shared" si="12"/>
        <v>47.752905429455602</v>
      </c>
      <c r="G126" s="20">
        <f t="shared" si="13"/>
        <v>59.473883316402436</v>
      </c>
      <c r="H126" s="20">
        <f t="shared" si="17"/>
        <v>-11.720977886946834</v>
      </c>
      <c r="I126" s="20">
        <f t="shared" si="14"/>
        <v>-2616.7781495593481</v>
      </c>
      <c r="J126" s="16"/>
      <c r="K126" s="16"/>
    </row>
    <row r="127" spans="1:11" x14ac:dyDescent="0.25">
      <c r="A127" s="18">
        <f t="shared" si="9"/>
        <v>110</v>
      </c>
      <c r="B127" s="19">
        <f t="shared" si="10"/>
        <v>56349</v>
      </c>
      <c r="C127" s="20">
        <f t="shared" si="15"/>
        <v>-2616.7781495593481</v>
      </c>
      <c r="D127" s="20">
        <f t="shared" si="16"/>
        <v>47.752905429455602</v>
      </c>
      <c r="E127" s="32">
        <f t="shared" si="11"/>
        <v>0</v>
      </c>
      <c r="F127" s="20">
        <f t="shared" si="12"/>
        <v>47.752905429455602</v>
      </c>
      <c r="G127" s="20">
        <f t="shared" si="13"/>
        <v>59.746471948269281</v>
      </c>
      <c r="H127" s="20">
        <f t="shared" si="17"/>
        <v>-11.99356651881368</v>
      </c>
      <c r="I127" s="20">
        <f t="shared" si="14"/>
        <v>-2676.5246215076172</v>
      </c>
      <c r="J127" s="16"/>
      <c r="K127" s="16"/>
    </row>
    <row r="128" spans="1:11" x14ac:dyDescent="0.25">
      <c r="A128" s="18">
        <f t="shared" si="9"/>
        <v>111</v>
      </c>
      <c r="B128" s="19">
        <f t="shared" si="10"/>
        <v>56379</v>
      </c>
      <c r="C128" s="20">
        <f t="shared" si="15"/>
        <v>-2676.5246215076172</v>
      </c>
      <c r="D128" s="20">
        <f t="shared" si="16"/>
        <v>47.752905429455602</v>
      </c>
      <c r="E128" s="32">
        <f t="shared" si="11"/>
        <v>0</v>
      </c>
      <c r="F128" s="20">
        <f t="shared" si="12"/>
        <v>47.752905429455602</v>
      </c>
      <c r="G128" s="20">
        <f t="shared" si="13"/>
        <v>60.020309944698845</v>
      </c>
      <c r="H128" s="20">
        <f t="shared" si="17"/>
        <v>-12.267404515243244</v>
      </c>
      <c r="I128" s="20">
        <f t="shared" si="14"/>
        <v>-2736.5449314523162</v>
      </c>
      <c r="J128" s="16"/>
      <c r="K128" s="16"/>
    </row>
    <row r="129" spans="1:11" x14ac:dyDescent="0.25">
      <c r="A129" s="18">
        <f t="shared" si="9"/>
        <v>112</v>
      </c>
      <c r="B129" s="19">
        <f t="shared" si="10"/>
        <v>56410</v>
      </c>
      <c r="C129" s="20">
        <f t="shared" si="15"/>
        <v>-2736.5449314523162</v>
      </c>
      <c r="D129" s="20">
        <f t="shared" si="16"/>
        <v>47.752905429455602</v>
      </c>
      <c r="E129" s="32">
        <f t="shared" si="11"/>
        <v>0</v>
      </c>
      <c r="F129" s="20">
        <f t="shared" si="12"/>
        <v>47.752905429455602</v>
      </c>
      <c r="G129" s="20">
        <f t="shared" si="13"/>
        <v>60.295403031945384</v>
      </c>
      <c r="H129" s="20">
        <f t="shared" si="17"/>
        <v>-12.542497602489782</v>
      </c>
      <c r="I129" s="20">
        <f t="shared" si="14"/>
        <v>-2796.8403344842613</v>
      </c>
      <c r="J129" s="16"/>
      <c r="K129" s="16"/>
    </row>
    <row r="130" spans="1:11" x14ac:dyDescent="0.25">
      <c r="A130" s="18">
        <f t="shared" si="9"/>
        <v>113</v>
      </c>
      <c r="B130" s="19">
        <f t="shared" si="10"/>
        <v>56440</v>
      </c>
      <c r="C130" s="20">
        <f t="shared" si="15"/>
        <v>-2796.8403344842613</v>
      </c>
      <c r="D130" s="20">
        <f t="shared" si="16"/>
        <v>47.752905429455602</v>
      </c>
      <c r="E130" s="32">
        <f t="shared" si="11"/>
        <v>0</v>
      </c>
      <c r="F130" s="20">
        <f t="shared" si="12"/>
        <v>47.752905429455602</v>
      </c>
      <c r="G130" s="20">
        <f t="shared" si="13"/>
        <v>60.571756962508466</v>
      </c>
      <c r="H130" s="20">
        <f t="shared" si="17"/>
        <v>-12.818851533052865</v>
      </c>
      <c r="I130" s="20">
        <f t="shared" si="14"/>
        <v>-2857.4120914467699</v>
      </c>
      <c r="J130" s="16"/>
      <c r="K130" s="16"/>
    </row>
    <row r="131" spans="1:11" x14ac:dyDescent="0.25">
      <c r="A131" s="18">
        <f t="shared" si="9"/>
        <v>114</v>
      </c>
      <c r="B131" s="19">
        <f t="shared" si="10"/>
        <v>56471</v>
      </c>
      <c r="C131" s="20">
        <f t="shared" si="15"/>
        <v>-2857.4120914467699</v>
      </c>
      <c r="D131" s="20">
        <f t="shared" si="16"/>
        <v>47.752905429455602</v>
      </c>
      <c r="E131" s="32">
        <f t="shared" si="11"/>
        <v>0</v>
      </c>
      <c r="F131" s="20">
        <f t="shared" si="12"/>
        <v>47.752905429455602</v>
      </c>
      <c r="G131" s="20">
        <f t="shared" si="13"/>
        <v>60.849377515253295</v>
      </c>
      <c r="H131" s="20">
        <f t="shared" si="17"/>
        <v>-13.096472085797695</v>
      </c>
      <c r="I131" s="20">
        <f t="shared" si="14"/>
        <v>-2918.2614689620232</v>
      </c>
      <c r="J131" s="16"/>
      <c r="K131" s="16"/>
    </row>
    <row r="132" spans="1:11" x14ac:dyDescent="0.25">
      <c r="A132" s="18">
        <f t="shared" si="9"/>
        <v>115</v>
      </c>
      <c r="B132" s="19">
        <f t="shared" si="10"/>
        <v>56502</v>
      </c>
      <c r="C132" s="20">
        <f t="shared" si="15"/>
        <v>-2918.2614689620232</v>
      </c>
      <c r="D132" s="20">
        <f t="shared" si="16"/>
        <v>47.752905429455602</v>
      </c>
      <c r="E132" s="32">
        <f t="shared" si="11"/>
        <v>0</v>
      </c>
      <c r="F132" s="20">
        <f t="shared" si="12"/>
        <v>47.752905429455602</v>
      </c>
      <c r="G132" s="20">
        <f t="shared" si="13"/>
        <v>61.128270495531538</v>
      </c>
      <c r="H132" s="20">
        <f t="shared" si="17"/>
        <v>-13.375365066075938</v>
      </c>
      <c r="I132" s="20">
        <f t="shared" si="14"/>
        <v>-2979.3897394575547</v>
      </c>
      <c r="J132" s="16"/>
      <c r="K132" s="16"/>
    </row>
    <row r="133" spans="1:11" x14ac:dyDescent="0.25">
      <c r="A133" s="18">
        <f t="shared" si="9"/>
        <v>116</v>
      </c>
      <c r="B133" s="19">
        <f t="shared" si="10"/>
        <v>56532</v>
      </c>
      <c r="C133" s="20">
        <f t="shared" si="15"/>
        <v>-2979.3897394575547</v>
      </c>
      <c r="D133" s="20">
        <f t="shared" si="16"/>
        <v>47.752905429455602</v>
      </c>
      <c r="E133" s="32">
        <f t="shared" si="11"/>
        <v>0</v>
      </c>
      <c r="F133" s="20">
        <f t="shared" si="12"/>
        <v>47.752905429455602</v>
      </c>
      <c r="G133" s="20">
        <f t="shared" si="13"/>
        <v>61.408441735302731</v>
      </c>
      <c r="H133" s="20">
        <f t="shared" si="17"/>
        <v>-13.655536305847127</v>
      </c>
      <c r="I133" s="20">
        <f t="shared" si="14"/>
        <v>-3040.7981811928576</v>
      </c>
      <c r="J133" s="16"/>
      <c r="K133" s="16"/>
    </row>
    <row r="134" spans="1:11" x14ac:dyDescent="0.25">
      <c r="A134" s="18">
        <f t="shared" si="9"/>
        <v>117</v>
      </c>
      <c r="B134" s="19">
        <f t="shared" si="10"/>
        <v>56563</v>
      </c>
      <c r="C134" s="20">
        <f t="shared" si="15"/>
        <v>-3040.7981811928576</v>
      </c>
      <c r="D134" s="20">
        <f t="shared" si="16"/>
        <v>47.752905429455602</v>
      </c>
      <c r="E134" s="32">
        <f t="shared" si="11"/>
        <v>0</v>
      </c>
      <c r="F134" s="20">
        <f t="shared" si="12"/>
        <v>47.752905429455602</v>
      </c>
      <c r="G134" s="20">
        <f t="shared" si="13"/>
        <v>61.689897093256199</v>
      </c>
      <c r="H134" s="20">
        <f t="shared" si="17"/>
        <v>-13.936991663800598</v>
      </c>
      <c r="I134" s="20">
        <f t="shared" si="14"/>
        <v>-3102.4880782861137</v>
      </c>
      <c r="J134" s="16"/>
      <c r="K134" s="16"/>
    </row>
    <row r="135" spans="1:11" x14ac:dyDescent="0.25">
      <c r="A135" s="18">
        <f t="shared" si="9"/>
        <v>118</v>
      </c>
      <c r="B135" s="19">
        <f t="shared" si="10"/>
        <v>56593</v>
      </c>
      <c r="C135" s="20">
        <f t="shared" si="15"/>
        <v>-3102.4880782861137</v>
      </c>
      <c r="D135" s="20">
        <f t="shared" si="16"/>
        <v>47.752905429455602</v>
      </c>
      <c r="E135" s="32">
        <f t="shared" si="11"/>
        <v>0</v>
      </c>
      <c r="F135" s="20">
        <f t="shared" si="12"/>
        <v>47.752905429455602</v>
      </c>
      <c r="G135" s="20">
        <f t="shared" si="13"/>
        <v>61.97264245493362</v>
      </c>
      <c r="H135" s="20">
        <f t="shared" si="17"/>
        <v>-14.21973702547802</v>
      </c>
      <c r="I135" s="20">
        <f t="shared" si="14"/>
        <v>-3164.4607207410472</v>
      </c>
      <c r="J135" s="16"/>
      <c r="K135" s="16"/>
    </row>
    <row r="136" spans="1:11" x14ac:dyDescent="0.25">
      <c r="A136" s="18">
        <f t="shared" si="9"/>
        <v>119</v>
      </c>
      <c r="B136" s="19">
        <f t="shared" si="10"/>
        <v>56624</v>
      </c>
      <c r="C136" s="20">
        <f t="shared" si="15"/>
        <v>-3164.4607207410472</v>
      </c>
      <c r="D136" s="20">
        <f t="shared" si="16"/>
        <v>47.752905429455602</v>
      </c>
      <c r="E136" s="32">
        <f t="shared" si="11"/>
        <v>0</v>
      </c>
      <c r="F136" s="20">
        <f t="shared" si="12"/>
        <v>47.752905429455602</v>
      </c>
      <c r="G136" s="20">
        <f t="shared" si="13"/>
        <v>62.256683732852068</v>
      </c>
      <c r="H136" s="20">
        <f t="shared" si="17"/>
        <v>-14.503778303396466</v>
      </c>
      <c r="I136" s="20">
        <f t="shared" si="14"/>
        <v>-3226.7174044738995</v>
      </c>
      <c r="J136" s="16"/>
      <c r="K136" s="16"/>
    </row>
    <row r="137" spans="1:11" x14ac:dyDescent="0.25">
      <c r="A137" s="18">
        <f t="shared" si="9"/>
        <v>120</v>
      </c>
      <c r="B137" s="19">
        <f t="shared" si="10"/>
        <v>56655</v>
      </c>
      <c r="C137" s="20">
        <f t="shared" si="15"/>
        <v>-3226.7174044738995</v>
      </c>
      <c r="D137" s="20">
        <f t="shared" si="16"/>
        <v>47.752905429455602</v>
      </c>
      <c r="E137" s="32">
        <f t="shared" si="11"/>
        <v>0</v>
      </c>
      <c r="F137" s="20">
        <f t="shared" si="12"/>
        <v>47.752905429455602</v>
      </c>
      <c r="G137" s="20">
        <f t="shared" si="13"/>
        <v>62.542026866627644</v>
      </c>
      <c r="H137" s="20">
        <f t="shared" si="17"/>
        <v>-14.789121437172041</v>
      </c>
      <c r="I137" s="20">
        <f t="shared" si="14"/>
        <v>-3289.259431340527</v>
      </c>
      <c r="J137" s="16"/>
      <c r="K137" s="16"/>
    </row>
    <row r="138" spans="1:11" x14ac:dyDescent="0.25">
      <c r="A138" s="18">
        <f t="shared" si="9"/>
        <v>121</v>
      </c>
      <c r="B138" s="19">
        <f t="shared" si="10"/>
        <v>56683</v>
      </c>
      <c r="C138" s="20">
        <f t="shared" si="15"/>
        <v>-3289.259431340527</v>
      </c>
      <c r="D138" s="20">
        <f t="shared" si="16"/>
        <v>47.752905429455602</v>
      </c>
      <c r="E138" s="32">
        <f t="shared" si="11"/>
        <v>0</v>
      </c>
      <c r="F138" s="20">
        <f t="shared" si="12"/>
        <v>47.752905429455602</v>
      </c>
      <c r="G138" s="20">
        <f t="shared" si="13"/>
        <v>62.828677823099682</v>
      </c>
      <c r="H138" s="20">
        <f t="shared" si="17"/>
        <v>-15.075772393644082</v>
      </c>
      <c r="I138" s="20">
        <f t="shared" si="14"/>
        <v>-3352.0881091636265</v>
      </c>
      <c r="J138" s="16"/>
      <c r="K138" s="16"/>
    </row>
    <row r="139" spans="1:11" x14ac:dyDescent="0.25">
      <c r="A139" s="18">
        <f t="shared" si="9"/>
        <v>122</v>
      </c>
      <c r="B139" s="19">
        <f t="shared" si="10"/>
        <v>56714</v>
      </c>
      <c r="C139" s="20">
        <f t="shared" si="15"/>
        <v>-3352.0881091636265</v>
      </c>
      <c r="D139" s="20">
        <f t="shared" si="16"/>
        <v>47.752905429455602</v>
      </c>
      <c r="E139" s="32">
        <f t="shared" si="11"/>
        <v>0</v>
      </c>
      <c r="F139" s="20">
        <f t="shared" si="12"/>
        <v>47.752905429455602</v>
      </c>
      <c r="G139" s="20">
        <f t="shared" si="13"/>
        <v>63.116642596455556</v>
      </c>
      <c r="H139" s="20">
        <f t="shared" si="17"/>
        <v>-15.363737166999956</v>
      </c>
      <c r="I139" s="20">
        <f t="shared" si="14"/>
        <v>-3415.2047517600822</v>
      </c>
      <c r="J139" s="16"/>
      <c r="K139" s="16"/>
    </row>
    <row r="140" spans="1:11" x14ac:dyDescent="0.25">
      <c r="A140" s="18">
        <f t="shared" si="9"/>
        <v>123</v>
      </c>
      <c r="B140" s="19">
        <f t="shared" si="10"/>
        <v>56744</v>
      </c>
      <c r="C140" s="20">
        <f t="shared" si="15"/>
        <v>-3415.2047517600822</v>
      </c>
      <c r="D140" s="20">
        <f t="shared" si="16"/>
        <v>47.752905429455602</v>
      </c>
      <c r="E140" s="32">
        <f t="shared" si="11"/>
        <v>0</v>
      </c>
      <c r="F140" s="20">
        <f t="shared" si="12"/>
        <v>47.752905429455602</v>
      </c>
      <c r="G140" s="20">
        <f t="shared" si="13"/>
        <v>63.405927208355976</v>
      </c>
      <c r="H140" s="20">
        <f t="shared" si="17"/>
        <v>-15.653021778900376</v>
      </c>
      <c r="I140" s="20">
        <f t="shared" si="14"/>
        <v>-3478.6106789684382</v>
      </c>
      <c r="J140" s="16"/>
      <c r="K140" s="16"/>
    </row>
    <row r="141" spans="1:11" x14ac:dyDescent="0.25">
      <c r="A141" s="18">
        <f t="shared" si="9"/>
        <v>124</v>
      </c>
      <c r="B141" s="19">
        <f t="shared" si="10"/>
        <v>56775</v>
      </c>
      <c r="C141" s="20">
        <f t="shared" si="15"/>
        <v>-3478.6106789684382</v>
      </c>
      <c r="D141" s="20">
        <f t="shared" si="16"/>
        <v>47.752905429455602</v>
      </c>
      <c r="E141" s="32">
        <f t="shared" si="11"/>
        <v>0</v>
      </c>
      <c r="F141" s="20">
        <f t="shared" si="12"/>
        <v>47.752905429455602</v>
      </c>
      <c r="G141" s="20">
        <f t="shared" si="13"/>
        <v>63.696537708060944</v>
      </c>
      <c r="H141" s="20">
        <f t="shared" si="17"/>
        <v>-15.943632278605342</v>
      </c>
      <c r="I141" s="20">
        <f t="shared" si="14"/>
        <v>-3542.3072166764991</v>
      </c>
      <c r="J141" s="16"/>
      <c r="K141" s="16"/>
    </row>
    <row r="142" spans="1:11" x14ac:dyDescent="0.25">
      <c r="A142" s="18">
        <f t="shared" si="9"/>
        <v>125</v>
      </c>
      <c r="B142" s="19">
        <f t="shared" si="10"/>
        <v>56805</v>
      </c>
      <c r="C142" s="20">
        <f t="shared" si="15"/>
        <v>-3542.3072166764991</v>
      </c>
      <c r="D142" s="20">
        <f t="shared" si="16"/>
        <v>47.752905429455602</v>
      </c>
      <c r="E142" s="32">
        <f t="shared" si="11"/>
        <v>0</v>
      </c>
      <c r="F142" s="20">
        <f t="shared" si="12"/>
        <v>47.752905429455602</v>
      </c>
      <c r="G142" s="20">
        <f t="shared" si="13"/>
        <v>63.988480172556223</v>
      </c>
      <c r="H142" s="20">
        <f t="shared" si="17"/>
        <v>-16.235574743100621</v>
      </c>
      <c r="I142" s="20">
        <f t="shared" si="14"/>
        <v>-3606.2956968490553</v>
      </c>
      <c r="J142" s="16"/>
      <c r="K142" s="16"/>
    </row>
    <row r="143" spans="1:11" x14ac:dyDescent="0.25">
      <c r="A143" s="18">
        <f t="shared" si="9"/>
        <v>126</v>
      </c>
      <c r="B143" s="19">
        <f t="shared" si="10"/>
        <v>56836</v>
      </c>
      <c r="C143" s="20">
        <f t="shared" si="15"/>
        <v>-3606.2956968490553</v>
      </c>
      <c r="D143" s="20">
        <f t="shared" si="16"/>
        <v>47.752905429455602</v>
      </c>
      <c r="E143" s="32">
        <f t="shared" si="11"/>
        <v>0</v>
      </c>
      <c r="F143" s="20">
        <f t="shared" si="12"/>
        <v>47.752905429455602</v>
      </c>
      <c r="G143" s="20">
        <f t="shared" si="13"/>
        <v>64.281760706680444</v>
      </c>
      <c r="H143" s="20">
        <f t="shared" si="17"/>
        <v>-16.528855277224839</v>
      </c>
      <c r="I143" s="20">
        <f t="shared" si="14"/>
        <v>-3670.5774575557357</v>
      </c>
      <c r="J143" s="16"/>
      <c r="K143" s="16"/>
    </row>
    <row r="144" spans="1:11" x14ac:dyDescent="0.25">
      <c r="A144" s="18">
        <f t="shared" si="9"/>
        <v>127</v>
      </c>
      <c r="B144" s="19">
        <f t="shared" si="10"/>
        <v>56867</v>
      </c>
      <c r="C144" s="20">
        <f t="shared" si="15"/>
        <v>-3670.5774575557357</v>
      </c>
      <c r="D144" s="20">
        <f t="shared" si="16"/>
        <v>47.752905429455602</v>
      </c>
      <c r="E144" s="32">
        <f t="shared" si="11"/>
        <v>0</v>
      </c>
      <c r="F144" s="20">
        <f t="shared" si="12"/>
        <v>47.752905429455602</v>
      </c>
      <c r="G144" s="20">
        <f t="shared" si="13"/>
        <v>64.576385443252718</v>
      </c>
      <c r="H144" s="20">
        <f t="shared" si="17"/>
        <v>-16.82348001379712</v>
      </c>
      <c r="I144" s="20">
        <f t="shared" si="14"/>
        <v>-3735.1538429989882</v>
      </c>
      <c r="J144" s="16"/>
      <c r="K144" s="16"/>
    </row>
    <row r="145" spans="1:11" x14ac:dyDescent="0.25">
      <c r="A145" s="18">
        <f t="shared" si="9"/>
        <v>128</v>
      </c>
      <c r="B145" s="19">
        <f t="shared" si="10"/>
        <v>56897</v>
      </c>
      <c r="C145" s="20">
        <f t="shared" si="15"/>
        <v>-3735.1538429989882</v>
      </c>
      <c r="D145" s="20">
        <f t="shared" si="16"/>
        <v>47.752905429455602</v>
      </c>
      <c r="E145" s="32">
        <f t="shared" si="11"/>
        <v>0</v>
      </c>
      <c r="F145" s="20">
        <f t="shared" si="12"/>
        <v>47.752905429455602</v>
      </c>
      <c r="G145" s="20">
        <f t="shared" si="13"/>
        <v>64.872360543200969</v>
      </c>
      <c r="H145" s="20">
        <f t="shared" si="17"/>
        <v>-17.119455113745364</v>
      </c>
      <c r="I145" s="20">
        <f t="shared" si="14"/>
        <v>-3800.0262035421893</v>
      </c>
      <c r="J145" s="16"/>
      <c r="K145" s="16"/>
    </row>
    <row r="146" spans="1:11" x14ac:dyDescent="0.25">
      <c r="A146" s="18">
        <f t="shared" si="9"/>
        <v>129</v>
      </c>
      <c r="B146" s="19">
        <f t="shared" si="10"/>
        <v>56928</v>
      </c>
      <c r="C146" s="20">
        <f t="shared" si="15"/>
        <v>-3800.0262035421893</v>
      </c>
      <c r="D146" s="20">
        <f t="shared" si="16"/>
        <v>47.752905429455602</v>
      </c>
      <c r="E146" s="32">
        <f t="shared" si="11"/>
        <v>0</v>
      </c>
      <c r="F146" s="20">
        <f t="shared" si="12"/>
        <v>47.752905429455602</v>
      </c>
      <c r="G146" s="20">
        <f t="shared" si="13"/>
        <v>65.169692195690629</v>
      </c>
      <c r="H146" s="20">
        <f t="shared" si="17"/>
        <v>-17.416786766235035</v>
      </c>
      <c r="I146" s="20">
        <f t="shared" si="14"/>
        <v>-3865.1958957378797</v>
      </c>
      <c r="J146" s="16"/>
      <c r="K146" s="16"/>
    </row>
    <row r="147" spans="1:11" x14ac:dyDescent="0.25">
      <c r="A147" s="18">
        <f t="shared" ref="A147:A210" si="18">IF(Values_Entered,A146+1,"")</f>
        <v>130</v>
      </c>
      <c r="B147" s="19">
        <f t="shared" ref="B147:B210" si="19">IF(Pay_Num&lt;&gt;"",DATE(YEAR(B146),MONTH(B146)+1,DAY(B146)),"")</f>
        <v>56958</v>
      </c>
      <c r="C147" s="20">
        <f t="shared" si="15"/>
        <v>-3865.1958957378797</v>
      </c>
      <c r="D147" s="20">
        <f t="shared" si="16"/>
        <v>47.752905429455602</v>
      </c>
      <c r="E147" s="32">
        <f t="shared" ref="E147:E210" si="20">IF(Pay_Num&lt;&gt;"",Scheduled_Extra_Payments,"")</f>
        <v>0</v>
      </c>
      <c r="F147" s="20">
        <f t="shared" ref="F147:F210" si="21">IF(Pay_Num&lt;&gt;"",Sched_Pay+Extra_Pay,"")</f>
        <v>47.752905429455602</v>
      </c>
      <c r="G147" s="20">
        <f t="shared" ref="G147:G210" si="22">IF(Pay_Num&lt;&gt;"",Total_Pay-Int,"")</f>
        <v>65.468386618254215</v>
      </c>
      <c r="H147" s="20">
        <f t="shared" si="17"/>
        <v>-17.715481188798616</v>
      </c>
      <c r="I147" s="20">
        <f t="shared" ref="I147:I210" si="23">IF(Pay_Num&lt;&gt;"",Beg_Bal-Princ,"")</f>
        <v>-3930.6642823561338</v>
      </c>
      <c r="J147" s="16"/>
      <c r="K147" s="16"/>
    </row>
    <row r="148" spans="1:11" x14ac:dyDescent="0.25">
      <c r="A148" s="18">
        <f t="shared" si="18"/>
        <v>131</v>
      </c>
      <c r="B148" s="19">
        <f t="shared" si="19"/>
        <v>56989</v>
      </c>
      <c r="C148" s="20">
        <f t="shared" ref="C148:C211" si="24">IF(Pay_Num&lt;&gt;"",I147,"")</f>
        <v>-3930.6642823561338</v>
      </c>
      <c r="D148" s="20">
        <f t="shared" ref="D148:D211" si="25">IF(Pay_Num&lt;&gt;"",Scheduled_Monthly_Payment,"")</f>
        <v>47.752905429455602</v>
      </c>
      <c r="E148" s="32">
        <f t="shared" si="20"/>
        <v>0</v>
      </c>
      <c r="F148" s="20">
        <f t="shared" si="21"/>
        <v>47.752905429455602</v>
      </c>
      <c r="G148" s="20">
        <f t="shared" si="22"/>
        <v>65.76845005692121</v>
      </c>
      <c r="H148" s="20">
        <f t="shared" ref="H148:H211" si="26">IF(Pay_Num&lt;&gt;"",Beg_Bal*Interest_Rate/12,"")</f>
        <v>-18.015544627465612</v>
      </c>
      <c r="I148" s="20">
        <f t="shared" si="23"/>
        <v>-3996.432732413055</v>
      </c>
      <c r="J148" s="16"/>
      <c r="K148" s="16"/>
    </row>
    <row r="149" spans="1:11" x14ac:dyDescent="0.25">
      <c r="A149" s="18">
        <f t="shared" si="18"/>
        <v>132</v>
      </c>
      <c r="B149" s="19">
        <f t="shared" si="19"/>
        <v>57020</v>
      </c>
      <c r="C149" s="20">
        <f t="shared" si="24"/>
        <v>-3996.432732413055</v>
      </c>
      <c r="D149" s="20">
        <f t="shared" si="25"/>
        <v>47.752905429455602</v>
      </c>
      <c r="E149" s="32">
        <f t="shared" si="20"/>
        <v>0</v>
      </c>
      <c r="F149" s="20">
        <f t="shared" si="21"/>
        <v>47.752905429455602</v>
      </c>
      <c r="G149" s="20">
        <f t="shared" si="22"/>
        <v>66.06988878634877</v>
      </c>
      <c r="H149" s="20">
        <f t="shared" si="26"/>
        <v>-18.316983356893168</v>
      </c>
      <c r="I149" s="20">
        <f t="shared" si="23"/>
        <v>-4062.5026211994036</v>
      </c>
      <c r="J149" s="16"/>
      <c r="K149" s="16"/>
    </row>
    <row r="150" spans="1:11" x14ac:dyDescent="0.25">
      <c r="A150" s="18">
        <f t="shared" si="18"/>
        <v>133</v>
      </c>
      <c r="B150" s="19">
        <f t="shared" si="19"/>
        <v>57049</v>
      </c>
      <c r="C150" s="20">
        <f t="shared" si="24"/>
        <v>-4062.5026211994036</v>
      </c>
      <c r="D150" s="20">
        <f t="shared" si="25"/>
        <v>47.752905429455602</v>
      </c>
      <c r="E150" s="32">
        <f t="shared" si="20"/>
        <v>0</v>
      </c>
      <c r="F150" s="20">
        <f t="shared" si="21"/>
        <v>47.752905429455602</v>
      </c>
      <c r="G150" s="20">
        <f t="shared" si="22"/>
        <v>66.372709109952865</v>
      </c>
      <c r="H150" s="20">
        <f t="shared" si="26"/>
        <v>-18.619803680497267</v>
      </c>
      <c r="I150" s="20">
        <f t="shared" si="23"/>
        <v>-4128.8753303093563</v>
      </c>
      <c r="J150" s="16"/>
      <c r="K150" s="16"/>
    </row>
    <row r="151" spans="1:11" x14ac:dyDescent="0.25">
      <c r="A151" s="18">
        <f t="shared" si="18"/>
        <v>134</v>
      </c>
      <c r="B151" s="19">
        <f t="shared" si="19"/>
        <v>57080</v>
      </c>
      <c r="C151" s="20">
        <f t="shared" si="24"/>
        <v>-4128.8753303093563</v>
      </c>
      <c r="D151" s="20">
        <f t="shared" si="25"/>
        <v>47.752905429455602</v>
      </c>
      <c r="E151" s="32">
        <f t="shared" si="20"/>
        <v>0</v>
      </c>
      <c r="F151" s="20">
        <f t="shared" si="21"/>
        <v>47.752905429455602</v>
      </c>
      <c r="G151" s="20">
        <f t="shared" si="22"/>
        <v>66.67691736004015</v>
      </c>
      <c r="H151" s="20">
        <f t="shared" si="26"/>
        <v>-18.924011930584552</v>
      </c>
      <c r="I151" s="20">
        <f t="shared" si="23"/>
        <v>-4195.5522476693968</v>
      </c>
      <c r="J151" s="16"/>
      <c r="K151" s="16"/>
    </row>
    <row r="152" spans="1:11" x14ac:dyDescent="0.25">
      <c r="A152" s="18">
        <f t="shared" si="18"/>
        <v>135</v>
      </c>
      <c r="B152" s="19">
        <f t="shared" si="19"/>
        <v>57110</v>
      </c>
      <c r="C152" s="20">
        <f t="shared" si="24"/>
        <v>-4195.5522476693968</v>
      </c>
      <c r="D152" s="20">
        <f t="shared" si="25"/>
        <v>47.752905429455602</v>
      </c>
      <c r="E152" s="32">
        <f t="shared" si="20"/>
        <v>0</v>
      </c>
      <c r="F152" s="20">
        <f t="shared" si="21"/>
        <v>47.752905429455602</v>
      </c>
      <c r="G152" s="20">
        <f t="shared" si="22"/>
        <v>66.982519897940335</v>
      </c>
      <c r="H152" s="20">
        <f t="shared" si="26"/>
        <v>-19.229614468484737</v>
      </c>
      <c r="I152" s="20">
        <f t="shared" si="23"/>
        <v>-4262.5347675673374</v>
      </c>
      <c r="J152" s="16"/>
      <c r="K152" s="16"/>
    </row>
    <row r="153" spans="1:11" x14ac:dyDescent="0.25">
      <c r="A153" s="18">
        <f t="shared" si="18"/>
        <v>136</v>
      </c>
      <c r="B153" s="19">
        <f t="shared" si="19"/>
        <v>57141</v>
      </c>
      <c r="C153" s="20">
        <f t="shared" si="24"/>
        <v>-4262.5347675673374</v>
      </c>
      <c r="D153" s="20">
        <f t="shared" si="25"/>
        <v>47.752905429455602</v>
      </c>
      <c r="E153" s="32">
        <f t="shared" si="20"/>
        <v>0</v>
      </c>
      <c r="F153" s="20">
        <f t="shared" si="21"/>
        <v>47.752905429455602</v>
      </c>
      <c r="G153" s="20">
        <f t="shared" si="22"/>
        <v>67.289523114139229</v>
      </c>
      <c r="H153" s="20">
        <f t="shared" si="26"/>
        <v>-19.53661768468363</v>
      </c>
      <c r="I153" s="20">
        <f t="shared" si="23"/>
        <v>-4329.8242906814767</v>
      </c>
      <c r="J153" s="16"/>
      <c r="K153" s="16"/>
    </row>
    <row r="154" spans="1:11" x14ac:dyDescent="0.25">
      <c r="A154" s="18">
        <f t="shared" si="18"/>
        <v>137</v>
      </c>
      <c r="B154" s="19">
        <f t="shared" si="19"/>
        <v>57171</v>
      </c>
      <c r="C154" s="20">
        <f t="shared" si="24"/>
        <v>-4329.8242906814767</v>
      </c>
      <c r="D154" s="20">
        <f t="shared" si="25"/>
        <v>47.752905429455602</v>
      </c>
      <c r="E154" s="32">
        <f t="shared" si="20"/>
        <v>0</v>
      </c>
      <c r="F154" s="20">
        <f t="shared" si="21"/>
        <v>47.752905429455602</v>
      </c>
      <c r="G154" s="20">
        <f t="shared" si="22"/>
        <v>67.597933428412375</v>
      </c>
      <c r="H154" s="20">
        <f t="shared" si="26"/>
        <v>-19.84502799895677</v>
      </c>
      <c r="I154" s="20">
        <f t="shared" si="23"/>
        <v>-4397.4222241098887</v>
      </c>
      <c r="J154" s="16"/>
      <c r="K154" s="16"/>
    </row>
    <row r="155" spans="1:11" x14ac:dyDescent="0.25">
      <c r="A155" s="18">
        <f t="shared" si="18"/>
        <v>138</v>
      </c>
      <c r="B155" s="19">
        <f t="shared" si="19"/>
        <v>57202</v>
      </c>
      <c r="C155" s="20">
        <f t="shared" si="24"/>
        <v>-4397.4222241098887</v>
      </c>
      <c r="D155" s="20">
        <f t="shared" si="25"/>
        <v>47.752905429455602</v>
      </c>
      <c r="E155" s="32">
        <f t="shared" si="20"/>
        <v>0</v>
      </c>
      <c r="F155" s="20">
        <f t="shared" si="21"/>
        <v>47.752905429455602</v>
      </c>
      <c r="G155" s="20">
        <f t="shared" si="22"/>
        <v>67.907757289959264</v>
      </c>
      <c r="H155" s="20">
        <f t="shared" si="26"/>
        <v>-20.154851860503658</v>
      </c>
      <c r="I155" s="20">
        <f t="shared" si="23"/>
        <v>-4465.3299813998483</v>
      </c>
      <c r="J155" s="16"/>
      <c r="K155" s="16"/>
    </row>
    <row r="156" spans="1:11" x14ac:dyDescent="0.25">
      <c r="A156" s="18">
        <f t="shared" si="18"/>
        <v>139</v>
      </c>
      <c r="B156" s="19">
        <f t="shared" si="19"/>
        <v>57233</v>
      </c>
      <c r="C156" s="20">
        <f t="shared" si="24"/>
        <v>-4465.3299813998483</v>
      </c>
      <c r="D156" s="20">
        <f t="shared" si="25"/>
        <v>47.752905429455602</v>
      </c>
      <c r="E156" s="32">
        <f t="shared" si="20"/>
        <v>0</v>
      </c>
      <c r="F156" s="20">
        <f t="shared" si="21"/>
        <v>47.752905429455602</v>
      </c>
      <c r="G156" s="20">
        <f t="shared" si="22"/>
        <v>68.219001177538246</v>
      </c>
      <c r="H156" s="20">
        <f t="shared" si="26"/>
        <v>-20.46609574808264</v>
      </c>
      <c r="I156" s="20">
        <f t="shared" si="23"/>
        <v>-4533.5489825773866</v>
      </c>
      <c r="J156" s="16"/>
      <c r="K156" s="16"/>
    </row>
    <row r="157" spans="1:11" x14ac:dyDescent="0.25">
      <c r="A157" s="18">
        <f t="shared" si="18"/>
        <v>140</v>
      </c>
      <c r="B157" s="19">
        <f t="shared" si="19"/>
        <v>57263</v>
      </c>
      <c r="C157" s="20">
        <f t="shared" si="24"/>
        <v>-4533.5489825773866</v>
      </c>
      <c r="D157" s="20">
        <f t="shared" si="25"/>
        <v>47.752905429455602</v>
      </c>
      <c r="E157" s="32">
        <f t="shared" si="20"/>
        <v>0</v>
      </c>
      <c r="F157" s="20">
        <f t="shared" si="21"/>
        <v>47.752905429455602</v>
      </c>
      <c r="G157" s="20">
        <f t="shared" si="22"/>
        <v>68.531671599601964</v>
      </c>
      <c r="H157" s="20">
        <f t="shared" si="26"/>
        <v>-20.778766170146355</v>
      </c>
      <c r="I157" s="20">
        <f t="shared" si="23"/>
        <v>-4602.0806541769889</v>
      </c>
      <c r="J157" s="16"/>
      <c r="K157" s="16"/>
    </row>
    <row r="158" spans="1:11" x14ac:dyDescent="0.25">
      <c r="A158" s="18">
        <f t="shared" si="18"/>
        <v>141</v>
      </c>
      <c r="B158" s="19">
        <f t="shared" si="19"/>
        <v>57294</v>
      </c>
      <c r="C158" s="20">
        <f t="shared" si="24"/>
        <v>-4602.0806541769889</v>
      </c>
      <c r="D158" s="20">
        <f t="shared" si="25"/>
        <v>47.752905429455602</v>
      </c>
      <c r="E158" s="32">
        <f t="shared" si="20"/>
        <v>0</v>
      </c>
      <c r="F158" s="20">
        <f t="shared" si="21"/>
        <v>47.752905429455602</v>
      </c>
      <c r="G158" s="20">
        <f t="shared" si="22"/>
        <v>68.845775094433463</v>
      </c>
      <c r="H158" s="20">
        <f t="shared" si="26"/>
        <v>-21.092869664977865</v>
      </c>
      <c r="I158" s="20">
        <f t="shared" si="23"/>
        <v>-4670.9264292714224</v>
      </c>
      <c r="J158" s="16"/>
      <c r="K158" s="16"/>
    </row>
    <row r="159" spans="1:11" x14ac:dyDescent="0.25">
      <c r="A159" s="18">
        <f t="shared" si="18"/>
        <v>142</v>
      </c>
      <c r="B159" s="19">
        <f t="shared" si="19"/>
        <v>57324</v>
      </c>
      <c r="C159" s="20">
        <f t="shared" si="24"/>
        <v>-4670.9264292714224</v>
      </c>
      <c r="D159" s="20">
        <f t="shared" si="25"/>
        <v>47.752905429455602</v>
      </c>
      <c r="E159" s="32">
        <f t="shared" si="20"/>
        <v>0</v>
      </c>
      <c r="F159" s="20">
        <f t="shared" si="21"/>
        <v>47.752905429455602</v>
      </c>
      <c r="G159" s="20">
        <f t="shared" si="22"/>
        <v>69.161318230282959</v>
      </c>
      <c r="H159" s="20">
        <f t="shared" si="26"/>
        <v>-21.408412800827353</v>
      </c>
      <c r="I159" s="20">
        <f t="shared" si="23"/>
        <v>-4740.0877475017051</v>
      </c>
      <c r="J159" s="16"/>
      <c r="K159" s="16"/>
    </row>
    <row r="160" spans="1:11" x14ac:dyDescent="0.25">
      <c r="A160" s="18">
        <f t="shared" si="18"/>
        <v>143</v>
      </c>
      <c r="B160" s="19">
        <f t="shared" si="19"/>
        <v>57355</v>
      </c>
      <c r="C160" s="20">
        <f t="shared" si="24"/>
        <v>-4740.0877475017051</v>
      </c>
      <c r="D160" s="20">
        <f t="shared" si="25"/>
        <v>47.752905429455602</v>
      </c>
      <c r="E160" s="32">
        <f t="shared" si="20"/>
        <v>0</v>
      </c>
      <c r="F160" s="20">
        <f t="shared" si="21"/>
        <v>47.752905429455602</v>
      </c>
      <c r="G160" s="20">
        <f t="shared" si="22"/>
        <v>69.47830760550508</v>
      </c>
      <c r="H160" s="20">
        <f t="shared" si="26"/>
        <v>-21.725402176049482</v>
      </c>
      <c r="I160" s="20">
        <f t="shared" si="23"/>
        <v>-4809.5660551072106</v>
      </c>
      <c r="J160" s="16"/>
      <c r="K160" s="16"/>
    </row>
    <row r="161" spans="1:11" x14ac:dyDescent="0.25">
      <c r="A161" s="18">
        <f t="shared" si="18"/>
        <v>144</v>
      </c>
      <c r="B161" s="19">
        <f t="shared" si="19"/>
        <v>57386</v>
      </c>
      <c r="C161" s="20">
        <f t="shared" si="24"/>
        <v>-4809.5660551072106</v>
      </c>
      <c r="D161" s="20">
        <f t="shared" si="25"/>
        <v>47.752905429455602</v>
      </c>
      <c r="E161" s="32">
        <f t="shared" si="20"/>
        <v>0</v>
      </c>
      <c r="F161" s="20">
        <f t="shared" si="21"/>
        <v>47.752905429455602</v>
      </c>
      <c r="G161" s="20">
        <f t="shared" si="22"/>
        <v>69.796749848696976</v>
      </c>
      <c r="H161" s="20">
        <f t="shared" si="26"/>
        <v>-22.043844419241381</v>
      </c>
      <c r="I161" s="20">
        <f t="shared" si="23"/>
        <v>-4879.3628049559074</v>
      </c>
      <c r="J161" s="16"/>
      <c r="K161" s="16"/>
    </row>
    <row r="162" spans="1:11" x14ac:dyDescent="0.25">
      <c r="A162" s="18">
        <f t="shared" si="18"/>
        <v>145</v>
      </c>
      <c r="B162" s="19">
        <f t="shared" si="19"/>
        <v>57414</v>
      </c>
      <c r="C162" s="20">
        <f t="shared" si="24"/>
        <v>-4879.3628049559074</v>
      </c>
      <c r="D162" s="20">
        <f t="shared" si="25"/>
        <v>47.752905429455602</v>
      </c>
      <c r="E162" s="32">
        <f t="shared" si="20"/>
        <v>0</v>
      </c>
      <c r="F162" s="20">
        <f t="shared" si="21"/>
        <v>47.752905429455602</v>
      </c>
      <c r="G162" s="20">
        <f t="shared" si="22"/>
        <v>70.11665161883684</v>
      </c>
      <c r="H162" s="20">
        <f t="shared" si="26"/>
        <v>-22.363746189381242</v>
      </c>
      <c r="I162" s="20">
        <f t="shared" si="23"/>
        <v>-4949.4794565747443</v>
      </c>
      <c r="J162" s="16"/>
      <c r="K162" s="16"/>
    </row>
    <row r="163" spans="1:11" x14ac:dyDescent="0.25">
      <c r="A163" s="18">
        <f t="shared" si="18"/>
        <v>146</v>
      </c>
      <c r="B163" s="19">
        <f t="shared" si="19"/>
        <v>57445</v>
      </c>
      <c r="C163" s="20">
        <f t="shared" si="24"/>
        <v>-4949.4794565747443</v>
      </c>
      <c r="D163" s="20">
        <f t="shared" si="25"/>
        <v>47.752905429455602</v>
      </c>
      <c r="E163" s="32">
        <f t="shared" si="20"/>
        <v>0</v>
      </c>
      <c r="F163" s="20">
        <f t="shared" si="21"/>
        <v>47.752905429455602</v>
      </c>
      <c r="G163" s="20">
        <f t="shared" si="22"/>
        <v>70.438019605423179</v>
      </c>
      <c r="H163" s="20">
        <f t="shared" si="26"/>
        <v>-22.685114175967581</v>
      </c>
      <c r="I163" s="20">
        <f t="shared" si="23"/>
        <v>-5019.9174761801678</v>
      </c>
      <c r="J163" s="16"/>
      <c r="K163" s="16"/>
    </row>
    <row r="164" spans="1:11" x14ac:dyDescent="0.25">
      <c r="A164" s="18">
        <f t="shared" si="18"/>
        <v>147</v>
      </c>
      <c r="B164" s="19">
        <f t="shared" si="19"/>
        <v>57475</v>
      </c>
      <c r="C164" s="20">
        <f t="shared" si="24"/>
        <v>-5019.9174761801678</v>
      </c>
      <c r="D164" s="20">
        <f t="shared" si="25"/>
        <v>47.752905429455602</v>
      </c>
      <c r="E164" s="32">
        <f t="shared" si="20"/>
        <v>0</v>
      </c>
      <c r="F164" s="20">
        <f t="shared" si="21"/>
        <v>47.752905429455602</v>
      </c>
      <c r="G164" s="20">
        <f t="shared" si="22"/>
        <v>70.7608605286147</v>
      </c>
      <c r="H164" s="20">
        <f t="shared" si="26"/>
        <v>-23.007955099159105</v>
      </c>
      <c r="I164" s="20">
        <f t="shared" si="23"/>
        <v>-5090.6783367087828</v>
      </c>
      <c r="J164" s="16"/>
      <c r="K164" s="16"/>
    </row>
    <row r="165" spans="1:11" x14ac:dyDescent="0.25">
      <c r="A165" s="18">
        <f t="shared" si="18"/>
        <v>148</v>
      </c>
      <c r="B165" s="19">
        <f t="shared" si="19"/>
        <v>57506</v>
      </c>
      <c r="C165" s="20">
        <f t="shared" si="24"/>
        <v>-5090.6783367087828</v>
      </c>
      <c r="D165" s="20">
        <f t="shared" si="25"/>
        <v>47.752905429455602</v>
      </c>
      <c r="E165" s="32">
        <f t="shared" si="20"/>
        <v>0</v>
      </c>
      <c r="F165" s="20">
        <f t="shared" si="21"/>
        <v>47.752905429455602</v>
      </c>
      <c r="G165" s="20">
        <f t="shared" si="22"/>
        <v>71.08518113937086</v>
      </c>
      <c r="H165" s="20">
        <f t="shared" si="26"/>
        <v>-23.332275709915255</v>
      </c>
      <c r="I165" s="20">
        <f t="shared" si="23"/>
        <v>-5161.7635178481532</v>
      </c>
      <c r="J165" s="16"/>
      <c r="K165" s="16"/>
    </row>
    <row r="166" spans="1:11" x14ac:dyDescent="0.25">
      <c r="A166" s="18">
        <f t="shared" si="18"/>
        <v>149</v>
      </c>
      <c r="B166" s="19">
        <f t="shared" si="19"/>
        <v>57536</v>
      </c>
      <c r="C166" s="20">
        <f t="shared" si="24"/>
        <v>-5161.7635178481532</v>
      </c>
      <c r="D166" s="20">
        <f t="shared" si="25"/>
        <v>47.752905429455602</v>
      </c>
      <c r="E166" s="32">
        <f t="shared" si="20"/>
        <v>0</v>
      </c>
      <c r="F166" s="20">
        <f t="shared" si="21"/>
        <v>47.752905429455602</v>
      </c>
      <c r="G166" s="20">
        <f t="shared" si="22"/>
        <v>71.41098821959298</v>
      </c>
      <c r="H166" s="20">
        <f t="shared" si="26"/>
        <v>-23.658082790137371</v>
      </c>
      <c r="I166" s="20">
        <f t="shared" si="23"/>
        <v>-5233.1745060677458</v>
      </c>
      <c r="J166" s="16"/>
      <c r="K166" s="16"/>
    </row>
    <row r="167" spans="1:11" x14ac:dyDescent="0.25">
      <c r="A167" s="18">
        <f t="shared" si="18"/>
        <v>150</v>
      </c>
      <c r="B167" s="19">
        <f t="shared" si="19"/>
        <v>57567</v>
      </c>
      <c r="C167" s="20">
        <f t="shared" si="24"/>
        <v>-5233.1745060677458</v>
      </c>
      <c r="D167" s="20">
        <f t="shared" si="25"/>
        <v>47.752905429455602</v>
      </c>
      <c r="E167" s="32">
        <f t="shared" si="20"/>
        <v>0</v>
      </c>
      <c r="F167" s="20">
        <f t="shared" si="21"/>
        <v>47.752905429455602</v>
      </c>
      <c r="G167" s="20">
        <f t="shared" si="22"/>
        <v>71.738288582266108</v>
      </c>
      <c r="H167" s="20">
        <f t="shared" si="26"/>
        <v>-23.985383152810503</v>
      </c>
      <c r="I167" s="20">
        <f t="shared" si="23"/>
        <v>-5304.9127946500121</v>
      </c>
      <c r="J167" s="16"/>
      <c r="K167" s="16"/>
    </row>
    <row r="168" spans="1:11" x14ac:dyDescent="0.25">
      <c r="A168" s="18">
        <f t="shared" si="18"/>
        <v>151</v>
      </c>
      <c r="B168" s="19">
        <f t="shared" si="19"/>
        <v>57598</v>
      </c>
      <c r="C168" s="20">
        <f t="shared" si="24"/>
        <v>-5304.9127946500121</v>
      </c>
      <c r="D168" s="20">
        <f t="shared" si="25"/>
        <v>47.752905429455602</v>
      </c>
      <c r="E168" s="32">
        <f t="shared" si="20"/>
        <v>0</v>
      </c>
      <c r="F168" s="20">
        <f t="shared" si="21"/>
        <v>47.752905429455602</v>
      </c>
      <c r="G168" s="20">
        <f t="shared" si="22"/>
        <v>72.067089071601487</v>
      </c>
      <c r="H168" s="20">
        <f t="shared" si="26"/>
        <v>-24.314183642145888</v>
      </c>
      <c r="I168" s="20">
        <f t="shared" si="23"/>
        <v>-5376.979883721614</v>
      </c>
      <c r="J168" s="16"/>
      <c r="K168" s="16"/>
    </row>
    <row r="169" spans="1:11" x14ac:dyDescent="0.25">
      <c r="A169" s="18">
        <f t="shared" si="18"/>
        <v>152</v>
      </c>
      <c r="B169" s="19">
        <f t="shared" si="19"/>
        <v>57628</v>
      </c>
      <c r="C169" s="20">
        <f t="shared" si="24"/>
        <v>-5376.979883721614</v>
      </c>
      <c r="D169" s="20">
        <f t="shared" si="25"/>
        <v>47.752905429455602</v>
      </c>
      <c r="E169" s="32">
        <f t="shared" si="20"/>
        <v>0</v>
      </c>
      <c r="F169" s="20">
        <f t="shared" si="21"/>
        <v>47.752905429455602</v>
      </c>
      <c r="G169" s="20">
        <f t="shared" si="22"/>
        <v>72.397396563179669</v>
      </c>
      <c r="H169" s="20">
        <f t="shared" si="26"/>
        <v>-24.644491133724063</v>
      </c>
      <c r="I169" s="20">
        <f t="shared" si="23"/>
        <v>-5449.3772802847934</v>
      </c>
      <c r="J169" s="16"/>
      <c r="K169" s="16"/>
    </row>
    <row r="170" spans="1:11" x14ac:dyDescent="0.25">
      <c r="A170" s="18">
        <f t="shared" si="18"/>
        <v>153</v>
      </c>
      <c r="B170" s="19">
        <f t="shared" si="19"/>
        <v>57659</v>
      </c>
      <c r="C170" s="20">
        <f t="shared" si="24"/>
        <v>-5449.3772802847934</v>
      </c>
      <c r="D170" s="20">
        <f t="shared" si="25"/>
        <v>47.752905429455602</v>
      </c>
      <c r="E170" s="32">
        <f t="shared" si="20"/>
        <v>0</v>
      </c>
      <c r="F170" s="20">
        <f t="shared" si="21"/>
        <v>47.752905429455602</v>
      </c>
      <c r="G170" s="20">
        <f t="shared" si="22"/>
        <v>72.729217964094232</v>
      </c>
      <c r="H170" s="20">
        <f t="shared" si="26"/>
        <v>-24.976312534638637</v>
      </c>
      <c r="I170" s="20">
        <f t="shared" si="23"/>
        <v>-5522.1064982488879</v>
      </c>
      <c r="J170" s="16"/>
      <c r="K170" s="16"/>
    </row>
    <row r="171" spans="1:11" x14ac:dyDescent="0.25">
      <c r="A171" s="18">
        <f t="shared" si="18"/>
        <v>154</v>
      </c>
      <c r="B171" s="19">
        <f t="shared" si="19"/>
        <v>57689</v>
      </c>
      <c r="C171" s="20">
        <f t="shared" si="24"/>
        <v>-5522.1064982488879</v>
      </c>
      <c r="D171" s="20">
        <f t="shared" si="25"/>
        <v>47.752905429455602</v>
      </c>
      <c r="E171" s="32">
        <f t="shared" si="20"/>
        <v>0</v>
      </c>
      <c r="F171" s="20">
        <f t="shared" si="21"/>
        <v>47.752905429455602</v>
      </c>
      <c r="G171" s="20">
        <f t="shared" si="22"/>
        <v>73.062560213096333</v>
      </c>
      <c r="H171" s="20">
        <f t="shared" si="26"/>
        <v>-25.309654783640738</v>
      </c>
      <c r="I171" s="20">
        <f t="shared" si="23"/>
        <v>-5595.1690584619846</v>
      </c>
      <c r="J171" s="16"/>
      <c r="K171" s="16"/>
    </row>
    <row r="172" spans="1:11" x14ac:dyDescent="0.25">
      <c r="A172" s="18">
        <f t="shared" si="18"/>
        <v>155</v>
      </c>
      <c r="B172" s="19">
        <f t="shared" si="19"/>
        <v>57720</v>
      </c>
      <c r="C172" s="20">
        <f t="shared" si="24"/>
        <v>-5595.1690584619846</v>
      </c>
      <c r="D172" s="20">
        <f t="shared" si="25"/>
        <v>47.752905429455602</v>
      </c>
      <c r="E172" s="32">
        <f t="shared" si="20"/>
        <v>0</v>
      </c>
      <c r="F172" s="20">
        <f t="shared" si="21"/>
        <v>47.752905429455602</v>
      </c>
      <c r="G172" s="20">
        <f t="shared" si="22"/>
        <v>73.397430280739698</v>
      </c>
      <c r="H172" s="20">
        <f t="shared" si="26"/>
        <v>-25.6445248512841</v>
      </c>
      <c r="I172" s="20">
        <f t="shared" si="23"/>
        <v>-5668.5664887427247</v>
      </c>
      <c r="J172" s="16"/>
      <c r="K172" s="16"/>
    </row>
    <row r="173" spans="1:11" x14ac:dyDescent="0.25">
      <c r="A173" s="18">
        <f t="shared" si="18"/>
        <v>156</v>
      </c>
      <c r="B173" s="19">
        <f t="shared" si="19"/>
        <v>57751</v>
      </c>
      <c r="C173" s="20">
        <f t="shared" si="24"/>
        <v>-5668.5664887427247</v>
      </c>
      <c r="D173" s="20">
        <f t="shared" si="25"/>
        <v>47.752905429455602</v>
      </c>
      <c r="E173" s="32">
        <f t="shared" si="20"/>
        <v>0</v>
      </c>
      <c r="F173" s="20">
        <f t="shared" si="21"/>
        <v>47.752905429455602</v>
      </c>
      <c r="G173" s="20">
        <f t="shared" si="22"/>
        <v>73.733835169526429</v>
      </c>
      <c r="H173" s="20">
        <f t="shared" si="26"/>
        <v>-25.98092974007082</v>
      </c>
      <c r="I173" s="20">
        <f t="shared" si="23"/>
        <v>-5742.3003239122509</v>
      </c>
      <c r="J173" s="16"/>
      <c r="K173" s="16"/>
    </row>
    <row r="174" spans="1:11" x14ac:dyDescent="0.25">
      <c r="A174" s="18">
        <f t="shared" si="18"/>
        <v>157</v>
      </c>
      <c r="B174" s="19">
        <f t="shared" si="19"/>
        <v>57779</v>
      </c>
      <c r="C174" s="20">
        <f t="shared" si="24"/>
        <v>-5742.3003239122509</v>
      </c>
      <c r="D174" s="20">
        <f t="shared" si="25"/>
        <v>47.752905429455602</v>
      </c>
      <c r="E174" s="32">
        <f t="shared" si="20"/>
        <v>0</v>
      </c>
      <c r="F174" s="20">
        <f t="shared" si="21"/>
        <v>47.752905429455602</v>
      </c>
      <c r="G174" s="20">
        <f t="shared" si="22"/>
        <v>74.071781914053417</v>
      </c>
      <c r="H174" s="20">
        <f t="shared" si="26"/>
        <v>-26.318876484597819</v>
      </c>
      <c r="I174" s="20">
        <f t="shared" si="23"/>
        <v>-5816.3721058263045</v>
      </c>
      <c r="J174" s="16"/>
      <c r="K174" s="16"/>
    </row>
    <row r="175" spans="1:11" x14ac:dyDescent="0.25">
      <c r="A175" s="18">
        <f t="shared" si="18"/>
        <v>158</v>
      </c>
      <c r="B175" s="19">
        <f t="shared" si="19"/>
        <v>57810</v>
      </c>
      <c r="C175" s="20">
        <f t="shared" si="24"/>
        <v>-5816.3721058263045</v>
      </c>
      <c r="D175" s="20">
        <f t="shared" si="25"/>
        <v>47.752905429455602</v>
      </c>
      <c r="E175" s="32">
        <f t="shared" si="20"/>
        <v>0</v>
      </c>
      <c r="F175" s="20">
        <f t="shared" si="21"/>
        <v>47.752905429455602</v>
      </c>
      <c r="G175" s="20">
        <f t="shared" si="22"/>
        <v>74.411277581159496</v>
      </c>
      <c r="H175" s="20">
        <f t="shared" si="26"/>
        <v>-26.658372151703897</v>
      </c>
      <c r="I175" s="20">
        <f t="shared" si="23"/>
        <v>-5890.7833834074636</v>
      </c>
      <c r="J175" s="16"/>
      <c r="K175" s="16"/>
    </row>
    <row r="176" spans="1:11" x14ac:dyDescent="0.25">
      <c r="A176" s="18">
        <f t="shared" si="18"/>
        <v>159</v>
      </c>
      <c r="B176" s="19">
        <f t="shared" si="19"/>
        <v>57840</v>
      </c>
      <c r="C176" s="20">
        <f t="shared" si="24"/>
        <v>-5890.7833834074636</v>
      </c>
      <c r="D176" s="20">
        <f t="shared" si="25"/>
        <v>47.752905429455602</v>
      </c>
      <c r="E176" s="32">
        <f t="shared" si="20"/>
        <v>0</v>
      </c>
      <c r="F176" s="20">
        <f t="shared" si="21"/>
        <v>47.752905429455602</v>
      </c>
      <c r="G176" s="20">
        <f t="shared" si="22"/>
        <v>74.752329270073147</v>
      </c>
      <c r="H176" s="20">
        <f t="shared" si="26"/>
        <v>-26.999423840617542</v>
      </c>
      <c r="I176" s="20">
        <f t="shared" si="23"/>
        <v>-5965.535712677537</v>
      </c>
      <c r="J176" s="16"/>
      <c r="K176" s="16"/>
    </row>
    <row r="177" spans="1:11" x14ac:dyDescent="0.25">
      <c r="A177" s="18">
        <f t="shared" si="18"/>
        <v>160</v>
      </c>
      <c r="B177" s="19">
        <f t="shared" si="19"/>
        <v>57871</v>
      </c>
      <c r="C177" s="20">
        <f t="shared" si="24"/>
        <v>-5965.535712677537</v>
      </c>
      <c r="D177" s="20">
        <f t="shared" si="25"/>
        <v>47.752905429455602</v>
      </c>
      <c r="E177" s="32">
        <f t="shared" si="20"/>
        <v>0</v>
      </c>
      <c r="F177" s="20">
        <f t="shared" si="21"/>
        <v>47.752905429455602</v>
      </c>
      <c r="G177" s="20">
        <f t="shared" si="22"/>
        <v>75.094944112560981</v>
      </c>
      <c r="H177" s="20">
        <f t="shared" si="26"/>
        <v>-27.342038683105375</v>
      </c>
      <c r="I177" s="20">
        <f t="shared" si="23"/>
        <v>-6040.6306567900983</v>
      </c>
      <c r="J177" s="16"/>
      <c r="K177" s="16"/>
    </row>
    <row r="178" spans="1:11" x14ac:dyDescent="0.25">
      <c r="A178" s="18">
        <f t="shared" si="18"/>
        <v>161</v>
      </c>
      <c r="B178" s="19">
        <f t="shared" si="19"/>
        <v>57901</v>
      </c>
      <c r="C178" s="20">
        <f t="shared" si="24"/>
        <v>-6040.6306567900983</v>
      </c>
      <c r="D178" s="20">
        <f t="shared" si="25"/>
        <v>47.752905429455602</v>
      </c>
      <c r="E178" s="32">
        <f t="shared" si="20"/>
        <v>0</v>
      </c>
      <c r="F178" s="20">
        <f t="shared" si="21"/>
        <v>47.752905429455602</v>
      </c>
      <c r="G178" s="20">
        <f t="shared" si="22"/>
        <v>75.439129273076887</v>
      </c>
      <c r="H178" s="20">
        <f t="shared" si="26"/>
        <v>-27.686223843621281</v>
      </c>
      <c r="I178" s="20">
        <f t="shared" si="23"/>
        <v>-6116.0697860631753</v>
      </c>
      <c r="J178" s="16"/>
      <c r="K178" s="16"/>
    </row>
    <row r="179" spans="1:11" x14ac:dyDescent="0.25">
      <c r="A179" s="18">
        <f t="shared" si="18"/>
        <v>162</v>
      </c>
      <c r="B179" s="19">
        <f t="shared" si="19"/>
        <v>57932</v>
      </c>
      <c r="C179" s="20">
        <f t="shared" si="24"/>
        <v>-6116.0697860631753</v>
      </c>
      <c r="D179" s="20">
        <f t="shared" si="25"/>
        <v>47.752905429455602</v>
      </c>
      <c r="E179" s="32">
        <f t="shared" si="20"/>
        <v>0</v>
      </c>
      <c r="F179" s="20">
        <f t="shared" si="21"/>
        <v>47.752905429455602</v>
      </c>
      <c r="G179" s="20">
        <f t="shared" si="22"/>
        <v>75.78489194891182</v>
      </c>
      <c r="H179" s="20">
        <f t="shared" si="26"/>
        <v>-28.031986519456222</v>
      </c>
      <c r="I179" s="20">
        <f t="shared" si="23"/>
        <v>-6191.8546780120869</v>
      </c>
      <c r="J179" s="16"/>
      <c r="K179" s="16"/>
    </row>
    <row r="180" spans="1:11" x14ac:dyDescent="0.25">
      <c r="A180" s="18">
        <f t="shared" si="18"/>
        <v>163</v>
      </c>
      <c r="B180" s="19">
        <f t="shared" si="19"/>
        <v>57963</v>
      </c>
      <c r="C180" s="20">
        <f t="shared" si="24"/>
        <v>-6191.8546780120869</v>
      </c>
      <c r="D180" s="20">
        <f t="shared" si="25"/>
        <v>47.752905429455602</v>
      </c>
      <c r="E180" s="32">
        <f t="shared" si="20"/>
        <v>0</v>
      </c>
      <c r="F180" s="20">
        <f t="shared" si="21"/>
        <v>47.752905429455602</v>
      </c>
      <c r="G180" s="20">
        <f t="shared" si="22"/>
        <v>76.132239370344337</v>
      </c>
      <c r="H180" s="20">
        <f t="shared" si="26"/>
        <v>-28.379333940888731</v>
      </c>
      <c r="I180" s="20">
        <f t="shared" si="23"/>
        <v>-6267.9869173824309</v>
      </c>
      <c r="J180" s="16"/>
      <c r="K180" s="16"/>
    </row>
    <row r="181" spans="1:11" x14ac:dyDescent="0.25">
      <c r="A181" s="18">
        <f t="shared" si="18"/>
        <v>164</v>
      </c>
      <c r="B181" s="19">
        <f t="shared" si="19"/>
        <v>57993</v>
      </c>
      <c r="C181" s="20">
        <f t="shared" si="24"/>
        <v>-6267.9869173824309</v>
      </c>
      <c r="D181" s="20">
        <f t="shared" si="25"/>
        <v>47.752905429455602</v>
      </c>
      <c r="E181" s="32">
        <f t="shared" si="20"/>
        <v>0</v>
      </c>
      <c r="F181" s="20">
        <f t="shared" si="21"/>
        <v>47.752905429455602</v>
      </c>
      <c r="G181" s="20">
        <f t="shared" si="22"/>
        <v>76.481178800791753</v>
      </c>
      <c r="H181" s="20">
        <f t="shared" si="26"/>
        <v>-28.728273371336144</v>
      </c>
      <c r="I181" s="20">
        <f t="shared" si="23"/>
        <v>-6344.4680961832228</v>
      </c>
      <c r="J181" s="16"/>
      <c r="K181" s="16"/>
    </row>
    <row r="182" spans="1:11" x14ac:dyDescent="0.25">
      <c r="A182" s="18">
        <f t="shared" si="18"/>
        <v>165</v>
      </c>
      <c r="B182" s="19">
        <f t="shared" si="19"/>
        <v>58024</v>
      </c>
      <c r="C182" s="20">
        <f t="shared" si="24"/>
        <v>-6344.4680961832228</v>
      </c>
      <c r="D182" s="20">
        <f t="shared" si="25"/>
        <v>47.752905429455602</v>
      </c>
      <c r="E182" s="32">
        <f t="shared" si="20"/>
        <v>0</v>
      </c>
      <c r="F182" s="20">
        <f t="shared" si="21"/>
        <v>47.752905429455602</v>
      </c>
      <c r="G182" s="20">
        <f t="shared" si="22"/>
        <v>76.831717536962032</v>
      </c>
      <c r="H182" s="20">
        <f t="shared" si="26"/>
        <v>-29.078812107506437</v>
      </c>
      <c r="I182" s="20">
        <f t="shared" si="23"/>
        <v>-6421.2998137201848</v>
      </c>
      <c r="J182" s="16"/>
      <c r="K182" s="16"/>
    </row>
    <row r="183" spans="1:11" x14ac:dyDescent="0.25">
      <c r="A183" s="18">
        <f t="shared" si="18"/>
        <v>166</v>
      </c>
      <c r="B183" s="19">
        <f t="shared" si="19"/>
        <v>58054</v>
      </c>
      <c r="C183" s="20">
        <f t="shared" si="24"/>
        <v>-6421.2998137201848</v>
      </c>
      <c r="D183" s="20">
        <f t="shared" si="25"/>
        <v>47.752905429455602</v>
      </c>
      <c r="E183" s="32">
        <f t="shared" si="20"/>
        <v>0</v>
      </c>
      <c r="F183" s="20">
        <f t="shared" si="21"/>
        <v>47.752905429455602</v>
      </c>
      <c r="G183" s="20">
        <f t="shared" si="22"/>
        <v>77.18386290900645</v>
      </c>
      <c r="H183" s="20">
        <f t="shared" si="26"/>
        <v>-29.430957479550845</v>
      </c>
      <c r="I183" s="20">
        <f t="shared" si="23"/>
        <v>-6498.483676629191</v>
      </c>
      <c r="J183" s="16"/>
      <c r="K183" s="16"/>
    </row>
    <row r="184" spans="1:11" x14ac:dyDescent="0.25">
      <c r="A184" s="18">
        <f t="shared" si="18"/>
        <v>167</v>
      </c>
      <c r="B184" s="19">
        <f t="shared" si="19"/>
        <v>58085</v>
      </c>
      <c r="C184" s="20">
        <f t="shared" si="24"/>
        <v>-6498.483676629191</v>
      </c>
      <c r="D184" s="20">
        <f t="shared" si="25"/>
        <v>47.752905429455602</v>
      </c>
      <c r="E184" s="32">
        <f t="shared" si="20"/>
        <v>0</v>
      </c>
      <c r="F184" s="20">
        <f t="shared" si="21"/>
        <v>47.752905429455602</v>
      </c>
      <c r="G184" s="20">
        <f t="shared" si="22"/>
        <v>77.537622280672736</v>
      </c>
      <c r="H184" s="20">
        <f t="shared" si="26"/>
        <v>-29.784716851217127</v>
      </c>
      <c r="I184" s="20">
        <f t="shared" si="23"/>
        <v>-6576.0212989098636</v>
      </c>
      <c r="J184" s="16"/>
      <c r="K184" s="16"/>
    </row>
    <row r="185" spans="1:11" x14ac:dyDescent="0.25">
      <c r="A185" s="18">
        <f t="shared" si="18"/>
        <v>168</v>
      </c>
      <c r="B185" s="19">
        <f t="shared" si="19"/>
        <v>58116</v>
      </c>
      <c r="C185" s="20">
        <f t="shared" si="24"/>
        <v>-6576.0212989098636</v>
      </c>
      <c r="D185" s="20">
        <f t="shared" si="25"/>
        <v>47.752905429455602</v>
      </c>
      <c r="E185" s="32">
        <f t="shared" si="20"/>
        <v>0</v>
      </c>
      <c r="F185" s="20">
        <f t="shared" si="21"/>
        <v>47.752905429455602</v>
      </c>
      <c r="G185" s="20">
        <f t="shared" si="22"/>
        <v>77.893003049459139</v>
      </c>
      <c r="H185" s="20">
        <f t="shared" si="26"/>
        <v>-30.140097620003541</v>
      </c>
      <c r="I185" s="20">
        <f t="shared" si="23"/>
        <v>-6653.914301959323</v>
      </c>
      <c r="J185" s="16"/>
      <c r="K185" s="16"/>
    </row>
    <row r="186" spans="1:11" x14ac:dyDescent="0.25">
      <c r="A186" s="18">
        <f t="shared" si="18"/>
        <v>169</v>
      </c>
      <c r="B186" s="19">
        <f t="shared" si="19"/>
        <v>58144</v>
      </c>
      <c r="C186" s="20">
        <f t="shared" si="24"/>
        <v>-6653.914301959323</v>
      </c>
      <c r="D186" s="20">
        <f t="shared" si="25"/>
        <v>47.752905429455602</v>
      </c>
      <c r="E186" s="32">
        <f t="shared" si="20"/>
        <v>0</v>
      </c>
      <c r="F186" s="20">
        <f t="shared" si="21"/>
        <v>47.752905429455602</v>
      </c>
      <c r="G186" s="20">
        <f t="shared" si="22"/>
        <v>78.250012646769164</v>
      </c>
      <c r="H186" s="20">
        <f t="shared" si="26"/>
        <v>-30.497107217313566</v>
      </c>
      <c r="I186" s="20">
        <f t="shared" si="23"/>
        <v>-6732.1643146060924</v>
      </c>
      <c r="J186" s="16"/>
      <c r="K186" s="16"/>
    </row>
    <row r="187" spans="1:11" x14ac:dyDescent="0.25">
      <c r="A187" s="18">
        <f t="shared" si="18"/>
        <v>170</v>
      </c>
      <c r="B187" s="19">
        <f t="shared" si="19"/>
        <v>58175</v>
      </c>
      <c r="C187" s="20">
        <f t="shared" si="24"/>
        <v>-6732.1643146060924</v>
      </c>
      <c r="D187" s="20">
        <f t="shared" si="25"/>
        <v>47.752905429455602</v>
      </c>
      <c r="E187" s="32">
        <f t="shared" si="20"/>
        <v>0</v>
      </c>
      <c r="F187" s="20">
        <f t="shared" si="21"/>
        <v>47.752905429455602</v>
      </c>
      <c r="G187" s="20">
        <f t="shared" si="22"/>
        <v>78.608658538066862</v>
      </c>
      <c r="H187" s="20">
        <f t="shared" si="26"/>
        <v>-30.855753108611257</v>
      </c>
      <c r="I187" s="20">
        <f t="shared" si="23"/>
        <v>-6810.7729731441596</v>
      </c>
      <c r="J187" s="16"/>
      <c r="K187" s="16"/>
    </row>
    <row r="188" spans="1:11" x14ac:dyDescent="0.25">
      <c r="A188" s="18">
        <f t="shared" si="18"/>
        <v>171</v>
      </c>
      <c r="B188" s="19">
        <f t="shared" si="19"/>
        <v>58205</v>
      </c>
      <c r="C188" s="20">
        <f t="shared" si="24"/>
        <v>-6810.7729731441596</v>
      </c>
      <c r="D188" s="20">
        <f t="shared" si="25"/>
        <v>47.752905429455602</v>
      </c>
      <c r="E188" s="32">
        <f t="shared" si="20"/>
        <v>0</v>
      </c>
      <c r="F188" s="20">
        <f t="shared" si="21"/>
        <v>47.752905429455602</v>
      </c>
      <c r="G188" s="20">
        <f t="shared" si="22"/>
        <v>78.968948223032996</v>
      </c>
      <c r="H188" s="20">
        <f t="shared" si="26"/>
        <v>-31.216042793577397</v>
      </c>
      <c r="I188" s="20">
        <f t="shared" si="23"/>
        <v>-6889.7419213671928</v>
      </c>
      <c r="J188" s="16"/>
      <c r="K188" s="16"/>
    </row>
    <row r="189" spans="1:11" x14ac:dyDescent="0.25">
      <c r="A189" s="18">
        <f t="shared" si="18"/>
        <v>172</v>
      </c>
      <c r="B189" s="19">
        <f t="shared" si="19"/>
        <v>58236</v>
      </c>
      <c r="C189" s="20">
        <f t="shared" si="24"/>
        <v>-6889.7419213671928</v>
      </c>
      <c r="D189" s="20">
        <f t="shared" si="25"/>
        <v>47.752905429455602</v>
      </c>
      <c r="E189" s="32">
        <f t="shared" si="20"/>
        <v>0</v>
      </c>
      <c r="F189" s="20">
        <f t="shared" si="21"/>
        <v>47.752905429455602</v>
      </c>
      <c r="G189" s="20">
        <f t="shared" si="22"/>
        <v>79.330889235721898</v>
      </c>
      <c r="H189" s="20">
        <f t="shared" si="26"/>
        <v>-31.5779838062663</v>
      </c>
      <c r="I189" s="20">
        <f t="shared" si="23"/>
        <v>-6969.0728106029146</v>
      </c>
      <c r="J189" s="16"/>
      <c r="K189" s="16"/>
    </row>
    <row r="190" spans="1:11" x14ac:dyDescent="0.25">
      <c r="A190" s="18">
        <f t="shared" si="18"/>
        <v>173</v>
      </c>
      <c r="B190" s="19">
        <f t="shared" si="19"/>
        <v>58266</v>
      </c>
      <c r="C190" s="20">
        <f t="shared" si="24"/>
        <v>-6969.0728106029146</v>
      </c>
      <c r="D190" s="20">
        <f t="shared" si="25"/>
        <v>47.752905429455602</v>
      </c>
      <c r="E190" s="32">
        <f t="shared" si="20"/>
        <v>0</v>
      </c>
      <c r="F190" s="20">
        <f t="shared" si="21"/>
        <v>47.752905429455602</v>
      </c>
      <c r="G190" s="20">
        <f t="shared" si="22"/>
        <v>79.694489144718958</v>
      </c>
      <c r="H190" s="20">
        <f t="shared" si="26"/>
        <v>-31.941583715263359</v>
      </c>
      <c r="I190" s="20">
        <f t="shared" si="23"/>
        <v>-7048.7672997476338</v>
      </c>
      <c r="J190" s="16"/>
      <c r="K190" s="16"/>
    </row>
    <row r="191" spans="1:11" x14ac:dyDescent="0.25">
      <c r="A191" s="18">
        <f t="shared" si="18"/>
        <v>174</v>
      </c>
      <c r="B191" s="19">
        <f t="shared" si="19"/>
        <v>58297</v>
      </c>
      <c r="C191" s="20">
        <f t="shared" si="24"/>
        <v>-7048.7672997476338</v>
      </c>
      <c r="D191" s="20">
        <f t="shared" si="25"/>
        <v>47.752905429455602</v>
      </c>
      <c r="E191" s="32">
        <f t="shared" si="20"/>
        <v>0</v>
      </c>
      <c r="F191" s="20">
        <f t="shared" si="21"/>
        <v>47.752905429455602</v>
      </c>
      <c r="G191" s="20">
        <f t="shared" si="22"/>
        <v>80.059755553298928</v>
      </c>
      <c r="H191" s="20">
        <f t="shared" si="26"/>
        <v>-32.306850123843326</v>
      </c>
      <c r="I191" s="20">
        <f t="shared" si="23"/>
        <v>-7128.8270553009324</v>
      </c>
      <c r="J191" s="16"/>
      <c r="K191" s="16"/>
    </row>
    <row r="192" spans="1:11" x14ac:dyDescent="0.25">
      <c r="A192" s="18">
        <f t="shared" si="18"/>
        <v>175</v>
      </c>
      <c r="B192" s="19">
        <f t="shared" si="19"/>
        <v>58328</v>
      </c>
      <c r="C192" s="20">
        <f t="shared" si="24"/>
        <v>-7128.8270553009324</v>
      </c>
      <c r="D192" s="20">
        <f t="shared" si="25"/>
        <v>47.752905429455602</v>
      </c>
      <c r="E192" s="32">
        <f t="shared" si="20"/>
        <v>0</v>
      </c>
      <c r="F192" s="20">
        <f t="shared" si="21"/>
        <v>47.752905429455602</v>
      </c>
      <c r="G192" s="20">
        <f t="shared" si="22"/>
        <v>80.426696099584873</v>
      </c>
      <c r="H192" s="20">
        <f t="shared" si="26"/>
        <v>-32.673790670129272</v>
      </c>
      <c r="I192" s="20">
        <f t="shared" si="23"/>
        <v>-7209.2537514005171</v>
      </c>
      <c r="J192" s="16"/>
      <c r="K192" s="16"/>
    </row>
    <row r="193" spans="1:11" x14ac:dyDescent="0.25">
      <c r="A193" s="18">
        <f t="shared" si="18"/>
        <v>176</v>
      </c>
      <c r="B193" s="19">
        <f t="shared" si="19"/>
        <v>58358</v>
      </c>
      <c r="C193" s="20">
        <f t="shared" si="24"/>
        <v>-7209.2537514005171</v>
      </c>
      <c r="D193" s="20">
        <f t="shared" si="25"/>
        <v>47.752905429455602</v>
      </c>
      <c r="E193" s="32">
        <f t="shared" si="20"/>
        <v>0</v>
      </c>
      <c r="F193" s="20">
        <f t="shared" si="21"/>
        <v>47.752905429455602</v>
      </c>
      <c r="G193" s="20">
        <f t="shared" si="22"/>
        <v>80.795318456707975</v>
      </c>
      <c r="H193" s="20">
        <f t="shared" si="26"/>
        <v>-33.042413027252373</v>
      </c>
      <c r="I193" s="20">
        <f t="shared" si="23"/>
        <v>-7290.0490698572248</v>
      </c>
      <c r="J193" s="16"/>
      <c r="K193" s="16"/>
    </row>
    <row r="194" spans="1:11" x14ac:dyDescent="0.25">
      <c r="A194" s="18">
        <f t="shared" si="18"/>
        <v>177</v>
      </c>
      <c r="B194" s="19">
        <f t="shared" si="19"/>
        <v>58389</v>
      </c>
      <c r="C194" s="20">
        <f t="shared" si="24"/>
        <v>-7290.0490698572248</v>
      </c>
      <c r="D194" s="20">
        <f t="shared" si="25"/>
        <v>47.752905429455602</v>
      </c>
      <c r="E194" s="32">
        <f t="shared" si="20"/>
        <v>0</v>
      </c>
      <c r="F194" s="20">
        <f t="shared" si="21"/>
        <v>47.752905429455602</v>
      </c>
      <c r="G194" s="20">
        <f t="shared" si="22"/>
        <v>81.165630332967879</v>
      </c>
      <c r="H194" s="20">
        <f t="shared" si="26"/>
        <v>-33.412724903512277</v>
      </c>
      <c r="I194" s="20">
        <f t="shared" si="23"/>
        <v>-7371.2147001901931</v>
      </c>
      <c r="J194" s="16"/>
      <c r="K194" s="16"/>
    </row>
    <row r="195" spans="1:11" x14ac:dyDescent="0.25">
      <c r="A195" s="18">
        <f t="shared" si="18"/>
        <v>178</v>
      </c>
      <c r="B195" s="19">
        <f t="shared" si="19"/>
        <v>58419</v>
      </c>
      <c r="C195" s="20">
        <f t="shared" si="24"/>
        <v>-7371.2147001901931</v>
      </c>
      <c r="D195" s="20">
        <f t="shared" si="25"/>
        <v>47.752905429455602</v>
      </c>
      <c r="E195" s="32">
        <f t="shared" si="20"/>
        <v>0</v>
      </c>
      <c r="F195" s="20">
        <f t="shared" si="21"/>
        <v>47.752905429455602</v>
      </c>
      <c r="G195" s="20">
        <f t="shared" si="22"/>
        <v>81.537639471993984</v>
      </c>
      <c r="H195" s="20">
        <f t="shared" si="26"/>
        <v>-33.784734042538382</v>
      </c>
      <c r="I195" s="20">
        <f t="shared" si="23"/>
        <v>-7452.7523396621873</v>
      </c>
      <c r="J195" s="16"/>
      <c r="K195" s="16"/>
    </row>
    <row r="196" spans="1:11" x14ac:dyDescent="0.25">
      <c r="A196" s="18">
        <f t="shared" si="18"/>
        <v>179</v>
      </c>
      <c r="B196" s="19">
        <f t="shared" si="19"/>
        <v>58450</v>
      </c>
      <c r="C196" s="20">
        <f t="shared" si="24"/>
        <v>-7452.7523396621873</v>
      </c>
      <c r="D196" s="20">
        <f t="shared" si="25"/>
        <v>47.752905429455602</v>
      </c>
      <c r="E196" s="32">
        <f t="shared" si="20"/>
        <v>0</v>
      </c>
      <c r="F196" s="20">
        <f t="shared" si="21"/>
        <v>47.752905429455602</v>
      </c>
      <c r="G196" s="20">
        <f t="shared" si="22"/>
        <v>81.911353652907295</v>
      </c>
      <c r="H196" s="20">
        <f t="shared" si="26"/>
        <v>-34.158448223451693</v>
      </c>
      <c r="I196" s="20">
        <f t="shared" si="23"/>
        <v>-7534.6636933150949</v>
      </c>
      <c r="J196" s="16"/>
      <c r="K196" s="16"/>
    </row>
    <row r="197" spans="1:11" x14ac:dyDescent="0.25">
      <c r="A197" s="18">
        <f t="shared" si="18"/>
        <v>180</v>
      </c>
      <c r="B197" s="19">
        <f t="shared" si="19"/>
        <v>58481</v>
      </c>
      <c r="C197" s="20">
        <f t="shared" si="24"/>
        <v>-7534.6636933150949</v>
      </c>
      <c r="D197" s="20">
        <f t="shared" si="25"/>
        <v>47.752905429455602</v>
      </c>
      <c r="E197" s="32">
        <f t="shared" si="20"/>
        <v>0</v>
      </c>
      <c r="F197" s="20">
        <f t="shared" si="21"/>
        <v>47.752905429455602</v>
      </c>
      <c r="G197" s="20">
        <f t="shared" si="22"/>
        <v>82.286780690483113</v>
      </c>
      <c r="H197" s="20">
        <f t="shared" si="26"/>
        <v>-34.533875261027518</v>
      </c>
      <c r="I197" s="20">
        <f t="shared" si="23"/>
        <v>-7616.9504740055781</v>
      </c>
      <c r="J197" s="16"/>
      <c r="K197" s="16"/>
    </row>
    <row r="198" spans="1:11" x14ac:dyDescent="0.25">
      <c r="A198" s="18">
        <f t="shared" si="18"/>
        <v>181</v>
      </c>
      <c r="B198" s="19">
        <f t="shared" si="19"/>
        <v>58510</v>
      </c>
      <c r="C198" s="20">
        <f t="shared" si="24"/>
        <v>-7616.9504740055781</v>
      </c>
      <c r="D198" s="20">
        <f t="shared" si="25"/>
        <v>47.752905429455602</v>
      </c>
      <c r="E198" s="32">
        <f t="shared" si="20"/>
        <v>0</v>
      </c>
      <c r="F198" s="20">
        <f t="shared" si="21"/>
        <v>47.752905429455602</v>
      </c>
      <c r="G198" s="20">
        <f t="shared" si="22"/>
        <v>82.663928435314503</v>
      </c>
      <c r="H198" s="20">
        <f t="shared" si="26"/>
        <v>-34.911023005858901</v>
      </c>
      <c r="I198" s="20">
        <f t="shared" si="23"/>
        <v>-7699.6144024408923</v>
      </c>
      <c r="J198" s="16"/>
      <c r="K198" s="16"/>
    </row>
    <row r="199" spans="1:11" x14ac:dyDescent="0.25">
      <c r="A199" s="18">
        <f t="shared" si="18"/>
        <v>182</v>
      </c>
      <c r="B199" s="19">
        <f t="shared" si="19"/>
        <v>58541</v>
      </c>
      <c r="C199" s="20">
        <f t="shared" si="24"/>
        <v>-7699.6144024408923</v>
      </c>
      <c r="D199" s="20">
        <f t="shared" si="25"/>
        <v>47.752905429455602</v>
      </c>
      <c r="E199" s="32">
        <f t="shared" si="20"/>
        <v>0</v>
      </c>
      <c r="F199" s="20">
        <f t="shared" si="21"/>
        <v>47.752905429455602</v>
      </c>
      <c r="G199" s="20">
        <f t="shared" si="22"/>
        <v>83.042804773976357</v>
      </c>
      <c r="H199" s="20">
        <f t="shared" si="26"/>
        <v>-35.289899344520755</v>
      </c>
      <c r="I199" s="20">
        <f t="shared" si="23"/>
        <v>-7782.6572072148683</v>
      </c>
      <c r="J199" s="16"/>
      <c r="K199" s="16"/>
    </row>
    <row r="200" spans="1:11" x14ac:dyDescent="0.25">
      <c r="A200" s="18">
        <f t="shared" si="18"/>
        <v>183</v>
      </c>
      <c r="B200" s="19">
        <f t="shared" si="19"/>
        <v>58571</v>
      </c>
      <c r="C200" s="20">
        <f t="shared" si="24"/>
        <v>-7782.6572072148683</v>
      </c>
      <c r="D200" s="20">
        <f t="shared" si="25"/>
        <v>47.752905429455602</v>
      </c>
      <c r="E200" s="32">
        <f t="shared" si="20"/>
        <v>0</v>
      </c>
      <c r="F200" s="20">
        <f t="shared" si="21"/>
        <v>47.752905429455602</v>
      </c>
      <c r="G200" s="20">
        <f t="shared" si="22"/>
        <v>83.423417629190411</v>
      </c>
      <c r="H200" s="20">
        <f t="shared" si="26"/>
        <v>-35.670512199734809</v>
      </c>
      <c r="I200" s="20">
        <f t="shared" si="23"/>
        <v>-7866.0806248440585</v>
      </c>
      <c r="J200" s="16"/>
      <c r="K200" s="16"/>
    </row>
    <row r="201" spans="1:11" x14ac:dyDescent="0.25">
      <c r="A201" s="18">
        <f t="shared" si="18"/>
        <v>184</v>
      </c>
      <c r="B201" s="19">
        <f t="shared" si="19"/>
        <v>58602</v>
      </c>
      <c r="C201" s="20">
        <f t="shared" si="24"/>
        <v>-7866.0806248440585</v>
      </c>
      <c r="D201" s="20">
        <f t="shared" si="25"/>
        <v>47.752905429455602</v>
      </c>
      <c r="E201" s="32">
        <f t="shared" si="20"/>
        <v>0</v>
      </c>
      <c r="F201" s="20">
        <f t="shared" si="21"/>
        <v>47.752905429455602</v>
      </c>
      <c r="G201" s="20">
        <f t="shared" si="22"/>
        <v>83.80577495999087</v>
      </c>
      <c r="H201" s="20">
        <f t="shared" si="26"/>
        <v>-36.052869530535268</v>
      </c>
      <c r="I201" s="20">
        <f t="shared" si="23"/>
        <v>-7949.8863998040497</v>
      </c>
      <c r="J201" s="16"/>
      <c r="K201" s="16"/>
    </row>
    <row r="202" spans="1:11" x14ac:dyDescent="0.25">
      <c r="A202" s="18">
        <f t="shared" si="18"/>
        <v>185</v>
      </c>
      <c r="B202" s="19">
        <f t="shared" si="19"/>
        <v>58632</v>
      </c>
      <c r="C202" s="20">
        <f t="shared" si="24"/>
        <v>-7949.8863998040497</v>
      </c>
      <c r="D202" s="20">
        <f t="shared" si="25"/>
        <v>47.752905429455602</v>
      </c>
      <c r="E202" s="32">
        <f t="shared" si="20"/>
        <v>0</v>
      </c>
      <c r="F202" s="20">
        <f t="shared" si="21"/>
        <v>47.752905429455602</v>
      </c>
      <c r="G202" s="20">
        <f t="shared" si="22"/>
        <v>84.189884761890823</v>
      </c>
      <c r="H202" s="20">
        <f t="shared" si="26"/>
        <v>-36.436979332435229</v>
      </c>
      <c r="I202" s="20">
        <f t="shared" si="23"/>
        <v>-8034.0762845659401</v>
      </c>
      <c r="J202" s="16"/>
      <c r="K202" s="16"/>
    </row>
    <row r="203" spans="1:11" x14ac:dyDescent="0.25">
      <c r="A203" s="18">
        <f t="shared" si="18"/>
        <v>186</v>
      </c>
      <c r="B203" s="19">
        <f t="shared" si="19"/>
        <v>58663</v>
      </c>
      <c r="C203" s="20">
        <f t="shared" si="24"/>
        <v>-8034.0762845659401</v>
      </c>
      <c r="D203" s="20">
        <f t="shared" si="25"/>
        <v>47.752905429455602</v>
      </c>
      <c r="E203" s="32">
        <f t="shared" si="20"/>
        <v>0</v>
      </c>
      <c r="F203" s="20">
        <f t="shared" si="21"/>
        <v>47.752905429455602</v>
      </c>
      <c r="G203" s="20">
        <f t="shared" si="22"/>
        <v>84.575755067049499</v>
      </c>
      <c r="H203" s="20">
        <f t="shared" si="26"/>
        <v>-36.82284963759389</v>
      </c>
      <c r="I203" s="20">
        <f t="shared" si="23"/>
        <v>-8118.6520396329897</v>
      </c>
      <c r="J203" s="16"/>
      <c r="K203" s="16"/>
    </row>
    <row r="204" spans="1:11" x14ac:dyDescent="0.25">
      <c r="A204" s="18">
        <f t="shared" si="18"/>
        <v>187</v>
      </c>
      <c r="B204" s="19">
        <f t="shared" si="19"/>
        <v>58694</v>
      </c>
      <c r="C204" s="20">
        <f t="shared" si="24"/>
        <v>-8118.6520396329897</v>
      </c>
      <c r="D204" s="20">
        <f t="shared" si="25"/>
        <v>47.752905429455602</v>
      </c>
      <c r="E204" s="32">
        <f t="shared" si="20"/>
        <v>0</v>
      </c>
      <c r="F204" s="20">
        <f t="shared" si="21"/>
        <v>47.752905429455602</v>
      </c>
      <c r="G204" s="20">
        <f t="shared" si="22"/>
        <v>84.963393944440142</v>
      </c>
      <c r="H204" s="20">
        <f t="shared" si="26"/>
        <v>-37.21048851498454</v>
      </c>
      <c r="I204" s="20">
        <f t="shared" si="23"/>
        <v>-8203.6154335774299</v>
      </c>
      <c r="J204" s="16"/>
      <c r="K204" s="16"/>
    </row>
    <row r="205" spans="1:11" x14ac:dyDescent="0.25">
      <c r="A205" s="18">
        <f t="shared" si="18"/>
        <v>188</v>
      </c>
      <c r="B205" s="19">
        <f t="shared" si="19"/>
        <v>58724</v>
      </c>
      <c r="C205" s="20">
        <f t="shared" si="24"/>
        <v>-8203.6154335774299</v>
      </c>
      <c r="D205" s="20">
        <f t="shared" si="25"/>
        <v>47.752905429455602</v>
      </c>
      <c r="E205" s="32">
        <f t="shared" si="20"/>
        <v>0</v>
      </c>
      <c r="F205" s="20">
        <f t="shared" si="21"/>
        <v>47.752905429455602</v>
      </c>
      <c r="G205" s="20">
        <f t="shared" si="22"/>
        <v>85.352809500018822</v>
      </c>
      <c r="H205" s="20">
        <f t="shared" si="26"/>
        <v>-37.59990407056322</v>
      </c>
      <c r="I205" s="20">
        <f t="shared" si="23"/>
        <v>-8288.9682430774483</v>
      </c>
      <c r="J205" s="16"/>
      <c r="K205" s="16"/>
    </row>
    <row r="206" spans="1:11" x14ac:dyDescent="0.25">
      <c r="A206" s="18">
        <f t="shared" si="18"/>
        <v>189</v>
      </c>
      <c r="B206" s="19">
        <f t="shared" si="19"/>
        <v>58755</v>
      </c>
      <c r="C206" s="20">
        <f t="shared" si="24"/>
        <v>-8288.9682430774483</v>
      </c>
      <c r="D206" s="20">
        <f t="shared" si="25"/>
        <v>47.752905429455602</v>
      </c>
      <c r="E206" s="32">
        <f t="shared" si="20"/>
        <v>0</v>
      </c>
      <c r="F206" s="20">
        <f t="shared" si="21"/>
        <v>47.752905429455602</v>
      </c>
      <c r="G206" s="20">
        <f t="shared" si="22"/>
        <v>85.744009876893898</v>
      </c>
      <c r="H206" s="20">
        <f t="shared" si="26"/>
        <v>-37.991104447438303</v>
      </c>
      <c r="I206" s="20">
        <f t="shared" si="23"/>
        <v>-8374.7122529543431</v>
      </c>
      <c r="J206" s="16"/>
      <c r="K206" s="16"/>
    </row>
    <row r="207" spans="1:11" x14ac:dyDescent="0.25">
      <c r="A207" s="18">
        <f t="shared" si="18"/>
        <v>190</v>
      </c>
      <c r="B207" s="19">
        <f t="shared" si="19"/>
        <v>58785</v>
      </c>
      <c r="C207" s="20">
        <f t="shared" si="24"/>
        <v>-8374.7122529543431</v>
      </c>
      <c r="D207" s="20">
        <f t="shared" si="25"/>
        <v>47.752905429455602</v>
      </c>
      <c r="E207" s="32">
        <f t="shared" si="20"/>
        <v>0</v>
      </c>
      <c r="F207" s="20">
        <f t="shared" si="21"/>
        <v>47.752905429455602</v>
      </c>
      <c r="G207" s="20">
        <f t="shared" si="22"/>
        <v>86.137003255496339</v>
      </c>
      <c r="H207" s="20">
        <f t="shared" si="26"/>
        <v>-38.384097826040737</v>
      </c>
      <c r="I207" s="20">
        <f t="shared" si="23"/>
        <v>-8460.84925620984</v>
      </c>
      <c r="J207" s="16"/>
      <c r="K207" s="16"/>
    </row>
    <row r="208" spans="1:11" x14ac:dyDescent="0.25">
      <c r="A208" s="18">
        <f t="shared" si="18"/>
        <v>191</v>
      </c>
      <c r="B208" s="19">
        <f t="shared" si="19"/>
        <v>58816</v>
      </c>
      <c r="C208" s="20">
        <f t="shared" si="24"/>
        <v>-8460.84925620984</v>
      </c>
      <c r="D208" s="20">
        <f t="shared" si="25"/>
        <v>47.752905429455602</v>
      </c>
      <c r="E208" s="32">
        <f t="shared" si="20"/>
        <v>0</v>
      </c>
      <c r="F208" s="20">
        <f t="shared" si="21"/>
        <v>47.752905429455602</v>
      </c>
      <c r="G208" s="20">
        <f t="shared" si="22"/>
        <v>86.531797853750703</v>
      </c>
      <c r="H208" s="20">
        <f t="shared" si="26"/>
        <v>-38.778892424295101</v>
      </c>
      <c r="I208" s="20">
        <f t="shared" si="23"/>
        <v>-8547.3810540635914</v>
      </c>
      <c r="J208" s="16"/>
      <c r="K208" s="16"/>
    </row>
    <row r="209" spans="1:11" x14ac:dyDescent="0.25">
      <c r="A209" s="18">
        <f t="shared" si="18"/>
        <v>192</v>
      </c>
      <c r="B209" s="19">
        <f t="shared" si="19"/>
        <v>58847</v>
      </c>
      <c r="C209" s="20">
        <f t="shared" si="24"/>
        <v>-8547.3810540635914</v>
      </c>
      <c r="D209" s="20">
        <f t="shared" si="25"/>
        <v>47.752905429455602</v>
      </c>
      <c r="E209" s="32">
        <f t="shared" si="20"/>
        <v>0</v>
      </c>
      <c r="F209" s="20">
        <f t="shared" si="21"/>
        <v>47.752905429455602</v>
      </c>
      <c r="G209" s="20">
        <f t="shared" si="22"/>
        <v>86.928401927247066</v>
      </c>
      <c r="H209" s="20">
        <f t="shared" si="26"/>
        <v>-39.175496497791464</v>
      </c>
      <c r="I209" s="20">
        <f t="shared" si="23"/>
        <v>-8634.3094559908386</v>
      </c>
      <c r="J209" s="16"/>
      <c r="K209" s="16"/>
    </row>
    <row r="210" spans="1:11" x14ac:dyDescent="0.25">
      <c r="A210" s="18">
        <f t="shared" si="18"/>
        <v>193</v>
      </c>
      <c r="B210" s="19">
        <f t="shared" si="19"/>
        <v>58875</v>
      </c>
      <c r="C210" s="20">
        <f t="shared" si="24"/>
        <v>-8634.3094559908386</v>
      </c>
      <c r="D210" s="20">
        <f t="shared" si="25"/>
        <v>47.752905429455602</v>
      </c>
      <c r="E210" s="32">
        <f t="shared" si="20"/>
        <v>0</v>
      </c>
      <c r="F210" s="20">
        <f t="shared" si="21"/>
        <v>47.752905429455602</v>
      </c>
      <c r="G210" s="20">
        <f t="shared" si="22"/>
        <v>87.326823769413608</v>
      </c>
      <c r="H210" s="20">
        <f t="shared" si="26"/>
        <v>-39.573918339958013</v>
      </c>
      <c r="I210" s="20">
        <f t="shared" si="23"/>
        <v>-8721.6362797602524</v>
      </c>
      <c r="J210" s="16"/>
      <c r="K210" s="16"/>
    </row>
    <row r="211" spans="1:11" x14ac:dyDescent="0.25">
      <c r="A211" s="18">
        <f t="shared" ref="A211:A274" si="27">IF(Values_Entered,A210+1,"")</f>
        <v>194</v>
      </c>
      <c r="B211" s="19">
        <f t="shared" ref="B211:B274" si="28">IF(Pay_Num&lt;&gt;"",DATE(YEAR(B210),MONTH(B210)+1,DAY(B210)),"")</f>
        <v>58906</v>
      </c>
      <c r="C211" s="20">
        <f t="shared" si="24"/>
        <v>-8721.6362797602524</v>
      </c>
      <c r="D211" s="20">
        <f t="shared" si="25"/>
        <v>47.752905429455602</v>
      </c>
      <c r="E211" s="32">
        <f t="shared" ref="E211:E274" si="29">IF(Pay_Num&lt;&gt;"",Scheduled_Extra_Payments,"")</f>
        <v>0</v>
      </c>
      <c r="F211" s="20">
        <f t="shared" ref="F211:F274" si="30">IF(Pay_Num&lt;&gt;"",Sched_Pay+Extra_Pay,"")</f>
        <v>47.752905429455602</v>
      </c>
      <c r="G211" s="20">
        <f t="shared" ref="G211:G274" si="31">IF(Pay_Num&lt;&gt;"",Total_Pay-Int,"")</f>
        <v>87.727071711690087</v>
      </c>
      <c r="H211" s="20">
        <f t="shared" si="26"/>
        <v>-39.974166282234492</v>
      </c>
      <c r="I211" s="20">
        <f t="shared" ref="I211:I274" si="32">IF(Pay_Num&lt;&gt;"",Beg_Bal-Princ,"")</f>
        <v>-8809.3633514719422</v>
      </c>
      <c r="J211" s="16"/>
      <c r="K211" s="16"/>
    </row>
    <row r="212" spans="1:11" x14ac:dyDescent="0.25">
      <c r="A212" s="18">
        <f t="shared" si="27"/>
        <v>195</v>
      </c>
      <c r="B212" s="19">
        <f t="shared" si="28"/>
        <v>58936</v>
      </c>
      <c r="C212" s="20">
        <f t="shared" ref="C212:C275" si="33">IF(Pay_Num&lt;&gt;"",I211,"")</f>
        <v>-8809.3633514719422</v>
      </c>
      <c r="D212" s="20">
        <f t="shared" ref="D212:D275" si="34">IF(Pay_Num&lt;&gt;"",Scheduled_Monthly_Payment,"")</f>
        <v>47.752905429455602</v>
      </c>
      <c r="E212" s="32">
        <f t="shared" si="29"/>
        <v>0</v>
      </c>
      <c r="F212" s="20">
        <f t="shared" si="30"/>
        <v>47.752905429455602</v>
      </c>
      <c r="G212" s="20">
        <f t="shared" si="31"/>
        <v>88.129154123702008</v>
      </c>
      <c r="H212" s="20">
        <f t="shared" ref="H212:H275" si="35">IF(Pay_Num&lt;&gt;"",Beg_Bal*Interest_Rate/12,"")</f>
        <v>-40.376248694246407</v>
      </c>
      <c r="I212" s="20">
        <f t="shared" si="32"/>
        <v>-8897.4925055956446</v>
      </c>
      <c r="J212" s="16"/>
      <c r="K212" s="16"/>
    </row>
    <row r="213" spans="1:11" x14ac:dyDescent="0.25">
      <c r="A213" s="18">
        <f t="shared" si="27"/>
        <v>196</v>
      </c>
      <c r="B213" s="19">
        <f t="shared" si="28"/>
        <v>58967</v>
      </c>
      <c r="C213" s="20">
        <f t="shared" si="33"/>
        <v>-8897.4925055956446</v>
      </c>
      <c r="D213" s="20">
        <f t="shared" si="34"/>
        <v>47.752905429455602</v>
      </c>
      <c r="E213" s="32">
        <f t="shared" si="29"/>
        <v>0</v>
      </c>
      <c r="F213" s="20">
        <f t="shared" si="30"/>
        <v>47.752905429455602</v>
      </c>
      <c r="G213" s="20">
        <f t="shared" si="31"/>
        <v>88.533079413435644</v>
      </c>
      <c r="H213" s="20">
        <f t="shared" si="35"/>
        <v>-40.780173983980042</v>
      </c>
      <c r="I213" s="20">
        <f t="shared" si="32"/>
        <v>-8986.0255850090798</v>
      </c>
      <c r="J213" s="16"/>
      <c r="K213" s="16"/>
    </row>
    <row r="214" spans="1:11" x14ac:dyDescent="0.25">
      <c r="A214" s="18">
        <f t="shared" si="27"/>
        <v>197</v>
      </c>
      <c r="B214" s="19">
        <f t="shared" si="28"/>
        <v>58997</v>
      </c>
      <c r="C214" s="20">
        <f t="shared" si="33"/>
        <v>-8986.0255850090798</v>
      </c>
      <c r="D214" s="20">
        <f t="shared" si="34"/>
        <v>47.752905429455602</v>
      </c>
      <c r="E214" s="32">
        <f t="shared" si="29"/>
        <v>0</v>
      </c>
      <c r="F214" s="20">
        <f t="shared" si="30"/>
        <v>47.752905429455602</v>
      </c>
      <c r="G214" s="20">
        <f t="shared" si="31"/>
        <v>88.938856027413891</v>
      </c>
      <c r="H214" s="20">
        <f t="shared" si="35"/>
        <v>-41.185950597958282</v>
      </c>
      <c r="I214" s="20">
        <f t="shared" si="32"/>
        <v>-9074.9644410364945</v>
      </c>
      <c r="J214" s="16"/>
      <c r="K214" s="16"/>
    </row>
    <row r="215" spans="1:11" x14ac:dyDescent="0.25">
      <c r="A215" s="18">
        <f t="shared" si="27"/>
        <v>198</v>
      </c>
      <c r="B215" s="19">
        <f t="shared" si="28"/>
        <v>59028</v>
      </c>
      <c r="C215" s="20">
        <f t="shared" si="33"/>
        <v>-9074.9644410364945</v>
      </c>
      <c r="D215" s="20">
        <f t="shared" si="34"/>
        <v>47.752905429455602</v>
      </c>
      <c r="E215" s="32">
        <f t="shared" si="29"/>
        <v>0</v>
      </c>
      <c r="F215" s="20">
        <f t="shared" si="30"/>
        <v>47.752905429455602</v>
      </c>
      <c r="G215" s="20">
        <f t="shared" si="31"/>
        <v>89.346492450872873</v>
      </c>
      <c r="H215" s="20">
        <f t="shared" si="35"/>
        <v>-41.593587021417271</v>
      </c>
      <c r="I215" s="20">
        <f t="shared" si="32"/>
        <v>-9164.3109334873679</v>
      </c>
      <c r="J215" s="16"/>
      <c r="K215" s="16"/>
    </row>
    <row r="216" spans="1:11" x14ac:dyDescent="0.25">
      <c r="A216" s="18">
        <f t="shared" si="27"/>
        <v>199</v>
      </c>
      <c r="B216" s="19">
        <f t="shared" si="28"/>
        <v>59059</v>
      </c>
      <c r="C216" s="20">
        <f t="shared" si="33"/>
        <v>-9164.3109334873679</v>
      </c>
      <c r="D216" s="20">
        <f t="shared" si="34"/>
        <v>47.752905429455602</v>
      </c>
      <c r="E216" s="32">
        <f t="shared" si="29"/>
        <v>0</v>
      </c>
      <c r="F216" s="20">
        <f t="shared" si="30"/>
        <v>47.752905429455602</v>
      </c>
      <c r="G216" s="20">
        <f t="shared" si="31"/>
        <v>89.755997207939373</v>
      </c>
      <c r="H216" s="20">
        <f t="shared" si="35"/>
        <v>-42.003091778483771</v>
      </c>
      <c r="I216" s="20">
        <f t="shared" si="32"/>
        <v>-9254.0669306953077</v>
      </c>
      <c r="J216" s="16"/>
      <c r="K216" s="16"/>
    </row>
    <row r="217" spans="1:11" x14ac:dyDescent="0.25">
      <c r="A217" s="18">
        <f t="shared" si="27"/>
        <v>200</v>
      </c>
      <c r="B217" s="19">
        <f t="shared" si="28"/>
        <v>59089</v>
      </c>
      <c r="C217" s="20">
        <f t="shared" si="33"/>
        <v>-9254.0669306953077</v>
      </c>
      <c r="D217" s="20">
        <f t="shared" si="34"/>
        <v>47.752905429455602</v>
      </c>
      <c r="E217" s="32">
        <f t="shared" si="29"/>
        <v>0</v>
      </c>
      <c r="F217" s="20">
        <f t="shared" si="30"/>
        <v>47.752905429455602</v>
      </c>
      <c r="G217" s="20">
        <f t="shared" si="31"/>
        <v>90.167378861809098</v>
      </c>
      <c r="H217" s="20">
        <f t="shared" si="35"/>
        <v>-42.414473432353496</v>
      </c>
      <c r="I217" s="20">
        <f t="shared" si="32"/>
        <v>-9344.2343095571177</v>
      </c>
      <c r="J217" s="16"/>
      <c r="K217" s="16"/>
    </row>
    <row r="218" spans="1:11" x14ac:dyDescent="0.25">
      <c r="A218" s="18">
        <f t="shared" si="27"/>
        <v>201</v>
      </c>
      <c r="B218" s="19">
        <f t="shared" si="28"/>
        <v>59120</v>
      </c>
      <c r="C218" s="20">
        <f t="shared" si="33"/>
        <v>-9344.2343095571177</v>
      </c>
      <c r="D218" s="20">
        <f t="shared" si="34"/>
        <v>47.752905429455602</v>
      </c>
      <c r="E218" s="32">
        <f t="shared" si="29"/>
        <v>0</v>
      </c>
      <c r="F218" s="20">
        <f t="shared" si="30"/>
        <v>47.752905429455602</v>
      </c>
      <c r="G218" s="20">
        <f t="shared" si="31"/>
        <v>90.580646014925719</v>
      </c>
      <c r="H218" s="20">
        <f t="shared" si="35"/>
        <v>-42.827740585470117</v>
      </c>
      <c r="I218" s="20">
        <f t="shared" si="32"/>
        <v>-9434.8149555720429</v>
      </c>
      <c r="J218" s="16"/>
      <c r="K218" s="16"/>
    </row>
    <row r="219" spans="1:11" x14ac:dyDescent="0.25">
      <c r="A219" s="18">
        <f t="shared" si="27"/>
        <v>202</v>
      </c>
      <c r="B219" s="19">
        <f t="shared" si="28"/>
        <v>59150</v>
      </c>
      <c r="C219" s="20">
        <f t="shared" si="33"/>
        <v>-9434.8149555720429</v>
      </c>
      <c r="D219" s="20">
        <f t="shared" si="34"/>
        <v>47.752905429455602</v>
      </c>
      <c r="E219" s="32">
        <f t="shared" si="29"/>
        <v>0</v>
      </c>
      <c r="F219" s="20">
        <f t="shared" si="30"/>
        <v>47.752905429455602</v>
      </c>
      <c r="G219" s="20">
        <f t="shared" si="31"/>
        <v>90.995807309160796</v>
      </c>
      <c r="H219" s="20">
        <f t="shared" si="35"/>
        <v>-43.242901879705194</v>
      </c>
      <c r="I219" s="20">
        <f t="shared" si="32"/>
        <v>-9525.8107628812031</v>
      </c>
      <c r="J219" s="16"/>
      <c r="K219" s="16"/>
    </row>
    <row r="220" spans="1:11" x14ac:dyDescent="0.25">
      <c r="A220" s="18">
        <f t="shared" si="27"/>
        <v>203</v>
      </c>
      <c r="B220" s="19">
        <f t="shared" si="28"/>
        <v>59181</v>
      </c>
      <c r="C220" s="20">
        <f t="shared" si="33"/>
        <v>-9525.8107628812031</v>
      </c>
      <c r="D220" s="20">
        <f t="shared" si="34"/>
        <v>47.752905429455602</v>
      </c>
      <c r="E220" s="32">
        <f t="shared" si="29"/>
        <v>0</v>
      </c>
      <c r="F220" s="20">
        <f t="shared" si="30"/>
        <v>47.752905429455602</v>
      </c>
      <c r="G220" s="20">
        <f t="shared" si="31"/>
        <v>91.412871425994453</v>
      </c>
      <c r="H220" s="20">
        <f t="shared" si="35"/>
        <v>-43.659965996538851</v>
      </c>
      <c r="I220" s="20">
        <f t="shared" si="32"/>
        <v>-9617.2236343071982</v>
      </c>
      <c r="J220" s="16"/>
      <c r="K220" s="16"/>
    </row>
    <row r="221" spans="1:11" x14ac:dyDescent="0.25">
      <c r="A221" s="18">
        <f t="shared" si="27"/>
        <v>204</v>
      </c>
      <c r="B221" s="19">
        <f t="shared" si="28"/>
        <v>59212</v>
      </c>
      <c r="C221" s="20">
        <f t="shared" si="33"/>
        <v>-9617.2236343071982</v>
      </c>
      <c r="D221" s="20">
        <f t="shared" si="34"/>
        <v>47.752905429455602</v>
      </c>
      <c r="E221" s="32">
        <f t="shared" si="29"/>
        <v>0</v>
      </c>
      <c r="F221" s="20">
        <f t="shared" si="30"/>
        <v>47.752905429455602</v>
      </c>
      <c r="G221" s="20">
        <f t="shared" si="31"/>
        <v>91.831847086696925</v>
      </c>
      <c r="H221" s="20">
        <f t="shared" si="35"/>
        <v>-44.078941657241323</v>
      </c>
      <c r="I221" s="20">
        <f t="shared" si="32"/>
        <v>-9709.0554813938943</v>
      </c>
      <c r="J221" s="16"/>
      <c r="K221" s="16"/>
    </row>
    <row r="222" spans="1:11" x14ac:dyDescent="0.25">
      <c r="A222" s="18">
        <f t="shared" si="27"/>
        <v>205</v>
      </c>
      <c r="B222" s="19">
        <f t="shared" si="28"/>
        <v>59240</v>
      </c>
      <c r="C222" s="20">
        <f t="shared" si="33"/>
        <v>-9709.0554813938943</v>
      </c>
      <c r="D222" s="20">
        <f t="shared" si="34"/>
        <v>47.752905429455602</v>
      </c>
      <c r="E222" s="32">
        <f t="shared" si="29"/>
        <v>0</v>
      </c>
      <c r="F222" s="20">
        <f t="shared" si="30"/>
        <v>47.752905429455602</v>
      </c>
      <c r="G222" s="20">
        <f t="shared" si="31"/>
        <v>92.252743052510951</v>
      </c>
      <c r="H222" s="20">
        <f t="shared" si="35"/>
        <v>-44.499837623055349</v>
      </c>
      <c r="I222" s="20">
        <f t="shared" si="32"/>
        <v>-9801.3082244464058</v>
      </c>
      <c r="J222" s="16"/>
      <c r="K222" s="16"/>
    </row>
    <row r="223" spans="1:11" x14ac:dyDescent="0.25">
      <c r="A223" s="18">
        <f t="shared" si="27"/>
        <v>206</v>
      </c>
      <c r="B223" s="19">
        <f t="shared" si="28"/>
        <v>59271</v>
      </c>
      <c r="C223" s="20">
        <f t="shared" si="33"/>
        <v>-9801.3082244464058</v>
      </c>
      <c r="D223" s="20">
        <f t="shared" si="34"/>
        <v>47.752905429455602</v>
      </c>
      <c r="E223" s="32">
        <f t="shared" si="29"/>
        <v>0</v>
      </c>
      <c r="F223" s="20">
        <f t="shared" si="30"/>
        <v>47.752905429455602</v>
      </c>
      <c r="G223" s="20">
        <f t="shared" si="31"/>
        <v>92.675568124834967</v>
      </c>
      <c r="H223" s="20">
        <f t="shared" si="35"/>
        <v>-44.922662695379358</v>
      </c>
      <c r="I223" s="20">
        <f t="shared" si="32"/>
        <v>-9893.98379257124</v>
      </c>
      <c r="J223" s="16"/>
      <c r="K223" s="16"/>
    </row>
    <row r="224" spans="1:11" x14ac:dyDescent="0.25">
      <c r="A224" s="18">
        <f t="shared" si="27"/>
        <v>207</v>
      </c>
      <c r="B224" s="19">
        <f t="shared" si="28"/>
        <v>59301</v>
      </c>
      <c r="C224" s="20">
        <f t="shared" si="33"/>
        <v>-9893.98379257124</v>
      </c>
      <c r="D224" s="20">
        <f t="shared" si="34"/>
        <v>47.752905429455602</v>
      </c>
      <c r="E224" s="32">
        <f t="shared" si="29"/>
        <v>0</v>
      </c>
      <c r="F224" s="20">
        <f t="shared" si="30"/>
        <v>47.752905429455602</v>
      </c>
      <c r="G224" s="20">
        <f t="shared" si="31"/>
        <v>93.100331145407125</v>
      </c>
      <c r="H224" s="20">
        <f t="shared" si="35"/>
        <v>-45.347425715951516</v>
      </c>
      <c r="I224" s="20">
        <f t="shared" si="32"/>
        <v>-9987.0841237166478</v>
      </c>
      <c r="J224" s="16"/>
      <c r="K224" s="16"/>
    </row>
    <row r="225" spans="1:11" x14ac:dyDescent="0.25">
      <c r="A225" s="18">
        <f t="shared" si="27"/>
        <v>208</v>
      </c>
      <c r="B225" s="19">
        <f t="shared" si="28"/>
        <v>59332</v>
      </c>
      <c r="C225" s="20">
        <f t="shared" si="33"/>
        <v>-9987.0841237166478</v>
      </c>
      <c r="D225" s="20">
        <f t="shared" si="34"/>
        <v>47.752905429455602</v>
      </c>
      <c r="E225" s="32">
        <f t="shared" si="29"/>
        <v>0</v>
      </c>
      <c r="F225" s="20">
        <f t="shared" si="30"/>
        <v>47.752905429455602</v>
      </c>
      <c r="G225" s="20">
        <f t="shared" si="31"/>
        <v>93.527040996490243</v>
      </c>
      <c r="H225" s="20">
        <f t="shared" si="35"/>
        <v>-45.774135567034641</v>
      </c>
      <c r="I225" s="20">
        <f t="shared" si="32"/>
        <v>-10080.611164713138</v>
      </c>
      <c r="J225" s="16"/>
      <c r="K225" s="16"/>
    </row>
    <row r="226" spans="1:11" x14ac:dyDescent="0.25">
      <c r="A226" s="18">
        <f t="shared" si="27"/>
        <v>209</v>
      </c>
      <c r="B226" s="19">
        <f t="shared" si="28"/>
        <v>59362</v>
      </c>
      <c r="C226" s="20">
        <f t="shared" si="33"/>
        <v>-10080.611164713138</v>
      </c>
      <c r="D226" s="20">
        <f t="shared" si="34"/>
        <v>47.752905429455602</v>
      </c>
      <c r="E226" s="32">
        <f t="shared" si="29"/>
        <v>0</v>
      </c>
      <c r="F226" s="20">
        <f t="shared" si="30"/>
        <v>47.752905429455602</v>
      </c>
      <c r="G226" s="20">
        <f t="shared" si="31"/>
        <v>93.955706601057486</v>
      </c>
      <c r="H226" s="20">
        <f t="shared" si="35"/>
        <v>-46.202801171601884</v>
      </c>
      <c r="I226" s="20">
        <f t="shared" si="32"/>
        <v>-10174.566871314195</v>
      </c>
      <c r="J226" s="16"/>
      <c r="K226" s="16"/>
    </row>
    <row r="227" spans="1:11" x14ac:dyDescent="0.25">
      <c r="A227" s="18">
        <f t="shared" si="27"/>
        <v>210</v>
      </c>
      <c r="B227" s="19">
        <f t="shared" si="28"/>
        <v>59393</v>
      </c>
      <c r="C227" s="20">
        <f t="shared" si="33"/>
        <v>-10174.566871314195</v>
      </c>
      <c r="D227" s="20">
        <f t="shared" si="34"/>
        <v>47.752905429455602</v>
      </c>
      <c r="E227" s="32">
        <f t="shared" si="29"/>
        <v>0</v>
      </c>
      <c r="F227" s="20">
        <f t="shared" si="30"/>
        <v>47.752905429455602</v>
      </c>
      <c r="G227" s="20">
        <f t="shared" si="31"/>
        <v>94.386336922978998</v>
      </c>
      <c r="H227" s="20">
        <f t="shared" si="35"/>
        <v>-46.633431493523396</v>
      </c>
      <c r="I227" s="20">
        <f t="shared" si="32"/>
        <v>-10268.953208237173</v>
      </c>
      <c r="J227" s="16"/>
      <c r="K227" s="16"/>
    </row>
    <row r="228" spans="1:11" x14ac:dyDescent="0.25">
      <c r="A228" s="18">
        <f t="shared" si="27"/>
        <v>211</v>
      </c>
      <c r="B228" s="19">
        <f t="shared" si="28"/>
        <v>59424</v>
      </c>
      <c r="C228" s="20">
        <f t="shared" si="33"/>
        <v>-10268.953208237173</v>
      </c>
      <c r="D228" s="20">
        <f t="shared" si="34"/>
        <v>47.752905429455602</v>
      </c>
      <c r="E228" s="32">
        <f t="shared" si="29"/>
        <v>0</v>
      </c>
      <c r="F228" s="20">
        <f t="shared" si="30"/>
        <v>47.752905429455602</v>
      </c>
      <c r="G228" s="20">
        <f t="shared" si="31"/>
        <v>94.818940967209315</v>
      </c>
      <c r="H228" s="20">
        <f t="shared" si="35"/>
        <v>-47.066035537753713</v>
      </c>
      <c r="I228" s="20">
        <f t="shared" si="32"/>
        <v>-10363.772149204382</v>
      </c>
      <c r="J228" s="16"/>
      <c r="K228" s="16"/>
    </row>
    <row r="229" spans="1:11" x14ac:dyDescent="0.25">
      <c r="A229" s="18">
        <f t="shared" si="27"/>
        <v>212</v>
      </c>
      <c r="B229" s="19">
        <f t="shared" si="28"/>
        <v>59454</v>
      </c>
      <c r="C229" s="20">
        <f t="shared" si="33"/>
        <v>-10363.772149204382</v>
      </c>
      <c r="D229" s="20">
        <f t="shared" si="34"/>
        <v>47.752905429455602</v>
      </c>
      <c r="E229" s="32">
        <f t="shared" si="29"/>
        <v>0</v>
      </c>
      <c r="F229" s="20">
        <f t="shared" si="30"/>
        <v>47.752905429455602</v>
      </c>
      <c r="G229" s="20">
        <f t="shared" si="31"/>
        <v>95.253527779975684</v>
      </c>
      <c r="H229" s="20">
        <f t="shared" si="35"/>
        <v>-47.500622350520082</v>
      </c>
      <c r="I229" s="20">
        <f t="shared" si="32"/>
        <v>-10459.025676984358</v>
      </c>
      <c r="J229" s="16"/>
      <c r="K229" s="16"/>
    </row>
    <row r="230" spans="1:11" x14ac:dyDescent="0.25">
      <c r="A230" s="18">
        <f t="shared" si="27"/>
        <v>213</v>
      </c>
      <c r="B230" s="19">
        <f t="shared" si="28"/>
        <v>59485</v>
      </c>
      <c r="C230" s="20">
        <f t="shared" si="33"/>
        <v>-10459.025676984358</v>
      </c>
      <c r="D230" s="20">
        <f t="shared" si="34"/>
        <v>47.752905429455602</v>
      </c>
      <c r="E230" s="32">
        <f t="shared" si="29"/>
        <v>0</v>
      </c>
      <c r="F230" s="20">
        <f t="shared" si="30"/>
        <v>47.752905429455602</v>
      </c>
      <c r="G230" s="20">
        <f t="shared" si="31"/>
        <v>95.690106448967242</v>
      </c>
      <c r="H230" s="20">
        <f t="shared" si="35"/>
        <v>-47.93720101951164</v>
      </c>
      <c r="I230" s="20">
        <f t="shared" si="32"/>
        <v>-10554.715783433325</v>
      </c>
      <c r="J230" s="16"/>
      <c r="K230" s="16"/>
    </row>
    <row r="231" spans="1:11" x14ac:dyDescent="0.25">
      <c r="A231" s="18">
        <f t="shared" si="27"/>
        <v>214</v>
      </c>
      <c r="B231" s="19">
        <f t="shared" si="28"/>
        <v>59515</v>
      </c>
      <c r="C231" s="20">
        <f t="shared" si="33"/>
        <v>-10554.715783433325</v>
      </c>
      <c r="D231" s="20">
        <f t="shared" si="34"/>
        <v>47.752905429455602</v>
      </c>
      <c r="E231" s="32">
        <f t="shared" si="29"/>
        <v>0</v>
      </c>
      <c r="F231" s="20">
        <f t="shared" si="30"/>
        <v>47.752905429455602</v>
      </c>
      <c r="G231" s="20">
        <f t="shared" si="31"/>
        <v>96.128686103525013</v>
      </c>
      <c r="H231" s="20">
        <f t="shared" si="35"/>
        <v>-48.375780674069404</v>
      </c>
      <c r="I231" s="20">
        <f t="shared" si="32"/>
        <v>-10650.844469536849</v>
      </c>
      <c r="J231" s="16"/>
      <c r="K231" s="16"/>
    </row>
    <row r="232" spans="1:11" x14ac:dyDescent="0.25">
      <c r="A232" s="18">
        <f t="shared" si="27"/>
        <v>215</v>
      </c>
      <c r="B232" s="19">
        <f t="shared" si="28"/>
        <v>59546</v>
      </c>
      <c r="C232" s="20">
        <f t="shared" si="33"/>
        <v>-10650.844469536849</v>
      </c>
      <c r="D232" s="20">
        <f t="shared" si="34"/>
        <v>47.752905429455602</v>
      </c>
      <c r="E232" s="32">
        <f t="shared" si="29"/>
        <v>0</v>
      </c>
      <c r="F232" s="20">
        <f t="shared" si="30"/>
        <v>47.752905429455602</v>
      </c>
      <c r="G232" s="20">
        <f t="shared" si="31"/>
        <v>96.569275914832829</v>
      </c>
      <c r="H232" s="20">
        <f t="shared" si="35"/>
        <v>-48.816370485377227</v>
      </c>
      <c r="I232" s="20">
        <f t="shared" si="32"/>
        <v>-10747.413745451682</v>
      </c>
      <c r="J232" s="16"/>
      <c r="K232" s="16"/>
    </row>
    <row r="233" spans="1:11" x14ac:dyDescent="0.25">
      <c r="A233" s="18">
        <f t="shared" si="27"/>
        <v>216</v>
      </c>
      <c r="B233" s="19">
        <f t="shared" si="28"/>
        <v>59577</v>
      </c>
      <c r="C233" s="20">
        <f t="shared" si="33"/>
        <v>-10747.413745451682</v>
      </c>
      <c r="D233" s="20">
        <f t="shared" si="34"/>
        <v>47.752905429455602</v>
      </c>
      <c r="E233" s="32">
        <f t="shared" si="29"/>
        <v>0</v>
      </c>
      <c r="F233" s="20">
        <f t="shared" si="30"/>
        <v>47.752905429455602</v>
      </c>
      <c r="G233" s="20">
        <f t="shared" si="31"/>
        <v>97.011885096109154</v>
      </c>
      <c r="H233" s="20">
        <f t="shared" si="35"/>
        <v>-49.258979666653545</v>
      </c>
      <c r="I233" s="20">
        <f t="shared" si="32"/>
        <v>-10844.425630547792</v>
      </c>
      <c r="J233" s="16"/>
      <c r="K233" s="16"/>
    </row>
    <row r="234" spans="1:11" x14ac:dyDescent="0.25">
      <c r="A234" s="18">
        <f t="shared" si="27"/>
        <v>217</v>
      </c>
      <c r="B234" s="19">
        <f t="shared" si="28"/>
        <v>59605</v>
      </c>
      <c r="C234" s="20">
        <f t="shared" si="33"/>
        <v>-10844.425630547792</v>
      </c>
      <c r="D234" s="20">
        <f t="shared" si="34"/>
        <v>47.752905429455602</v>
      </c>
      <c r="E234" s="32">
        <f t="shared" si="29"/>
        <v>0</v>
      </c>
      <c r="F234" s="20">
        <f t="shared" si="30"/>
        <v>47.752905429455602</v>
      </c>
      <c r="G234" s="20">
        <f t="shared" si="31"/>
        <v>97.456522902799648</v>
      </c>
      <c r="H234" s="20">
        <f t="shared" si="35"/>
        <v>-49.703617473344046</v>
      </c>
      <c r="I234" s="20">
        <f t="shared" si="32"/>
        <v>-10941.882153450591</v>
      </c>
      <c r="J234" s="16"/>
      <c r="K234" s="16"/>
    </row>
    <row r="235" spans="1:11" x14ac:dyDescent="0.25">
      <c r="A235" s="18">
        <f t="shared" si="27"/>
        <v>218</v>
      </c>
      <c r="B235" s="19">
        <f t="shared" si="28"/>
        <v>59636</v>
      </c>
      <c r="C235" s="20">
        <f t="shared" si="33"/>
        <v>-10941.882153450591</v>
      </c>
      <c r="D235" s="20">
        <f t="shared" si="34"/>
        <v>47.752905429455602</v>
      </c>
      <c r="E235" s="32">
        <f t="shared" si="29"/>
        <v>0</v>
      </c>
      <c r="F235" s="20">
        <f t="shared" si="30"/>
        <v>47.752905429455602</v>
      </c>
      <c r="G235" s="20">
        <f t="shared" si="31"/>
        <v>97.903198632770824</v>
      </c>
      <c r="H235" s="20">
        <f t="shared" si="35"/>
        <v>-50.150293203315215</v>
      </c>
      <c r="I235" s="20">
        <f t="shared" si="32"/>
        <v>-11039.785352083361</v>
      </c>
      <c r="J235" s="16"/>
      <c r="K235" s="16"/>
    </row>
    <row r="236" spans="1:11" x14ac:dyDescent="0.25">
      <c r="A236" s="18">
        <f t="shared" si="27"/>
        <v>219</v>
      </c>
      <c r="B236" s="19">
        <f t="shared" si="28"/>
        <v>59666</v>
      </c>
      <c r="C236" s="20">
        <f t="shared" si="33"/>
        <v>-11039.785352083361</v>
      </c>
      <c r="D236" s="20">
        <f t="shared" si="34"/>
        <v>47.752905429455602</v>
      </c>
      <c r="E236" s="32">
        <f t="shared" si="29"/>
        <v>0</v>
      </c>
      <c r="F236" s="20">
        <f t="shared" si="30"/>
        <v>47.752905429455602</v>
      </c>
      <c r="G236" s="20">
        <f t="shared" si="31"/>
        <v>98.35192162650435</v>
      </c>
      <c r="H236" s="20">
        <f t="shared" si="35"/>
        <v>-50.599016197048741</v>
      </c>
      <c r="I236" s="20">
        <f t="shared" si="32"/>
        <v>-11138.137273709866</v>
      </c>
      <c r="J236" s="16"/>
      <c r="K236" s="16"/>
    </row>
    <row r="237" spans="1:11" x14ac:dyDescent="0.25">
      <c r="A237" s="18">
        <f t="shared" si="27"/>
        <v>220</v>
      </c>
      <c r="B237" s="19">
        <f t="shared" si="28"/>
        <v>59697</v>
      </c>
      <c r="C237" s="20">
        <f t="shared" si="33"/>
        <v>-11138.137273709866</v>
      </c>
      <c r="D237" s="20">
        <f t="shared" si="34"/>
        <v>47.752905429455602</v>
      </c>
      <c r="E237" s="32">
        <f t="shared" si="29"/>
        <v>0</v>
      </c>
      <c r="F237" s="20">
        <f t="shared" si="30"/>
        <v>47.752905429455602</v>
      </c>
      <c r="G237" s="20">
        <f t="shared" si="31"/>
        <v>98.802701267292491</v>
      </c>
      <c r="H237" s="20">
        <f t="shared" si="35"/>
        <v>-51.049795837836889</v>
      </c>
      <c r="I237" s="20">
        <f t="shared" si="32"/>
        <v>-11236.939974977158</v>
      </c>
      <c r="J237" s="16"/>
      <c r="K237" s="16"/>
    </row>
    <row r="238" spans="1:11" x14ac:dyDescent="0.25">
      <c r="A238" s="18">
        <f t="shared" si="27"/>
        <v>221</v>
      </c>
      <c r="B238" s="19">
        <f t="shared" si="28"/>
        <v>59727</v>
      </c>
      <c r="C238" s="20">
        <f t="shared" si="33"/>
        <v>-11236.939974977158</v>
      </c>
      <c r="D238" s="20">
        <f t="shared" si="34"/>
        <v>47.752905429455602</v>
      </c>
      <c r="E238" s="32">
        <f t="shared" si="29"/>
        <v>0</v>
      </c>
      <c r="F238" s="20">
        <f t="shared" si="30"/>
        <v>47.752905429455602</v>
      </c>
      <c r="G238" s="20">
        <f t="shared" si="31"/>
        <v>99.25554698143425</v>
      </c>
      <c r="H238" s="20">
        <f t="shared" si="35"/>
        <v>-51.502641551978648</v>
      </c>
      <c r="I238" s="20">
        <f t="shared" si="32"/>
        <v>-11336.195521958593</v>
      </c>
      <c r="J238" s="16"/>
      <c r="K238" s="16"/>
    </row>
    <row r="239" spans="1:11" x14ac:dyDescent="0.25">
      <c r="A239" s="18">
        <f t="shared" si="27"/>
        <v>222</v>
      </c>
      <c r="B239" s="19">
        <f t="shared" si="28"/>
        <v>59758</v>
      </c>
      <c r="C239" s="20">
        <f t="shared" si="33"/>
        <v>-11336.195521958593</v>
      </c>
      <c r="D239" s="20">
        <f t="shared" si="34"/>
        <v>47.752905429455602</v>
      </c>
      <c r="E239" s="32">
        <f t="shared" si="29"/>
        <v>0</v>
      </c>
      <c r="F239" s="20">
        <f t="shared" si="30"/>
        <v>47.752905429455602</v>
      </c>
      <c r="G239" s="20">
        <f t="shared" si="31"/>
        <v>99.710468238432483</v>
      </c>
      <c r="H239" s="20">
        <f t="shared" si="35"/>
        <v>-51.957562808976881</v>
      </c>
      <c r="I239" s="20">
        <f t="shared" si="32"/>
        <v>-11435.905990197025</v>
      </c>
      <c r="J239" s="16"/>
      <c r="K239" s="16"/>
    </row>
    <row r="240" spans="1:11" x14ac:dyDescent="0.25">
      <c r="A240" s="18">
        <f t="shared" si="27"/>
        <v>223</v>
      </c>
      <c r="B240" s="19">
        <f t="shared" si="28"/>
        <v>59789</v>
      </c>
      <c r="C240" s="20">
        <f t="shared" si="33"/>
        <v>-11435.905990197025</v>
      </c>
      <c r="D240" s="20">
        <f t="shared" si="34"/>
        <v>47.752905429455602</v>
      </c>
      <c r="E240" s="32">
        <f t="shared" si="29"/>
        <v>0</v>
      </c>
      <c r="F240" s="20">
        <f t="shared" si="30"/>
        <v>47.752905429455602</v>
      </c>
      <c r="G240" s="20">
        <f t="shared" si="31"/>
        <v>100.16747455119197</v>
      </c>
      <c r="H240" s="20">
        <f t="shared" si="35"/>
        <v>-52.414569121736371</v>
      </c>
      <c r="I240" s="20">
        <f t="shared" si="32"/>
        <v>-11536.073464748217</v>
      </c>
      <c r="J240" s="16"/>
      <c r="K240" s="16"/>
    </row>
    <row r="241" spans="1:11" x14ac:dyDescent="0.25">
      <c r="A241" s="18">
        <f t="shared" si="27"/>
        <v>224</v>
      </c>
      <c r="B241" s="19">
        <f t="shared" si="28"/>
        <v>59819</v>
      </c>
      <c r="C241" s="20">
        <f t="shared" si="33"/>
        <v>-11536.073464748217</v>
      </c>
      <c r="D241" s="20">
        <f t="shared" si="34"/>
        <v>47.752905429455602</v>
      </c>
      <c r="E241" s="32">
        <f t="shared" si="29"/>
        <v>0</v>
      </c>
      <c r="F241" s="20">
        <f t="shared" si="30"/>
        <v>47.752905429455602</v>
      </c>
      <c r="G241" s="20">
        <f t="shared" si="31"/>
        <v>100.62657547621826</v>
      </c>
      <c r="H241" s="20">
        <f t="shared" si="35"/>
        <v>-52.873670046762662</v>
      </c>
      <c r="I241" s="20">
        <f t="shared" si="32"/>
        <v>-11636.700040224436</v>
      </c>
      <c r="J241" s="16"/>
      <c r="K241" s="16"/>
    </row>
    <row r="242" spans="1:11" x14ac:dyDescent="0.25">
      <c r="A242" s="18">
        <f t="shared" si="27"/>
        <v>225</v>
      </c>
      <c r="B242" s="19">
        <f t="shared" si="28"/>
        <v>59850</v>
      </c>
      <c r="C242" s="20">
        <f t="shared" si="33"/>
        <v>-11636.700040224436</v>
      </c>
      <c r="D242" s="20">
        <f t="shared" si="34"/>
        <v>47.752905429455602</v>
      </c>
      <c r="E242" s="32">
        <f t="shared" si="29"/>
        <v>0</v>
      </c>
      <c r="F242" s="20">
        <f t="shared" si="30"/>
        <v>47.752905429455602</v>
      </c>
      <c r="G242" s="20">
        <f t="shared" si="31"/>
        <v>101.0877806138176</v>
      </c>
      <c r="H242" s="20">
        <f t="shared" si="35"/>
        <v>-53.334875184361998</v>
      </c>
      <c r="I242" s="20">
        <f t="shared" si="32"/>
        <v>-11737.787820838254</v>
      </c>
      <c r="J242" s="16"/>
      <c r="K242" s="16"/>
    </row>
    <row r="243" spans="1:11" x14ac:dyDescent="0.25">
      <c r="A243" s="18">
        <f t="shared" si="27"/>
        <v>226</v>
      </c>
      <c r="B243" s="19">
        <f t="shared" si="28"/>
        <v>59880</v>
      </c>
      <c r="C243" s="20">
        <f t="shared" si="33"/>
        <v>-11737.787820838254</v>
      </c>
      <c r="D243" s="20">
        <f t="shared" si="34"/>
        <v>47.752905429455602</v>
      </c>
      <c r="E243" s="32">
        <f t="shared" si="29"/>
        <v>0</v>
      </c>
      <c r="F243" s="20">
        <f t="shared" si="30"/>
        <v>47.752905429455602</v>
      </c>
      <c r="G243" s="20">
        <f t="shared" si="31"/>
        <v>101.55109960829759</v>
      </c>
      <c r="H243" s="20">
        <f t="shared" si="35"/>
        <v>-53.798194178841989</v>
      </c>
      <c r="I243" s="20">
        <f t="shared" si="32"/>
        <v>-11839.338920446551</v>
      </c>
      <c r="J243" s="16"/>
      <c r="K243" s="16"/>
    </row>
    <row r="244" spans="1:11" x14ac:dyDescent="0.25">
      <c r="A244" s="18">
        <f t="shared" si="27"/>
        <v>227</v>
      </c>
      <c r="B244" s="19">
        <f t="shared" si="28"/>
        <v>59911</v>
      </c>
      <c r="C244" s="20">
        <f t="shared" si="33"/>
        <v>-11839.338920446551</v>
      </c>
      <c r="D244" s="20">
        <f t="shared" si="34"/>
        <v>47.752905429455602</v>
      </c>
      <c r="E244" s="32">
        <f t="shared" si="29"/>
        <v>0</v>
      </c>
      <c r="F244" s="20">
        <f t="shared" si="30"/>
        <v>47.752905429455602</v>
      </c>
      <c r="G244" s="20">
        <f t="shared" si="31"/>
        <v>102.01654214816897</v>
      </c>
      <c r="H244" s="20">
        <f t="shared" si="35"/>
        <v>-54.263636718713364</v>
      </c>
      <c r="I244" s="20">
        <f t="shared" si="32"/>
        <v>-11941.35546259472</v>
      </c>
      <c r="J244" s="16"/>
      <c r="K244" s="16"/>
    </row>
    <row r="245" spans="1:11" x14ac:dyDescent="0.25">
      <c r="A245" s="18">
        <f t="shared" si="27"/>
        <v>228</v>
      </c>
      <c r="B245" s="19">
        <f t="shared" si="28"/>
        <v>59942</v>
      </c>
      <c r="C245" s="20">
        <f t="shared" si="33"/>
        <v>-11941.35546259472</v>
      </c>
      <c r="D245" s="20">
        <f t="shared" si="34"/>
        <v>47.752905429455602</v>
      </c>
      <c r="E245" s="32">
        <f t="shared" si="29"/>
        <v>0</v>
      </c>
      <c r="F245" s="20">
        <f t="shared" si="30"/>
        <v>47.752905429455602</v>
      </c>
      <c r="G245" s="20">
        <f t="shared" si="31"/>
        <v>102.48411796634807</v>
      </c>
      <c r="H245" s="20">
        <f t="shared" si="35"/>
        <v>-54.731212536892464</v>
      </c>
      <c r="I245" s="20">
        <f t="shared" si="32"/>
        <v>-12043.839580561067</v>
      </c>
      <c r="J245" s="16"/>
      <c r="K245" s="16"/>
    </row>
    <row r="246" spans="1:11" x14ac:dyDescent="0.25">
      <c r="A246" s="18">
        <f t="shared" si="27"/>
        <v>229</v>
      </c>
      <c r="B246" s="19">
        <f t="shared" si="28"/>
        <v>59971</v>
      </c>
      <c r="C246" s="20">
        <f t="shared" si="33"/>
        <v>-12043.839580561067</v>
      </c>
      <c r="D246" s="20">
        <f t="shared" si="34"/>
        <v>47.752905429455602</v>
      </c>
      <c r="E246" s="32">
        <f t="shared" si="29"/>
        <v>0</v>
      </c>
      <c r="F246" s="20">
        <f t="shared" si="30"/>
        <v>47.752905429455602</v>
      </c>
      <c r="G246" s="20">
        <f t="shared" si="31"/>
        <v>102.95383684036049</v>
      </c>
      <c r="H246" s="20">
        <f t="shared" si="35"/>
        <v>-55.200931410904893</v>
      </c>
      <c r="I246" s="20">
        <f t="shared" si="32"/>
        <v>-12146.793417401428</v>
      </c>
      <c r="J246" s="16"/>
      <c r="K246" s="16"/>
    </row>
    <row r="247" spans="1:11" x14ac:dyDescent="0.25">
      <c r="A247" s="18">
        <f t="shared" si="27"/>
        <v>230</v>
      </c>
      <c r="B247" s="19">
        <f t="shared" si="28"/>
        <v>60002</v>
      </c>
      <c r="C247" s="20">
        <f t="shared" si="33"/>
        <v>-12146.793417401428</v>
      </c>
      <c r="D247" s="20">
        <f t="shared" si="34"/>
        <v>47.752905429455602</v>
      </c>
      <c r="E247" s="32">
        <f t="shared" si="29"/>
        <v>0</v>
      </c>
      <c r="F247" s="20">
        <f t="shared" si="30"/>
        <v>47.752905429455602</v>
      </c>
      <c r="G247" s="20">
        <f t="shared" si="31"/>
        <v>103.42570859254548</v>
      </c>
      <c r="H247" s="20">
        <f t="shared" si="35"/>
        <v>-55.672803163089874</v>
      </c>
      <c r="I247" s="20">
        <f t="shared" si="32"/>
        <v>-12250.219125993974</v>
      </c>
      <c r="J247" s="16"/>
      <c r="K247" s="16"/>
    </row>
    <row r="248" spans="1:11" x14ac:dyDescent="0.25">
      <c r="A248" s="18">
        <f t="shared" si="27"/>
        <v>231</v>
      </c>
      <c r="B248" s="19">
        <f t="shared" si="28"/>
        <v>60032</v>
      </c>
      <c r="C248" s="20">
        <f t="shared" si="33"/>
        <v>-12250.219125993974</v>
      </c>
      <c r="D248" s="20">
        <f t="shared" si="34"/>
        <v>47.752905429455602</v>
      </c>
      <c r="E248" s="32">
        <f t="shared" si="29"/>
        <v>0</v>
      </c>
      <c r="F248" s="20">
        <f t="shared" si="30"/>
        <v>47.752905429455602</v>
      </c>
      <c r="G248" s="20">
        <f t="shared" si="31"/>
        <v>103.89974309026132</v>
      </c>
      <c r="H248" s="20">
        <f t="shared" si="35"/>
        <v>-56.146837660805716</v>
      </c>
      <c r="I248" s="20">
        <f t="shared" si="32"/>
        <v>-12354.118869084235</v>
      </c>
      <c r="J248" s="16"/>
      <c r="K248" s="16"/>
    </row>
    <row r="249" spans="1:11" x14ac:dyDescent="0.25">
      <c r="A249" s="18">
        <f t="shared" si="27"/>
        <v>232</v>
      </c>
      <c r="B249" s="19">
        <f t="shared" si="28"/>
        <v>60063</v>
      </c>
      <c r="C249" s="20">
        <f t="shared" si="33"/>
        <v>-12354.118869084235</v>
      </c>
      <c r="D249" s="20">
        <f t="shared" si="34"/>
        <v>47.752905429455602</v>
      </c>
      <c r="E249" s="32">
        <f t="shared" si="29"/>
        <v>0</v>
      </c>
      <c r="F249" s="20">
        <f t="shared" si="30"/>
        <v>47.752905429455602</v>
      </c>
      <c r="G249" s="20">
        <f t="shared" si="31"/>
        <v>104.37595024609169</v>
      </c>
      <c r="H249" s="20">
        <f t="shared" si="35"/>
        <v>-56.623044816636082</v>
      </c>
      <c r="I249" s="20">
        <f t="shared" si="32"/>
        <v>-12458.494819330328</v>
      </c>
      <c r="J249" s="16"/>
      <c r="K249" s="16"/>
    </row>
    <row r="250" spans="1:11" x14ac:dyDescent="0.25">
      <c r="A250" s="18">
        <f t="shared" si="27"/>
        <v>233</v>
      </c>
      <c r="B250" s="19">
        <f t="shared" si="28"/>
        <v>60093</v>
      </c>
      <c r="C250" s="20">
        <f t="shared" si="33"/>
        <v>-12458.494819330328</v>
      </c>
      <c r="D250" s="20">
        <f t="shared" si="34"/>
        <v>47.752905429455602</v>
      </c>
      <c r="E250" s="32">
        <f t="shared" si="29"/>
        <v>0</v>
      </c>
      <c r="F250" s="20">
        <f t="shared" si="30"/>
        <v>47.752905429455602</v>
      </c>
      <c r="G250" s="20">
        <f t="shared" si="31"/>
        <v>104.85434001805294</v>
      </c>
      <c r="H250" s="20">
        <f t="shared" si="35"/>
        <v>-57.101434588597336</v>
      </c>
      <c r="I250" s="20">
        <f t="shared" si="32"/>
        <v>-12563.349159348381</v>
      </c>
      <c r="J250" s="16"/>
      <c r="K250" s="16"/>
    </row>
    <row r="251" spans="1:11" x14ac:dyDescent="0.25">
      <c r="A251" s="18">
        <f t="shared" si="27"/>
        <v>234</v>
      </c>
      <c r="B251" s="19">
        <f t="shared" si="28"/>
        <v>60124</v>
      </c>
      <c r="C251" s="20">
        <f t="shared" si="33"/>
        <v>-12563.349159348381</v>
      </c>
      <c r="D251" s="20">
        <f t="shared" si="34"/>
        <v>47.752905429455602</v>
      </c>
      <c r="E251" s="32">
        <f t="shared" si="29"/>
        <v>0</v>
      </c>
      <c r="F251" s="20">
        <f t="shared" si="30"/>
        <v>47.752905429455602</v>
      </c>
      <c r="G251" s="20">
        <f t="shared" si="31"/>
        <v>105.33492240980235</v>
      </c>
      <c r="H251" s="20">
        <f t="shared" si="35"/>
        <v>-57.582016980346744</v>
      </c>
      <c r="I251" s="20">
        <f t="shared" si="32"/>
        <v>-12668.684081758183</v>
      </c>
      <c r="J251" s="16"/>
      <c r="K251" s="16"/>
    </row>
    <row r="252" spans="1:11" x14ac:dyDescent="0.25">
      <c r="A252" s="18">
        <f t="shared" si="27"/>
        <v>235</v>
      </c>
      <c r="B252" s="19">
        <f t="shared" si="28"/>
        <v>60155</v>
      </c>
      <c r="C252" s="20">
        <f t="shared" si="33"/>
        <v>-12668.684081758183</v>
      </c>
      <c r="D252" s="20">
        <f t="shared" si="34"/>
        <v>47.752905429455602</v>
      </c>
      <c r="E252" s="32">
        <f t="shared" si="29"/>
        <v>0</v>
      </c>
      <c r="F252" s="20">
        <f t="shared" si="30"/>
        <v>47.752905429455602</v>
      </c>
      <c r="G252" s="20">
        <f t="shared" si="31"/>
        <v>105.81770747084728</v>
      </c>
      <c r="H252" s="20">
        <f t="shared" si="35"/>
        <v>-58.06480204139168</v>
      </c>
      <c r="I252" s="20">
        <f t="shared" si="32"/>
        <v>-12774.501789229031</v>
      </c>
      <c r="J252" s="16"/>
      <c r="K252" s="16"/>
    </row>
    <row r="253" spans="1:11" x14ac:dyDescent="0.25">
      <c r="A253" s="18">
        <f t="shared" si="27"/>
        <v>236</v>
      </c>
      <c r="B253" s="19">
        <f t="shared" si="28"/>
        <v>60185</v>
      </c>
      <c r="C253" s="20">
        <f t="shared" si="33"/>
        <v>-12774.501789229031</v>
      </c>
      <c r="D253" s="20">
        <f t="shared" si="34"/>
        <v>47.752905429455602</v>
      </c>
      <c r="E253" s="32">
        <f t="shared" si="29"/>
        <v>0</v>
      </c>
      <c r="F253" s="20">
        <f t="shared" si="30"/>
        <v>47.752905429455602</v>
      </c>
      <c r="G253" s="20">
        <f t="shared" si="31"/>
        <v>106.30270529675533</v>
      </c>
      <c r="H253" s="20">
        <f t="shared" si="35"/>
        <v>-58.549799867299726</v>
      </c>
      <c r="I253" s="20">
        <f t="shared" si="32"/>
        <v>-12880.804494525786</v>
      </c>
      <c r="J253" s="16"/>
      <c r="K253" s="16"/>
    </row>
    <row r="254" spans="1:11" x14ac:dyDescent="0.25">
      <c r="A254" s="18">
        <f t="shared" si="27"/>
        <v>237</v>
      </c>
      <c r="B254" s="19">
        <f t="shared" si="28"/>
        <v>60216</v>
      </c>
      <c r="C254" s="20">
        <f t="shared" si="33"/>
        <v>-12880.804494525786</v>
      </c>
      <c r="D254" s="20">
        <f t="shared" si="34"/>
        <v>47.752905429455602</v>
      </c>
      <c r="E254" s="32">
        <f t="shared" si="29"/>
        <v>0</v>
      </c>
      <c r="F254" s="20">
        <f t="shared" si="30"/>
        <v>47.752905429455602</v>
      </c>
      <c r="G254" s="20">
        <f t="shared" si="31"/>
        <v>106.78992602936546</v>
      </c>
      <c r="H254" s="20">
        <f t="shared" si="35"/>
        <v>-59.037020599909852</v>
      </c>
      <c r="I254" s="20">
        <f t="shared" si="32"/>
        <v>-12987.594420555151</v>
      </c>
      <c r="J254" s="16"/>
      <c r="K254" s="16"/>
    </row>
    <row r="255" spans="1:11" x14ac:dyDescent="0.25">
      <c r="A255" s="18">
        <f t="shared" si="27"/>
        <v>238</v>
      </c>
      <c r="B255" s="19">
        <f t="shared" si="28"/>
        <v>60246</v>
      </c>
      <c r="C255" s="20">
        <f t="shared" si="33"/>
        <v>-12987.594420555151</v>
      </c>
      <c r="D255" s="20">
        <f t="shared" si="34"/>
        <v>47.752905429455602</v>
      </c>
      <c r="E255" s="32">
        <f t="shared" si="29"/>
        <v>0</v>
      </c>
      <c r="F255" s="20">
        <f t="shared" si="30"/>
        <v>47.752905429455602</v>
      </c>
      <c r="G255" s="20">
        <f t="shared" si="31"/>
        <v>107.27937985700005</v>
      </c>
      <c r="H255" s="20">
        <f t="shared" si="35"/>
        <v>-59.52647442754445</v>
      </c>
      <c r="I255" s="20">
        <f t="shared" si="32"/>
        <v>-13094.873800412151</v>
      </c>
      <c r="J255" s="16"/>
      <c r="K255" s="16"/>
    </row>
    <row r="256" spans="1:11" x14ac:dyDescent="0.25">
      <c r="A256" s="18">
        <f t="shared" si="27"/>
        <v>239</v>
      </c>
      <c r="B256" s="19">
        <f t="shared" si="28"/>
        <v>60277</v>
      </c>
      <c r="C256" s="20">
        <f t="shared" si="33"/>
        <v>-13094.873800412151</v>
      </c>
      <c r="D256" s="20">
        <f t="shared" si="34"/>
        <v>47.752905429455602</v>
      </c>
      <c r="E256" s="32">
        <f t="shared" si="29"/>
        <v>0</v>
      </c>
      <c r="F256" s="20">
        <f t="shared" si="30"/>
        <v>47.752905429455602</v>
      </c>
      <c r="G256" s="20">
        <f t="shared" si="31"/>
        <v>107.77107701467796</v>
      </c>
      <c r="H256" s="20">
        <f t="shared" si="35"/>
        <v>-60.018171585222355</v>
      </c>
      <c r="I256" s="20">
        <f t="shared" si="32"/>
        <v>-13202.64487742683</v>
      </c>
      <c r="J256" s="16"/>
      <c r="K256" s="16"/>
    </row>
    <row r="257" spans="1:11" x14ac:dyDescent="0.25">
      <c r="A257" s="18">
        <f t="shared" si="27"/>
        <v>240</v>
      </c>
      <c r="B257" s="19">
        <f t="shared" si="28"/>
        <v>60308</v>
      </c>
      <c r="C257" s="20">
        <f t="shared" si="33"/>
        <v>-13202.64487742683</v>
      </c>
      <c r="D257" s="20">
        <f t="shared" si="34"/>
        <v>47.752905429455602</v>
      </c>
      <c r="E257" s="32">
        <f t="shared" si="29"/>
        <v>0</v>
      </c>
      <c r="F257" s="20">
        <f t="shared" si="30"/>
        <v>47.752905429455602</v>
      </c>
      <c r="G257" s="20">
        <f t="shared" si="31"/>
        <v>108.26502778432858</v>
      </c>
      <c r="H257" s="20">
        <f t="shared" si="35"/>
        <v>-60.512122354872979</v>
      </c>
      <c r="I257" s="20">
        <f t="shared" si="32"/>
        <v>-13310.909905211158</v>
      </c>
      <c r="J257" s="16"/>
      <c r="K257" s="16"/>
    </row>
    <row r="258" spans="1:11" x14ac:dyDescent="0.25">
      <c r="A258" s="18">
        <f t="shared" si="27"/>
        <v>241</v>
      </c>
      <c r="B258" s="19">
        <f t="shared" si="28"/>
        <v>60336</v>
      </c>
      <c r="C258" s="20">
        <f t="shared" si="33"/>
        <v>-13310.909905211158</v>
      </c>
      <c r="D258" s="20">
        <f t="shared" si="34"/>
        <v>47.752905429455602</v>
      </c>
      <c r="E258" s="32">
        <f t="shared" si="29"/>
        <v>0</v>
      </c>
      <c r="F258" s="20">
        <f t="shared" si="30"/>
        <v>47.752905429455602</v>
      </c>
      <c r="G258" s="20">
        <f t="shared" si="31"/>
        <v>108.76124249500674</v>
      </c>
      <c r="H258" s="20">
        <f t="shared" si="35"/>
        <v>-61.008337065551139</v>
      </c>
      <c r="I258" s="20">
        <f t="shared" si="32"/>
        <v>-13419.671147706165</v>
      </c>
      <c r="J258" s="16"/>
      <c r="K258" s="16"/>
    </row>
    <row r="259" spans="1:11" x14ac:dyDescent="0.25">
      <c r="A259" s="18">
        <f t="shared" si="27"/>
        <v>242</v>
      </c>
      <c r="B259" s="19">
        <f t="shared" si="28"/>
        <v>60367</v>
      </c>
      <c r="C259" s="20">
        <f t="shared" si="33"/>
        <v>-13419.671147706165</v>
      </c>
      <c r="D259" s="20">
        <f t="shared" si="34"/>
        <v>47.752905429455602</v>
      </c>
      <c r="E259" s="32">
        <f t="shared" si="29"/>
        <v>0</v>
      </c>
      <c r="F259" s="20">
        <f t="shared" si="30"/>
        <v>47.752905429455602</v>
      </c>
      <c r="G259" s="20">
        <f t="shared" si="31"/>
        <v>109.25973152310885</v>
      </c>
      <c r="H259" s="20">
        <f t="shared" si="35"/>
        <v>-61.506826093653252</v>
      </c>
      <c r="I259" s="20">
        <f t="shared" si="32"/>
        <v>-13528.930879229274</v>
      </c>
      <c r="J259" s="16"/>
      <c r="K259" s="16"/>
    </row>
    <row r="260" spans="1:11" x14ac:dyDescent="0.25">
      <c r="A260" s="18">
        <f t="shared" si="27"/>
        <v>243</v>
      </c>
      <c r="B260" s="19">
        <f t="shared" si="28"/>
        <v>60397</v>
      </c>
      <c r="C260" s="20">
        <f t="shared" si="33"/>
        <v>-13528.930879229274</v>
      </c>
      <c r="D260" s="20">
        <f t="shared" si="34"/>
        <v>47.752905429455602</v>
      </c>
      <c r="E260" s="32">
        <f t="shared" si="29"/>
        <v>0</v>
      </c>
      <c r="F260" s="20">
        <f t="shared" si="30"/>
        <v>47.752905429455602</v>
      </c>
      <c r="G260" s="20">
        <f t="shared" si="31"/>
        <v>109.76050529258978</v>
      </c>
      <c r="H260" s="20">
        <f t="shared" si="35"/>
        <v>-62.007599863134175</v>
      </c>
      <c r="I260" s="20">
        <f t="shared" si="32"/>
        <v>-13638.691384521864</v>
      </c>
      <c r="J260" s="16"/>
      <c r="K260" s="16"/>
    </row>
    <row r="261" spans="1:11" x14ac:dyDescent="0.25">
      <c r="A261" s="18">
        <f t="shared" si="27"/>
        <v>244</v>
      </c>
      <c r="B261" s="19">
        <f t="shared" si="28"/>
        <v>60428</v>
      </c>
      <c r="C261" s="20">
        <f t="shared" si="33"/>
        <v>-13638.691384521864</v>
      </c>
      <c r="D261" s="20">
        <f t="shared" si="34"/>
        <v>47.752905429455602</v>
      </c>
      <c r="E261" s="32">
        <f t="shared" si="29"/>
        <v>0</v>
      </c>
      <c r="F261" s="20">
        <f t="shared" si="30"/>
        <v>47.752905429455602</v>
      </c>
      <c r="G261" s="20">
        <f t="shared" si="31"/>
        <v>110.26357427518082</v>
      </c>
      <c r="H261" s="20">
        <f t="shared" si="35"/>
        <v>-62.510668845725213</v>
      </c>
      <c r="I261" s="20">
        <f t="shared" si="32"/>
        <v>-13748.954958797045</v>
      </c>
      <c r="J261" s="16"/>
      <c r="K261" s="16"/>
    </row>
    <row r="262" spans="1:11" x14ac:dyDescent="0.25">
      <c r="A262" s="18">
        <f t="shared" si="27"/>
        <v>245</v>
      </c>
      <c r="B262" s="19">
        <f t="shared" si="28"/>
        <v>60458</v>
      </c>
      <c r="C262" s="20">
        <f t="shared" si="33"/>
        <v>-13748.954958797045</v>
      </c>
      <c r="D262" s="20">
        <f t="shared" si="34"/>
        <v>47.752905429455602</v>
      </c>
      <c r="E262" s="32">
        <f t="shared" si="29"/>
        <v>0</v>
      </c>
      <c r="F262" s="20">
        <f t="shared" si="30"/>
        <v>47.752905429455602</v>
      </c>
      <c r="G262" s="20">
        <f t="shared" si="31"/>
        <v>110.76894899060872</v>
      </c>
      <c r="H262" s="20">
        <f t="shared" si="35"/>
        <v>-63.016043561153118</v>
      </c>
      <c r="I262" s="20">
        <f t="shared" si="32"/>
        <v>-13859.723907787653</v>
      </c>
      <c r="J262" s="16"/>
      <c r="K262" s="16"/>
    </row>
    <row r="263" spans="1:11" x14ac:dyDescent="0.25">
      <c r="A263" s="18">
        <f t="shared" si="27"/>
        <v>246</v>
      </c>
      <c r="B263" s="19">
        <f t="shared" si="28"/>
        <v>60489</v>
      </c>
      <c r="C263" s="20">
        <f t="shared" si="33"/>
        <v>-13859.723907787653</v>
      </c>
      <c r="D263" s="20">
        <f t="shared" si="34"/>
        <v>47.752905429455602</v>
      </c>
      <c r="E263" s="32">
        <f t="shared" si="29"/>
        <v>0</v>
      </c>
      <c r="F263" s="20">
        <f t="shared" si="30"/>
        <v>47.752905429455602</v>
      </c>
      <c r="G263" s="20">
        <f t="shared" si="31"/>
        <v>111.27664000681568</v>
      </c>
      <c r="H263" s="20">
        <f t="shared" si="35"/>
        <v>-63.523734577360074</v>
      </c>
      <c r="I263" s="20">
        <f t="shared" si="32"/>
        <v>-13971.000547794469</v>
      </c>
      <c r="J263" s="16"/>
      <c r="K263" s="16"/>
    </row>
    <row r="264" spans="1:11" x14ac:dyDescent="0.25">
      <c r="A264" s="18">
        <f t="shared" si="27"/>
        <v>247</v>
      </c>
      <c r="B264" s="19">
        <f t="shared" si="28"/>
        <v>60520</v>
      </c>
      <c r="C264" s="20">
        <f t="shared" si="33"/>
        <v>-13971.000547794469</v>
      </c>
      <c r="D264" s="20">
        <f t="shared" si="34"/>
        <v>47.752905429455602</v>
      </c>
      <c r="E264" s="32">
        <f t="shared" si="29"/>
        <v>0</v>
      </c>
      <c r="F264" s="20">
        <f t="shared" si="30"/>
        <v>47.752905429455602</v>
      </c>
      <c r="G264" s="20">
        <f t="shared" si="31"/>
        <v>111.78665794018025</v>
      </c>
      <c r="H264" s="20">
        <f t="shared" si="35"/>
        <v>-64.033752510724653</v>
      </c>
      <c r="I264" s="20">
        <f t="shared" si="32"/>
        <v>-14082.787205734649</v>
      </c>
      <c r="J264" s="16"/>
      <c r="K264" s="16"/>
    </row>
    <row r="265" spans="1:11" x14ac:dyDescent="0.25">
      <c r="A265" s="18">
        <f t="shared" si="27"/>
        <v>248</v>
      </c>
      <c r="B265" s="19">
        <f t="shared" si="28"/>
        <v>60550</v>
      </c>
      <c r="C265" s="20">
        <f t="shared" si="33"/>
        <v>-14082.787205734649</v>
      </c>
      <c r="D265" s="20">
        <f t="shared" si="34"/>
        <v>47.752905429455602</v>
      </c>
      <c r="E265" s="32">
        <f t="shared" si="29"/>
        <v>0</v>
      </c>
      <c r="F265" s="20">
        <f t="shared" si="30"/>
        <v>47.752905429455602</v>
      </c>
      <c r="G265" s="20">
        <f t="shared" si="31"/>
        <v>112.29901345573941</v>
      </c>
      <c r="H265" s="20">
        <f t="shared" si="35"/>
        <v>-64.546108026283804</v>
      </c>
      <c r="I265" s="20">
        <f t="shared" si="32"/>
        <v>-14195.086219190387</v>
      </c>
      <c r="J265" s="16"/>
      <c r="K265" s="16"/>
    </row>
    <row r="266" spans="1:11" x14ac:dyDescent="0.25">
      <c r="A266" s="18">
        <f t="shared" si="27"/>
        <v>249</v>
      </c>
      <c r="B266" s="19">
        <f t="shared" si="28"/>
        <v>60581</v>
      </c>
      <c r="C266" s="20">
        <f t="shared" si="33"/>
        <v>-14195.086219190387</v>
      </c>
      <c r="D266" s="20">
        <f t="shared" si="34"/>
        <v>47.752905429455602</v>
      </c>
      <c r="E266" s="32">
        <f t="shared" si="29"/>
        <v>0</v>
      </c>
      <c r="F266" s="20">
        <f t="shared" si="30"/>
        <v>47.752905429455602</v>
      </c>
      <c r="G266" s="20">
        <f t="shared" si="31"/>
        <v>112.81371726741153</v>
      </c>
      <c r="H266" s="20">
        <f t="shared" si="35"/>
        <v>-65.060811837955939</v>
      </c>
      <c r="I266" s="20">
        <f t="shared" si="32"/>
        <v>-14307.899936457799</v>
      </c>
      <c r="J266" s="16"/>
      <c r="K266" s="16"/>
    </row>
    <row r="267" spans="1:11" x14ac:dyDescent="0.25">
      <c r="A267" s="18">
        <f t="shared" si="27"/>
        <v>250</v>
      </c>
      <c r="B267" s="19">
        <f t="shared" si="28"/>
        <v>60611</v>
      </c>
      <c r="C267" s="20">
        <f t="shared" si="33"/>
        <v>-14307.899936457799</v>
      </c>
      <c r="D267" s="20">
        <f t="shared" si="34"/>
        <v>47.752905429455602</v>
      </c>
      <c r="E267" s="32">
        <f t="shared" si="29"/>
        <v>0</v>
      </c>
      <c r="F267" s="20">
        <f t="shared" si="30"/>
        <v>47.752905429455602</v>
      </c>
      <c r="G267" s="20">
        <f t="shared" si="31"/>
        <v>113.33078013822052</v>
      </c>
      <c r="H267" s="20">
        <f t="shared" si="35"/>
        <v>-65.577874708764924</v>
      </c>
      <c r="I267" s="20">
        <f t="shared" si="32"/>
        <v>-14421.230716596019</v>
      </c>
      <c r="J267" s="16"/>
      <c r="K267" s="16"/>
    </row>
    <row r="268" spans="1:11" x14ac:dyDescent="0.25">
      <c r="A268" s="18">
        <f t="shared" si="27"/>
        <v>251</v>
      </c>
      <c r="B268" s="19">
        <f t="shared" si="28"/>
        <v>60642</v>
      </c>
      <c r="C268" s="20">
        <f t="shared" si="33"/>
        <v>-14421.230716596019</v>
      </c>
      <c r="D268" s="20">
        <f t="shared" si="34"/>
        <v>47.752905429455602</v>
      </c>
      <c r="E268" s="32">
        <f t="shared" si="29"/>
        <v>0</v>
      </c>
      <c r="F268" s="20">
        <f t="shared" si="30"/>
        <v>47.752905429455602</v>
      </c>
      <c r="G268" s="20">
        <f t="shared" si="31"/>
        <v>113.8502128805207</v>
      </c>
      <c r="H268" s="20">
        <f t="shared" si="35"/>
        <v>-66.097307451065092</v>
      </c>
      <c r="I268" s="20">
        <f t="shared" si="32"/>
        <v>-14535.08092947654</v>
      </c>
      <c r="J268" s="16"/>
      <c r="K268" s="16"/>
    </row>
    <row r="269" spans="1:11" x14ac:dyDescent="0.25">
      <c r="A269" s="18">
        <f t="shared" si="27"/>
        <v>252</v>
      </c>
      <c r="B269" s="19">
        <f t="shared" si="28"/>
        <v>60673</v>
      </c>
      <c r="C269" s="20">
        <f t="shared" si="33"/>
        <v>-14535.08092947654</v>
      </c>
      <c r="D269" s="20">
        <f t="shared" si="34"/>
        <v>47.752905429455602</v>
      </c>
      <c r="E269" s="32">
        <f t="shared" si="29"/>
        <v>0</v>
      </c>
      <c r="F269" s="20">
        <f t="shared" si="30"/>
        <v>47.752905429455602</v>
      </c>
      <c r="G269" s="20">
        <f t="shared" si="31"/>
        <v>114.37202635622307</v>
      </c>
      <c r="H269" s="20">
        <f t="shared" si="35"/>
        <v>-66.619120926767479</v>
      </c>
      <c r="I269" s="20">
        <f t="shared" si="32"/>
        <v>-14649.452955832763</v>
      </c>
      <c r="J269" s="16"/>
      <c r="K269" s="16"/>
    </row>
    <row r="270" spans="1:11" x14ac:dyDescent="0.25">
      <c r="A270" s="18">
        <f t="shared" si="27"/>
        <v>253</v>
      </c>
      <c r="B270" s="19">
        <f t="shared" si="28"/>
        <v>60701</v>
      </c>
      <c r="C270" s="20">
        <f t="shared" si="33"/>
        <v>-14649.452955832763</v>
      </c>
      <c r="D270" s="20">
        <f t="shared" si="34"/>
        <v>47.752905429455602</v>
      </c>
      <c r="E270" s="32">
        <f t="shared" si="29"/>
        <v>0</v>
      </c>
      <c r="F270" s="20">
        <f t="shared" si="30"/>
        <v>47.752905429455602</v>
      </c>
      <c r="G270" s="20">
        <f t="shared" si="31"/>
        <v>114.89623147702244</v>
      </c>
      <c r="H270" s="20">
        <f t="shared" si="35"/>
        <v>-67.143326047566831</v>
      </c>
      <c r="I270" s="20">
        <f t="shared" si="32"/>
        <v>-14764.349187309786</v>
      </c>
      <c r="J270" s="16"/>
      <c r="K270" s="16"/>
    </row>
    <row r="271" spans="1:11" x14ac:dyDescent="0.25">
      <c r="A271" s="18">
        <f t="shared" si="27"/>
        <v>254</v>
      </c>
      <c r="B271" s="19">
        <f t="shared" si="28"/>
        <v>60732</v>
      </c>
      <c r="C271" s="20">
        <f t="shared" si="33"/>
        <v>-14764.349187309786</v>
      </c>
      <c r="D271" s="20">
        <f t="shared" si="34"/>
        <v>47.752905429455602</v>
      </c>
      <c r="E271" s="32">
        <f t="shared" si="29"/>
        <v>0</v>
      </c>
      <c r="F271" s="20">
        <f t="shared" si="30"/>
        <v>47.752905429455602</v>
      </c>
      <c r="G271" s="20">
        <f t="shared" si="31"/>
        <v>115.42283920462546</v>
      </c>
      <c r="H271" s="20">
        <f t="shared" si="35"/>
        <v>-67.669933775169852</v>
      </c>
      <c r="I271" s="20">
        <f t="shared" si="32"/>
        <v>-14879.772026514413</v>
      </c>
      <c r="J271" s="16"/>
      <c r="K271" s="16"/>
    </row>
    <row r="272" spans="1:11" x14ac:dyDescent="0.25">
      <c r="A272" s="18">
        <f t="shared" si="27"/>
        <v>255</v>
      </c>
      <c r="B272" s="19">
        <f t="shared" si="28"/>
        <v>60762</v>
      </c>
      <c r="C272" s="20">
        <f t="shared" si="33"/>
        <v>-14879.772026514413</v>
      </c>
      <c r="D272" s="20">
        <f t="shared" si="34"/>
        <v>47.752905429455602</v>
      </c>
      <c r="E272" s="32">
        <f t="shared" si="29"/>
        <v>0</v>
      </c>
      <c r="F272" s="20">
        <f t="shared" si="30"/>
        <v>47.752905429455602</v>
      </c>
      <c r="G272" s="20">
        <f t="shared" si="31"/>
        <v>115.95186055098</v>
      </c>
      <c r="H272" s="20">
        <f t="shared" si="35"/>
        <v>-68.198955121524392</v>
      </c>
      <c r="I272" s="20">
        <f t="shared" si="32"/>
        <v>-14995.723887065393</v>
      </c>
      <c r="J272" s="16"/>
      <c r="K272" s="16"/>
    </row>
    <row r="273" spans="1:11" x14ac:dyDescent="0.25">
      <c r="A273" s="18">
        <f t="shared" si="27"/>
        <v>256</v>
      </c>
      <c r="B273" s="19">
        <f t="shared" si="28"/>
        <v>60793</v>
      </c>
      <c r="C273" s="20">
        <f t="shared" si="33"/>
        <v>-14995.723887065393</v>
      </c>
      <c r="D273" s="20">
        <f t="shared" si="34"/>
        <v>47.752905429455602</v>
      </c>
      <c r="E273" s="32">
        <f t="shared" si="29"/>
        <v>0</v>
      </c>
      <c r="F273" s="20">
        <f t="shared" si="30"/>
        <v>47.752905429455602</v>
      </c>
      <c r="G273" s="20">
        <f t="shared" si="31"/>
        <v>116.48330657850531</v>
      </c>
      <c r="H273" s="20">
        <f t="shared" si="35"/>
        <v>-68.730401149049712</v>
      </c>
      <c r="I273" s="20">
        <f t="shared" si="32"/>
        <v>-15112.207193643899</v>
      </c>
      <c r="J273" s="16"/>
      <c r="K273" s="16"/>
    </row>
    <row r="274" spans="1:11" x14ac:dyDescent="0.25">
      <c r="A274" s="18">
        <f t="shared" si="27"/>
        <v>257</v>
      </c>
      <c r="B274" s="19">
        <f t="shared" si="28"/>
        <v>60823</v>
      </c>
      <c r="C274" s="20">
        <f t="shared" si="33"/>
        <v>-15112.207193643899</v>
      </c>
      <c r="D274" s="20">
        <f t="shared" si="34"/>
        <v>47.752905429455602</v>
      </c>
      <c r="E274" s="32">
        <f t="shared" si="29"/>
        <v>0</v>
      </c>
      <c r="F274" s="20">
        <f t="shared" si="30"/>
        <v>47.752905429455602</v>
      </c>
      <c r="G274" s="20">
        <f t="shared" si="31"/>
        <v>117.01718840032348</v>
      </c>
      <c r="H274" s="20">
        <f t="shared" si="35"/>
        <v>-69.264282970867868</v>
      </c>
      <c r="I274" s="20">
        <f t="shared" si="32"/>
        <v>-15229.224382044222</v>
      </c>
      <c r="J274" s="16"/>
      <c r="K274" s="16"/>
    </row>
    <row r="275" spans="1:11" x14ac:dyDescent="0.25">
      <c r="A275" s="18">
        <f t="shared" ref="A275:A338" si="36">IF(Values_Entered,A274+1,"")</f>
        <v>258</v>
      </c>
      <c r="B275" s="19">
        <f t="shared" ref="B275:B338" si="37">IF(Pay_Num&lt;&gt;"",DATE(YEAR(B274),MONTH(B274)+1,DAY(B274)),"")</f>
        <v>60854</v>
      </c>
      <c r="C275" s="20">
        <f t="shared" si="33"/>
        <v>-15229.224382044222</v>
      </c>
      <c r="D275" s="20">
        <f t="shared" si="34"/>
        <v>47.752905429455602</v>
      </c>
      <c r="E275" s="32">
        <f t="shared" ref="E275:E338" si="38">IF(Pay_Num&lt;&gt;"",Scheduled_Extra_Payments,"")</f>
        <v>0</v>
      </c>
      <c r="F275" s="20">
        <f t="shared" ref="F275:F338" si="39">IF(Pay_Num&lt;&gt;"",Sched_Pay+Extra_Pay,"")</f>
        <v>47.752905429455602</v>
      </c>
      <c r="G275" s="20">
        <f t="shared" ref="G275:G338" si="40">IF(Pay_Num&lt;&gt;"",Total_Pay-Int,"")</f>
        <v>117.55351718049161</v>
      </c>
      <c r="H275" s="20">
        <f t="shared" si="35"/>
        <v>-69.800611751036016</v>
      </c>
      <c r="I275" s="20">
        <f t="shared" ref="I275:I338" si="41">IF(Pay_Num&lt;&gt;"",Beg_Bal-Princ,"")</f>
        <v>-15346.777899224713</v>
      </c>
      <c r="J275" s="16"/>
      <c r="K275" s="16"/>
    </row>
    <row r="276" spans="1:11" x14ac:dyDescent="0.25">
      <c r="A276" s="18">
        <f t="shared" si="36"/>
        <v>259</v>
      </c>
      <c r="B276" s="19">
        <f t="shared" si="37"/>
        <v>60885</v>
      </c>
      <c r="C276" s="20">
        <f t="shared" ref="C276:C339" si="42">IF(Pay_Num&lt;&gt;"",I275,"")</f>
        <v>-15346.777899224713</v>
      </c>
      <c r="D276" s="20">
        <f t="shared" ref="D276:D339" si="43">IF(Pay_Num&lt;&gt;"",Scheduled_Monthly_Payment,"")</f>
        <v>47.752905429455602</v>
      </c>
      <c r="E276" s="32">
        <f t="shared" si="38"/>
        <v>0</v>
      </c>
      <c r="F276" s="20">
        <f t="shared" si="39"/>
        <v>47.752905429455602</v>
      </c>
      <c r="G276" s="20">
        <f t="shared" si="40"/>
        <v>118.09230413423555</v>
      </c>
      <c r="H276" s="20">
        <f t="shared" ref="H276:H339" si="44">IF(Pay_Num&lt;&gt;"",Beg_Bal*Interest_Rate/12,"")</f>
        <v>-70.339398704779938</v>
      </c>
      <c r="I276" s="20">
        <f t="shared" si="41"/>
        <v>-15464.870203358949</v>
      </c>
      <c r="J276" s="16"/>
      <c r="K276" s="16"/>
    </row>
    <row r="277" spans="1:11" x14ac:dyDescent="0.25">
      <c r="A277" s="18">
        <f t="shared" si="36"/>
        <v>260</v>
      </c>
      <c r="B277" s="19">
        <f t="shared" si="37"/>
        <v>60915</v>
      </c>
      <c r="C277" s="20">
        <f t="shared" si="42"/>
        <v>-15464.870203358949</v>
      </c>
      <c r="D277" s="20">
        <f t="shared" si="43"/>
        <v>47.752905429455602</v>
      </c>
      <c r="E277" s="32">
        <f t="shared" si="38"/>
        <v>0</v>
      </c>
      <c r="F277" s="20">
        <f t="shared" si="39"/>
        <v>47.752905429455602</v>
      </c>
      <c r="G277" s="20">
        <f t="shared" si="40"/>
        <v>118.63356052818412</v>
      </c>
      <c r="H277" s="20">
        <f t="shared" si="44"/>
        <v>-70.880655098728525</v>
      </c>
      <c r="I277" s="20">
        <f t="shared" si="41"/>
        <v>-15583.503763887133</v>
      </c>
      <c r="J277" s="16"/>
      <c r="K277" s="16"/>
    </row>
    <row r="278" spans="1:11" x14ac:dyDescent="0.25">
      <c r="A278" s="18">
        <f t="shared" si="36"/>
        <v>261</v>
      </c>
      <c r="B278" s="19">
        <f t="shared" si="37"/>
        <v>60946</v>
      </c>
      <c r="C278" s="20">
        <f t="shared" si="42"/>
        <v>-15583.503763887133</v>
      </c>
      <c r="D278" s="20">
        <f t="shared" si="43"/>
        <v>47.752905429455602</v>
      </c>
      <c r="E278" s="32">
        <f t="shared" si="38"/>
        <v>0</v>
      </c>
      <c r="F278" s="20">
        <f t="shared" si="39"/>
        <v>47.752905429455602</v>
      </c>
      <c r="G278" s="20">
        <f t="shared" si="40"/>
        <v>119.17729768060497</v>
      </c>
      <c r="H278" s="20">
        <f t="shared" si="44"/>
        <v>-71.424392251149357</v>
      </c>
      <c r="I278" s="20">
        <f t="shared" si="41"/>
        <v>-15702.681061567737</v>
      </c>
      <c r="J278" s="16"/>
      <c r="K278" s="16"/>
    </row>
    <row r="279" spans="1:11" x14ac:dyDescent="0.25">
      <c r="A279" s="18">
        <f t="shared" si="36"/>
        <v>262</v>
      </c>
      <c r="B279" s="19">
        <f t="shared" si="37"/>
        <v>60976</v>
      </c>
      <c r="C279" s="20">
        <f t="shared" si="42"/>
        <v>-15702.681061567737</v>
      </c>
      <c r="D279" s="20">
        <f t="shared" si="43"/>
        <v>47.752905429455602</v>
      </c>
      <c r="E279" s="32">
        <f t="shared" si="38"/>
        <v>0</v>
      </c>
      <c r="F279" s="20">
        <f t="shared" si="39"/>
        <v>47.752905429455602</v>
      </c>
      <c r="G279" s="20">
        <f t="shared" si="40"/>
        <v>119.72352696164106</v>
      </c>
      <c r="H279" s="20">
        <f t="shared" si="44"/>
        <v>-71.970621532185461</v>
      </c>
      <c r="I279" s="20">
        <f t="shared" si="41"/>
        <v>-15822.404588529378</v>
      </c>
      <c r="J279" s="16"/>
      <c r="K279" s="16"/>
    </row>
    <row r="280" spans="1:11" x14ac:dyDescent="0.25">
      <c r="A280" s="18">
        <f t="shared" si="36"/>
        <v>263</v>
      </c>
      <c r="B280" s="19">
        <f t="shared" si="37"/>
        <v>61007</v>
      </c>
      <c r="C280" s="20">
        <f t="shared" si="42"/>
        <v>-15822.404588529378</v>
      </c>
      <c r="D280" s="20">
        <f t="shared" si="43"/>
        <v>47.752905429455602</v>
      </c>
      <c r="E280" s="32">
        <f t="shared" si="38"/>
        <v>0</v>
      </c>
      <c r="F280" s="20">
        <f t="shared" si="39"/>
        <v>47.752905429455602</v>
      </c>
      <c r="G280" s="20">
        <f t="shared" si="40"/>
        <v>120.27225979354859</v>
      </c>
      <c r="H280" s="20">
        <f t="shared" si="44"/>
        <v>-72.51935436409299</v>
      </c>
      <c r="I280" s="20">
        <f t="shared" si="41"/>
        <v>-15942.676848322926</v>
      </c>
      <c r="J280" s="16"/>
      <c r="K280" s="16"/>
    </row>
    <row r="281" spans="1:11" x14ac:dyDescent="0.25">
      <c r="A281" s="18">
        <f t="shared" si="36"/>
        <v>264</v>
      </c>
      <c r="B281" s="19">
        <f t="shared" si="37"/>
        <v>61038</v>
      </c>
      <c r="C281" s="20">
        <f t="shared" si="42"/>
        <v>-15942.676848322926</v>
      </c>
      <c r="D281" s="20">
        <f t="shared" si="43"/>
        <v>47.752905429455602</v>
      </c>
      <c r="E281" s="32">
        <f t="shared" si="38"/>
        <v>0</v>
      </c>
      <c r="F281" s="20">
        <f t="shared" si="39"/>
        <v>47.752905429455602</v>
      </c>
      <c r="G281" s="20">
        <f t="shared" si="40"/>
        <v>120.82350765093568</v>
      </c>
      <c r="H281" s="20">
        <f t="shared" si="44"/>
        <v>-73.070602221480087</v>
      </c>
      <c r="I281" s="20">
        <f t="shared" si="41"/>
        <v>-16063.500355973862</v>
      </c>
      <c r="J281" s="16"/>
      <c r="K281" s="16"/>
    </row>
    <row r="282" spans="1:11" x14ac:dyDescent="0.25">
      <c r="A282" s="18">
        <f t="shared" si="36"/>
        <v>265</v>
      </c>
      <c r="B282" s="19">
        <f t="shared" si="37"/>
        <v>61066</v>
      </c>
      <c r="C282" s="20">
        <f t="shared" si="42"/>
        <v>-16063.500355973862</v>
      </c>
      <c r="D282" s="20">
        <f t="shared" si="43"/>
        <v>47.752905429455602</v>
      </c>
      <c r="E282" s="32">
        <f t="shared" si="38"/>
        <v>0</v>
      </c>
      <c r="F282" s="20">
        <f t="shared" si="39"/>
        <v>47.752905429455602</v>
      </c>
      <c r="G282" s="20">
        <f t="shared" si="40"/>
        <v>121.37728206100246</v>
      </c>
      <c r="H282" s="20">
        <f t="shared" si="44"/>
        <v>-73.624376631546866</v>
      </c>
      <c r="I282" s="20">
        <f t="shared" si="41"/>
        <v>-16184.877638034865</v>
      </c>
      <c r="J282" s="16"/>
      <c r="K282" s="16"/>
    </row>
    <row r="283" spans="1:11" x14ac:dyDescent="0.25">
      <c r="A283" s="18">
        <f t="shared" si="36"/>
        <v>266</v>
      </c>
      <c r="B283" s="19">
        <f t="shared" si="37"/>
        <v>61097</v>
      </c>
      <c r="C283" s="20">
        <f t="shared" si="42"/>
        <v>-16184.877638034865</v>
      </c>
      <c r="D283" s="20">
        <f t="shared" si="43"/>
        <v>47.752905429455602</v>
      </c>
      <c r="E283" s="32">
        <f t="shared" si="38"/>
        <v>0</v>
      </c>
      <c r="F283" s="20">
        <f t="shared" si="39"/>
        <v>47.752905429455602</v>
      </c>
      <c r="G283" s="20">
        <f t="shared" si="40"/>
        <v>121.93359460378207</v>
      </c>
      <c r="H283" s="20">
        <f t="shared" si="44"/>
        <v>-74.18068917432646</v>
      </c>
      <c r="I283" s="20">
        <f t="shared" si="41"/>
        <v>-16306.811232638647</v>
      </c>
      <c r="J283" s="16"/>
      <c r="K283" s="16"/>
    </row>
    <row r="284" spans="1:11" x14ac:dyDescent="0.25">
      <c r="A284" s="18">
        <f t="shared" si="36"/>
        <v>267</v>
      </c>
      <c r="B284" s="19">
        <f t="shared" si="37"/>
        <v>61127</v>
      </c>
      <c r="C284" s="20">
        <f t="shared" si="42"/>
        <v>-16306.811232638647</v>
      </c>
      <c r="D284" s="20">
        <f t="shared" si="43"/>
        <v>47.752905429455602</v>
      </c>
      <c r="E284" s="32">
        <f t="shared" si="38"/>
        <v>0</v>
      </c>
      <c r="F284" s="20">
        <f t="shared" si="39"/>
        <v>47.752905429455602</v>
      </c>
      <c r="G284" s="20">
        <f t="shared" si="40"/>
        <v>122.49245691238272</v>
      </c>
      <c r="H284" s="20">
        <f t="shared" si="44"/>
        <v>-74.739551482927126</v>
      </c>
      <c r="I284" s="20">
        <f t="shared" si="41"/>
        <v>-16429.30368955103</v>
      </c>
      <c r="J284" s="16"/>
      <c r="K284" s="16"/>
    </row>
    <row r="285" spans="1:11" x14ac:dyDescent="0.25">
      <c r="A285" s="18">
        <f t="shared" si="36"/>
        <v>268</v>
      </c>
      <c r="B285" s="19">
        <f t="shared" si="37"/>
        <v>61158</v>
      </c>
      <c r="C285" s="20">
        <f t="shared" si="42"/>
        <v>-16429.30368955103</v>
      </c>
      <c r="D285" s="20">
        <f t="shared" si="43"/>
        <v>47.752905429455602</v>
      </c>
      <c r="E285" s="32">
        <f t="shared" si="38"/>
        <v>0</v>
      </c>
      <c r="F285" s="20">
        <f t="shared" si="39"/>
        <v>47.752905429455602</v>
      </c>
      <c r="G285" s="20">
        <f t="shared" si="40"/>
        <v>123.05388067323116</v>
      </c>
      <c r="H285" s="20">
        <f t="shared" si="44"/>
        <v>-75.300975243775554</v>
      </c>
      <c r="I285" s="20">
        <f t="shared" si="41"/>
        <v>-16552.357570224263</v>
      </c>
      <c r="J285" s="16"/>
      <c r="K285" s="16"/>
    </row>
    <row r="286" spans="1:11" x14ac:dyDescent="0.25">
      <c r="A286" s="18">
        <f t="shared" si="36"/>
        <v>269</v>
      </c>
      <c r="B286" s="19">
        <f t="shared" si="37"/>
        <v>61188</v>
      </c>
      <c r="C286" s="20">
        <f t="shared" si="42"/>
        <v>-16552.357570224263</v>
      </c>
      <c r="D286" s="20">
        <f t="shared" si="43"/>
        <v>47.752905429455602</v>
      </c>
      <c r="E286" s="32">
        <f t="shared" si="38"/>
        <v>0</v>
      </c>
      <c r="F286" s="20">
        <f t="shared" si="39"/>
        <v>47.752905429455602</v>
      </c>
      <c r="G286" s="20">
        <f t="shared" si="40"/>
        <v>123.61787762631681</v>
      </c>
      <c r="H286" s="20">
        <f t="shared" si="44"/>
        <v>-75.864972196861203</v>
      </c>
      <c r="I286" s="20">
        <f t="shared" si="41"/>
        <v>-16675.975447850578</v>
      </c>
      <c r="J286" s="16"/>
      <c r="K286" s="16"/>
    </row>
    <row r="287" spans="1:11" x14ac:dyDescent="0.25">
      <c r="A287" s="18">
        <f t="shared" si="36"/>
        <v>270</v>
      </c>
      <c r="B287" s="19">
        <f t="shared" si="37"/>
        <v>61219</v>
      </c>
      <c r="C287" s="20">
        <f t="shared" si="42"/>
        <v>-16675.975447850578</v>
      </c>
      <c r="D287" s="20">
        <f t="shared" si="43"/>
        <v>47.752905429455602</v>
      </c>
      <c r="E287" s="32">
        <f t="shared" si="38"/>
        <v>0</v>
      </c>
      <c r="F287" s="20">
        <f t="shared" si="39"/>
        <v>47.752905429455602</v>
      </c>
      <c r="G287" s="20">
        <f t="shared" si="40"/>
        <v>124.18445956543741</v>
      </c>
      <c r="H287" s="20">
        <f t="shared" si="44"/>
        <v>-76.431554135981813</v>
      </c>
      <c r="I287" s="20">
        <f t="shared" si="41"/>
        <v>-16800.159907416015</v>
      </c>
      <c r="J287" s="16"/>
      <c r="K287" s="16"/>
    </row>
    <row r="288" spans="1:11" x14ac:dyDescent="0.25">
      <c r="A288" s="18">
        <f t="shared" si="36"/>
        <v>271</v>
      </c>
      <c r="B288" s="19">
        <f t="shared" si="37"/>
        <v>61250</v>
      </c>
      <c r="C288" s="20">
        <f t="shared" si="42"/>
        <v>-16800.159907416015</v>
      </c>
      <c r="D288" s="20">
        <f t="shared" si="43"/>
        <v>47.752905429455602</v>
      </c>
      <c r="E288" s="32">
        <f t="shared" si="38"/>
        <v>0</v>
      </c>
      <c r="F288" s="20">
        <f t="shared" si="39"/>
        <v>47.752905429455602</v>
      </c>
      <c r="G288" s="20">
        <f t="shared" si="40"/>
        <v>124.75363833844565</v>
      </c>
      <c r="H288" s="20">
        <f t="shared" si="44"/>
        <v>-77.000732908990059</v>
      </c>
      <c r="I288" s="20">
        <f t="shared" si="41"/>
        <v>-16924.913545754462</v>
      </c>
      <c r="J288" s="16"/>
      <c r="K288" s="16"/>
    </row>
    <row r="289" spans="1:11" x14ac:dyDescent="0.25">
      <c r="A289" s="18">
        <f t="shared" si="36"/>
        <v>272</v>
      </c>
      <c r="B289" s="19">
        <f t="shared" si="37"/>
        <v>61280</v>
      </c>
      <c r="C289" s="20">
        <f t="shared" si="42"/>
        <v>-16924.913545754462</v>
      </c>
      <c r="D289" s="20">
        <f t="shared" si="43"/>
        <v>47.752905429455602</v>
      </c>
      <c r="E289" s="32">
        <f t="shared" si="38"/>
        <v>0</v>
      </c>
      <c r="F289" s="20">
        <f t="shared" si="39"/>
        <v>47.752905429455602</v>
      </c>
      <c r="G289" s="20">
        <f t="shared" si="40"/>
        <v>125.32542584749689</v>
      </c>
      <c r="H289" s="20">
        <f t="shared" si="44"/>
        <v>-77.572520418041279</v>
      </c>
      <c r="I289" s="20">
        <f t="shared" si="41"/>
        <v>-17050.238971601957</v>
      </c>
      <c r="J289" s="16"/>
      <c r="K289" s="16"/>
    </row>
    <row r="290" spans="1:11" x14ac:dyDescent="0.25">
      <c r="A290" s="18">
        <f t="shared" si="36"/>
        <v>273</v>
      </c>
      <c r="B290" s="19">
        <f t="shared" si="37"/>
        <v>61311</v>
      </c>
      <c r="C290" s="20">
        <f t="shared" si="42"/>
        <v>-17050.238971601957</v>
      </c>
      <c r="D290" s="20">
        <f t="shared" si="43"/>
        <v>47.752905429455602</v>
      </c>
      <c r="E290" s="32">
        <f t="shared" si="38"/>
        <v>0</v>
      </c>
      <c r="F290" s="20">
        <f t="shared" si="39"/>
        <v>47.752905429455602</v>
      </c>
      <c r="G290" s="20">
        <f t="shared" si="40"/>
        <v>125.89983404929791</v>
      </c>
      <c r="H290" s="20">
        <f t="shared" si="44"/>
        <v>-78.146928619842299</v>
      </c>
      <c r="I290" s="20">
        <f t="shared" si="41"/>
        <v>-17176.138805651255</v>
      </c>
      <c r="J290" s="16"/>
      <c r="K290" s="16"/>
    </row>
    <row r="291" spans="1:11" x14ac:dyDescent="0.25">
      <c r="A291" s="18">
        <f t="shared" si="36"/>
        <v>274</v>
      </c>
      <c r="B291" s="19">
        <f t="shared" si="37"/>
        <v>61341</v>
      </c>
      <c r="C291" s="20">
        <f t="shared" si="42"/>
        <v>-17176.138805651255</v>
      </c>
      <c r="D291" s="20">
        <f t="shared" si="43"/>
        <v>47.752905429455602</v>
      </c>
      <c r="E291" s="32">
        <f t="shared" si="38"/>
        <v>0</v>
      </c>
      <c r="F291" s="20">
        <f t="shared" si="39"/>
        <v>47.752905429455602</v>
      </c>
      <c r="G291" s="20">
        <f t="shared" si="40"/>
        <v>126.47687495535718</v>
      </c>
      <c r="H291" s="20">
        <f t="shared" si="44"/>
        <v>-78.72396952590158</v>
      </c>
      <c r="I291" s="20">
        <f t="shared" si="41"/>
        <v>-17302.615680606614</v>
      </c>
      <c r="J291" s="16"/>
      <c r="K291" s="16"/>
    </row>
    <row r="292" spans="1:11" x14ac:dyDescent="0.25">
      <c r="A292" s="18">
        <f t="shared" si="36"/>
        <v>275</v>
      </c>
      <c r="B292" s="19">
        <f t="shared" si="37"/>
        <v>61372</v>
      </c>
      <c r="C292" s="20">
        <f t="shared" si="42"/>
        <v>-17302.615680606614</v>
      </c>
      <c r="D292" s="20">
        <f t="shared" si="43"/>
        <v>47.752905429455602</v>
      </c>
      <c r="E292" s="32">
        <f t="shared" si="38"/>
        <v>0</v>
      </c>
      <c r="F292" s="20">
        <f t="shared" si="39"/>
        <v>47.752905429455602</v>
      </c>
      <c r="G292" s="20">
        <f t="shared" si="40"/>
        <v>127.05656063223591</v>
      </c>
      <c r="H292" s="20">
        <f t="shared" si="44"/>
        <v>-79.30365520278032</v>
      </c>
      <c r="I292" s="20">
        <f t="shared" si="41"/>
        <v>-17429.672241238848</v>
      </c>
      <c r="J292" s="16"/>
      <c r="K292" s="16"/>
    </row>
    <row r="293" spans="1:11" x14ac:dyDescent="0.25">
      <c r="A293" s="18">
        <f t="shared" si="36"/>
        <v>276</v>
      </c>
      <c r="B293" s="19">
        <f t="shared" si="37"/>
        <v>61403</v>
      </c>
      <c r="C293" s="20">
        <f t="shared" si="42"/>
        <v>-17429.672241238848</v>
      </c>
      <c r="D293" s="20">
        <f t="shared" si="43"/>
        <v>47.752905429455602</v>
      </c>
      <c r="E293" s="32">
        <f t="shared" si="38"/>
        <v>0</v>
      </c>
      <c r="F293" s="20">
        <f t="shared" si="39"/>
        <v>47.752905429455602</v>
      </c>
      <c r="G293" s="20">
        <f t="shared" si="40"/>
        <v>127.63890320180033</v>
      </c>
      <c r="H293" s="20">
        <f t="shared" si="44"/>
        <v>-79.885997772344723</v>
      </c>
      <c r="I293" s="20">
        <f t="shared" si="41"/>
        <v>-17557.31114444065</v>
      </c>
      <c r="J293" s="16"/>
      <c r="K293" s="16"/>
    </row>
    <row r="294" spans="1:11" x14ac:dyDescent="0.25">
      <c r="A294" s="18">
        <f t="shared" si="36"/>
        <v>277</v>
      </c>
      <c r="B294" s="19">
        <f t="shared" si="37"/>
        <v>61432</v>
      </c>
      <c r="C294" s="20">
        <f t="shared" si="42"/>
        <v>-17557.31114444065</v>
      </c>
      <c r="D294" s="20">
        <f t="shared" si="43"/>
        <v>47.752905429455602</v>
      </c>
      <c r="E294" s="32">
        <f t="shared" si="38"/>
        <v>0</v>
      </c>
      <c r="F294" s="20">
        <f t="shared" si="39"/>
        <v>47.752905429455602</v>
      </c>
      <c r="G294" s="20">
        <f t="shared" si="40"/>
        <v>128.22391484147525</v>
      </c>
      <c r="H294" s="20">
        <f t="shared" si="44"/>
        <v>-80.47100941201964</v>
      </c>
      <c r="I294" s="20">
        <f t="shared" si="41"/>
        <v>-17685.535059282123</v>
      </c>
      <c r="J294" s="16"/>
      <c r="K294" s="16"/>
    </row>
    <row r="295" spans="1:11" x14ac:dyDescent="0.25">
      <c r="A295" s="18">
        <f t="shared" si="36"/>
        <v>278</v>
      </c>
      <c r="B295" s="19">
        <f t="shared" si="37"/>
        <v>61463</v>
      </c>
      <c r="C295" s="20">
        <f t="shared" si="42"/>
        <v>-17685.535059282123</v>
      </c>
      <c r="D295" s="20">
        <f t="shared" si="43"/>
        <v>47.752905429455602</v>
      </c>
      <c r="E295" s="32">
        <f t="shared" si="38"/>
        <v>0</v>
      </c>
      <c r="F295" s="20">
        <f t="shared" si="39"/>
        <v>47.752905429455602</v>
      </c>
      <c r="G295" s="20">
        <f t="shared" si="40"/>
        <v>128.81160778449868</v>
      </c>
      <c r="H295" s="20">
        <f t="shared" si="44"/>
        <v>-81.058702355043067</v>
      </c>
      <c r="I295" s="20">
        <f t="shared" si="41"/>
        <v>-17814.34666706662</v>
      </c>
      <c r="J295" s="16"/>
      <c r="K295" s="16"/>
    </row>
    <row r="296" spans="1:11" x14ac:dyDescent="0.25">
      <c r="A296" s="18">
        <f t="shared" si="36"/>
        <v>279</v>
      </c>
      <c r="B296" s="19">
        <f t="shared" si="37"/>
        <v>61493</v>
      </c>
      <c r="C296" s="20">
        <f t="shared" si="42"/>
        <v>-17814.34666706662</v>
      </c>
      <c r="D296" s="20">
        <f t="shared" si="43"/>
        <v>47.752905429455602</v>
      </c>
      <c r="E296" s="32">
        <f t="shared" si="38"/>
        <v>0</v>
      </c>
      <c r="F296" s="20">
        <f t="shared" si="39"/>
        <v>47.752905429455602</v>
      </c>
      <c r="G296" s="20">
        <f t="shared" si="40"/>
        <v>129.40199432017761</v>
      </c>
      <c r="H296" s="20">
        <f t="shared" si="44"/>
        <v>-81.649088890722012</v>
      </c>
      <c r="I296" s="20">
        <f t="shared" si="41"/>
        <v>-17943.748661386799</v>
      </c>
      <c r="J296" s="16"/>
      <c r="K296" s="16"/>
    </row>
    <row r="297" spans="1:11" x14ac:dyDescent="0.25">
      <c r="A297" s="18">
        <f t="shared" si="36"/>
        <v>280</v>
      </c>
      <c r="B297" s="19">
        <f t="shared" si="37"/>
        <v>61524</v>
      </c>
      <c r="C297" s="20">
        <f t="shared" si="42"/>
        <v>-17943.748661386799</v>
      </c>
      <c r="D297" s="20">
        <f t="shared" si="43"/>
        <v>47.752905429455602</v>
      </c>
      <c r="E297" s="32">
        <f t="shared" si="38"/>
        <v>0</v>
      </c>
      <c r="F297" s="20">
        <f t="shared" si="39"/>
        <v>47.752905429455602</v>
      </c>
      <c r="G297" s="20">
        <f t="shared" si="40"/>
        <v>129.9950867941451</v>
      </c>
      <c r="H297" s="20">
        <f t="shared" si="44"/>
        <v>-82.2421813646895</v>
      </c>
      <c r="I297" s="20">
        <f t="shared" si="41"/>
        <v>-18073.743748180943</v>
      </c>
      <c r="J297" s="16"/>
      <c r="K297" s="16"/>
    </row>
    <row r="298" spans="1:11" x14ac:dyDescent="0.25">
      <c r="A298" s="18">
        <f t="shared" si="36"/>
        <v>281</v>
      </c>
      <c r="B298" s="19">
        <f t="shared" si="37"/>
        <v>61554</v>
      </c>
      <c r="C298" s="20">
        <f t="shared" si="42"/>
        <v>-18073.743748180943</v>
      </c>
      <c r="D298" s="20">
        <f t="shared" si="43"/>
        <v>47.752905429455602</v>
      </c>
      <c r="E298" s="32">
        <f t="shared" si="38"/>
        <v>0</v>
      </c>
      <c r="F298" s="20">
        <f t="shared" si="39"/>
        <v>47.752905429455602</v>
      </c>
      <c r="G298" s="20">
        <f t="shared" si="40"/>
        <v>130.59089760861826</v>
      </c>
      <c r="H298" s="20">
        <f t="shared" si="44"/>
        <v>-82.837992179162654</v>
      </c>
      <c r="I298" s="20">
        <f t="shared" si="41"/>
        <v>-18204.33464578956</v>
      </c>
      <c r="J298" s="16"/>
      <c r="K298" s="16"/>
    </row>
    <row r="299" spans="1:11" x14ac:dyDescent="0.25">
      <c r="A299" s="18">
        <f t="shared" si="36"/>
        <v>282</v>
      </c>
      <c r="B299" s="19">
        <f t="shared" si="37"/>
        <v>61585</v>
      </c>
      <c r="C299" s="20">
        <f t="shared" si="42"/>
        <v>-18204.33464578956</v>
      </c>
      <c r="D299" s="20">
        <f t="shared" si="43"/>
        <v>47.752905429455602</v>
      </c>
      <c r="E299" s="32">
        <f t="shared" si="38"/>
        <v>0</v>
      </c>
      <c r="F299" s="20">
        <f t="shared" si="39"/>
        <v>47.752905429455602</v>
      </c>
      <c r="G299" s="20">
        <f t="shared" si="40"/>
        <v>131.18943922265774</v>
      </c>
      <c r="H299" s="20">
        <f t="shared" si="44"/>
        <v>-83.436533793202145</v>
      </c>
      <c r="I299" s="20">
        <f t="shared" si="41"/>
        <v>-18335.524085012217</v>
      </c>
      <c r="J299" s="16"/>
      <c r="K299" s="16"/>
    </row>
    <row r="300" spans="1:11" x14ac:dyDescent="0.25">
      <c r="A300" s="18">
        <f t="shared" si="36"/>
        <v>283</v>
      </c>
      <c r="B300" s="19">
        <f t="shared" si="37"/>
        <v>61616</v>
      </c>
      <c r="C300" s="20">
        <f t="shared" si="42"/>
        <v>-18335.524085012217</v>
      </c>
      <c r="D300" s="20">
        <f t="shared" si="43"/>
        <v>47.752905429455602</v>
      </c>
      <c r="E300" s="32">
        <f t="shared" si="38"/>
        <v>0</v>
      </c>
      <c r="F300" s="20">
        <f t="shared" si="39"/>
        <v>47.752905429455602</v>
      </c>
      <c r="G300" s="20">
        <f t="shared" si="40"/>
        <v>131.79072415242825</v>
      </c>
      <c r="H300" s="20">
        <f t="shared" si="44"/>
        <v>-84.037818722972659</v>
      </c>
      <c r="I300" s="20">
        <f t="shared" si="41"/>
        <v>-18467.314809164647</v>
      </c>
      <c r="J300" s="16"/>
      <c r="K300" s="16"/>
    </row>
    <row r="301" spans="1:11" x14ac:dyDescent="0.25">
      <c r="A301" s="18">
        <f t="shared" si="36"/>
        <v>284</v>
      </c>
      <c r="B301" s="19">
        <f t="shared" si="37"/>
        <v>61646</v>
      </c>
      <c r="C301" s="20">
        <f t="shared" si="42"/>
        <v>-18467.314809164647</v>
      </c>
      <c r="D301" s="20">
        <f t="shared" si="43"/>
        <v>47.752905429455602</v>
      </c>
      <c r="E301" s="32">
        <f t="shared" si="38"/>
        <v>0</v>
      </c>
      <c r="F301" s="20">
        <f t="shared" si="39"/>
        <v>47.752905429455602</v>
      </c>
      <c r="G301" s="20">
        <f t="shared" si="40"/>
        <v>132.39476497146023</v>
      </c>
      <c r="H301" s="20">
        <f t="shared" si="44"/>
        <v>-84.641859542004639</v>
      </c>
      <c r="I301" s="20">
        <f t="shared" si="41"/>
        <v>-18599.709574136108</v>
      </c>
      <c r="J301" s="16"/>
      <c r="K301" s="16"/>
    </row>
    <row r="302" spans="1:11" x14ac:dyDescent="0.25">
      <c r="A302" s="18">
        <f t="shared" si="36"/>
        <v>285</v>
      </c>
      <c r="B302" s="19">
        <f t="shared" si="37"/>
        <v>61677</v>
      </c>
      <c r="C302" s="20">
        <f t="shared" si="42"/>
        <v>-18599.709574136108</v>
      </c>
      <c r="D302" s="20">
        <f t="shared" si="43"/>
        <v>47.752905429455602</v>
      </c>
      <c r="E302" s="32">
        <f t="shared" si="38"/>
        <v>0</v>
      </c>
      <c r="F302" s="20">
        <f t="shared" si="39"/>
        <v>47.752905429455602</v>
      </c>
      <c r="G302" s="20">
        <f t="shared" si="40"/>
        <v>133.00157431091276</v>
      </c>
      <c r="H302" s="20">
        <f t="shared" si="44"/>
        <v>-85.248668881457164</v>
      </c>
      <c r="I302" s="20">
        <f t="shared" si="41"/>
        <v>-18732.711148447022</v>
      </c>
      <c r="J302" s="16"/>
      <c r="K302" s="16"/>
    </row>
    <row r="303" spans="1:11" x14ac:dyDescent="0.25">
      <c r="A303" s="18">
        <f t="shared" si="36"/>
        <v>286</v>
      </c>
      <c r="B303" s="19">
        <f t="shared" si="37"/>
        <v>61707</v>
      </c>
      <c r="C303" s="20">
        <f t="shared" si="42"/>
        <v>-18732.711148447022</v>
      </c>
      <c r="D303" s="20">
        <f t="shared" si="43"/>
        <v>47.752905429455602</v>
      </c>
      <c r="E303" s="32">
        <f t="shared" si="38"/>
        <v>0</v>
      </c>
      <c r="F303" s="20">
        <f t="shared" si="39"/>
        <v>47.752905429455602</v>
      </c>
      <c r="G303" s="20">
        <f t="shared" si="40"/>
        <v>133.6111648598378</v>
      </c>
      <c r="H303" s="20">
        <f t="shared" si="44"/>
        <v>-85.858259430382191</v>
      </c>
      <c r="I303" s="20">
        <f t="shared" si="41"/>
        <v>-18866.32231330686</v>
      </c>
      <c r="J303" s="16"/>
      <c r="K303" s="16"/>
    </row>
    <row r="304" spans="1:11" x14ac:dyDescent="0.25">
      <c r="A304" s="18">
        <f t="shared" si="36"/>
        <v>287</v>
      </c>
      <c r="B304" s="19">
        <f t="shared" si="37"/>
        <v>61738</v>
      </c>
      <c r="C304" s="20">
        <f t="shared" si="42"/>
        <v>-18866.32231330686</v>
      </c>
      <c r="D304" s="20">
        <f t="shared" si="43"/>
        <v>47.752905429455602</v>
      </c>
      <c r="E304" s="32">
        <f t="shared" si="38"/>
        <v>0</v>
      </c>
      <c r="F304" s="20">
        <f t="shared" si="39"/>
        <v>47.752905429455602</v>
      </c>
      <c r="G304" s="20">
        <f t="shared" si="40"/>
        <v>134.22354936544536</v>
      </c>
      <c r="H304" s="20">
        <f t="shared" si="44"/>
        <v>-86.47064393598977</v>
      </c>
      <c r="I304" s="20">
        <f t="shared" si="41"/>
        <v>-19000.545862672305</v>
      </c>
      <c r="J304" s="16"/>
      <c r="K304" s="16"/>
    </row>
    <row r="305" spans="1:11" x14ac:dyDescent="0.25">
      <c r="A305" s="18">
        <f t="shared" si="36"/>
        <v>288</v>
      </c>
      <c r="B305" s="19">
        <f t="shared" si="37"/>
        <v>61769</v>
      </c>
      <c r="C305" s="20">
        <f t="shared" si="42"/>
        <v>-19000.545862672305</v>
      </c>
      <c r="D305" s="20">
        <f t="shared" si="43"/>
        <v>47.752905429455602</v>
      </c>
      <c r="E305" s="32">
        <f t="shared" si="38"/>
        <v>0</v>
      </c>
      <c r="F305" s="20">
        <f t="shared" si="39"/>
        <v>47.752905429455602</v>
      </c>
      <c r="G305" s="20">
        <f t="shared" si="40"/>
        <v>134.83874063337032</v>
      </c>
      <c r="H305" s="20">
        <f t="shared" si="44"/>
        <v>-87.085835203914726</v>
      </c>
      <c r="I305" s="20">
        <f t="shared" si="41"/>
        <v>-19135.384603305676</v>
      </c>
      <c r="J305" s="16"/>
      <c r="K305" s="16"/>
    </row>
    <row r="306" spans="1:11" x14ac:dyDescent="0.25">
      <c r="A306" s="18">
        <f t="shared" si="36"/>
        <v>289</v>
      </c>
      <c r="B306" s="19">
        <f t="shared" si="37"/>
        <v>61797</v>
      </c>
      <c r="C306" s="20">
        <f t="shared" si="42"/>
        <v>-19135.384603305676</v>
      </c>
      <c r="D306" s="20">
        <f t="shared" si="43"/>
        <v>47.752905429455602</v>
      </c>
      <c r="E306" s="32">
        <f t="shared" si="38"/>
        <v>0</v>
      </c>
      <c r="F306" s="20">
        <f t="shared" si="39"/>
        <v>47.752905429455602</v>
      </c>
      <c r="G306" s="20">
        <f t="shared" si="40"/>
        <v>135.45675152793996</v>
      </c>
      <c r="H306" s="20">
        <f t="shared" si="44"/>
        <v>-87.703846098484348</v>
      </c>
      <c r="I306" s="20">
        <f t="shared" si="41"/>
        <v>-19270.841354833618</v>
      </c>
      <c r="J306" s="16"/>
      <c r="K306" s="16"/>
    </row>
    <row r="307" spans="1:11" x14ac:dyDescent="0.25">
      <c r="A307" s="18">
        <f t="shared" si="36"/>
        <v>290</v>
      </c>
      <c r="B307" s="19">
        <f t="shared" si="37"/>
        <v>61828</v>
      </c>
      <c r="C307" s="20">
        <f t="shared" si="42"/>
        <v>-19270.841354833618</v>
      </c>
      <c r="D307" s="20">
        <f t="shared" si="43"/>
        <v>47.752905429455602</v>
      </c>
      <c r="E307" s="32">
        <f t="shared" si="38"/>
        <v>0</v>
      </c>
      <c r="F307" s="20">
        <f t="shared" si="39"/>
        <v>47.752905429455602</v>
      </c>
      <c r="G307" s="20">
        <f t="shared" si="40"/>
        <v>136.07759497244302</v>
      </c>
      <c r="H307" s="20">
        <f t="shared" si="44"/>
        <v>-88.324689542987414</v>
      </c>
      <c r="I307" s="20">
        <f t="shared" si="41"/>
        <v>-19406.918949806062</v>
      </c>
      <c r="J307" s="16"/>
      <c r="K307" s="16"/>
    </row>
    <row r="308" spans="1:11" x14ac:dyDescent="0.25">
      <c r="A308" s="18">
        <f t="shared" si="36"/>
        <v>291</v>
      </c>
      <c r="B308" s="19">
        <f t="shared" si="37"/>
        <v>61858</v>
      </c>
      <c r="C308" s="20">
        <f t="shared" si="42"/>
        <v>-19406.918949806062</v>
      </c>
      <c r="D308" s="20">
        <f t="shared" si="43"/>
        <v>47.752905429455602</v>
      </c>
      <c r="E308" s="32">
        <f t="shared" si="38"/>
        <v>0</v>
      </c>
      <c r="F308" s="20">
        <f t="shared" si="39"/>
        <v>47.752905429455602</v>
      </c>
      <c r="G308" s="20">
        <f t="shared" si="40"/>
        <v>136.70128394940005</v>
      </c>
      <c r="H308" s="20">
        <f t="shared" si="44"/>
        <v>-88.948378519944455</v>
      </c>
      <c r="I308" s="20">
        <f t="shared" si="41"/>
        <v>-19543.620233755464</v>
      </c>
      <c r="J308" s="16"/>
      <c r="K308" s="16"/>
    </row>
    <row r="309" spans="1:11" x14ac:dyDescent="0.25">
      <c r="A309" s="18">
        <f t="shared" si="36"/>
        <v>292</v>
      </c>
      <c r="B309" s="19">
        <f t="shared" si="37"/>
        <v>61889</v>
      </c>
      <c r="C309" s="20">
        <f t="shared" si="42"/>
        <v>-19543.620233755464</v>
      </c>
      <c r="D309" s="20">
        <f t="shared" si="43"/>
        <v>47.752905429455602</v>
      </c>
      <c r="E309" s="32">
        <f t="shared" si="38"/>
        <v>0</v>
      </c>
      <c r="F309" s="20">
        <f t="shared" si="39"/>
        <v>47.752905429455602</v>
      </c>
      <c r="G309" s="20">
        <f t="shared" si="40"/>
        <v>137.3278315008348</v>
      </c>
      <c r="H309" s="20">
        <f t="shared" si="44"/>
        <v>-89.57492607137921</v>
      </c>
      <c r="I309" s="20">
        <f t="shared" si="41"/>
        <v>-19680.9480652563</v>
      </c>
      <c r="J309" s="16"/>
      <c r="K309" s="16"/>
    </row>
    <row r="310" spans="1:11" x14ac:dyDescent="0.25">
      <c r="A310" s="18">
        <f t="shared" si="36"/>
        <v>293</v>
      </c>
      <c r="B310" s="19">
        <f t="shared" si="37"/>
        <v>61919</v>
      </c>
      <c r="C310" s="20">
        <f t="shared" si="42"/>
        <v>-19680.9480652563</v>
      </c>
      <c r="D310" s="20">
        <f t="shared" si="43"/>
        <v>47.752905429455602</v>
      </c>
      <c r="E310" s="32">
        <f t="shared" si="38"/>
        <v>0</v>
      </c>
      <c r="F310" s="20">
        <f t="shared" si="39"/>
        <v>47.752905429455602</v>
      </c>
      <c r="G310" s="20">
        <f t="shared" si="40"/>
        <v>137.95725072854697</v>
      </c>
      <c r="H310" s="20">
        <f t="shared" si="44"/>
        <v>-90.204345299091372</v>
      </c>
      <c r="I310" s="20">
        <f t="shared" si="41"/>
        <v>-19818.905315984848</v>
      </c>
      <c r="J310" s="16"/>
      <c r="K310" s="16"/>
    </row>
    <row r="311" spans="1:11" x14ac:dyDescent="0.25">
      <c r="A311" s="18">
        <f t="shared" si="36"/>
        <v>294</v>
      </c>
      <c r="B311" s="19">
        <f t="shared" si="37"/>
        <v>61950</v>
      </c>
      <c r="C311" s="20">
        <f t="shared" si="42"/>
        <v>-19818.905315984848</v>
      </c>
      <c r="D311" s="20">
        <f t="shared" si="43"/>
        <v>47.752905429455602</v>
      </c>
      <c r="E311" s="32">
        <f t="shared" si="38"/>
        <v>0</v>
      </c>
      <c r="F311" s="20">
        <f t="shared" si="39"/>
        <v>47.752905429455602</v>
      </c>
      <c r="G311" s="20">
        <f t="shared" si="40"/>
        <v>138.58955479438615</v>
      </c>
      <c r="H311" s="20">
        <f t="shared" si="44"/>
        <v>-90.836649364930551</v>
      </c>
      <c r="I311" s="20">
        <f t="shared" si="41"/>
        <v>-19957.494870779235</v>
      </c>
      <c r="J311" s="16"/>
      <c r="K311" s="16"/>
    </row>
    <row r="312" spans="1:11" x14ac:dyDescent="0.25">
      <c r="A312" s="18">
        <f t="shared" si="36"/>
        <v>295</v>
      </c>
      <c r="B312" s="19">
        <f t="shared" si="37"/>
        <v>61981</v>
      </c>
      <c r="C312" s="20">
        <f t="shared" si="42"/>
        <v>-19957.494870779235</v>
      </c>
      <c r="D312" s="20">
        <f t="shared" si="43"/>
        <v>47.752905429455602</v>
      </c>
      <c r="E312" s="32">
        <f t="shared" si="38"/>
        <v>0</v>
      </c>
      <c r="F312" s="20">
        <f t="shared" si="39"/>
        <v>47.752905429455602</v>
      </c>
      <c r="G312" s="20">
        <f t="shared" si="40"/>
        <v>139.22475692052711</v>
      </c>
      <c r="H312" s="20">
        <f t="shared" si="44"/>
        <v>-91.471851491071504</v>
      </c>
      <c r="I312" s="20">
        <f t="shared" si="41"/>
        <v>-20096.719627699764</v>
      </c>
      <c r="J312" s="16"/>
      <c r="K312" s="16"/>
    </row>
    <row r="313" spans="1:11" x14ac:dyDescent="0.25">
      <c r="A313" s="18">
        <f t="shared" si="36"/>
        <v>296</v>
      </c>
      <c r="B313" s="19">
        <f t="shared" si="37"/>
        <v>62011</v>
      </c>
      <c r="C313" s="20">
        <f t="shared" si="42"/>
        <v>-20096.719627699764</v>
      </c>
      <c r="D313" s="20">
        <f t="shared" si="43"/>
        <v>47.752905429455602</v>
      </c>
      <c r="E313" s="32">
        <f t="shared" si="38"/>
        <v>0</v>
      </c>
      <c r="F313" s="20">
        <f t="shared" si="39"/>
        <v>47.752905429455602</v>
      </c>
      <c r="G313" s="20">
        <f t="shared" si="40"/>
        <v>139.86287038974618</v>
      </c>
      <c r="H313" s="20">
        <f t="shared" si="44"/>
        <v>-92.109964960290583</v>
      </c>
      <c r="I313" s="20">
        <f t="shared" si="41"/>
        <v>-20236.582498089509</v>
      </c>
      <c r="J313" s="16"/>
      <c r="K313" s="16"/>
    </row>
    <row r="314" spans="1:11" x14ac:dyDescent="0.25">
      <c r="A314" s="18">
        <f t="shared" si="36"/>
        <v>297</v>
      </c>
      <c r="B314" s="19">
        <f t="shared" si="37"/>
        <v>62042</v>
      </c>
      <c r="C314" s="20">
        <f t="shared" si="42"/>
        <v>-20236.582498089509</v>
      </c>
      <c r="D314" s="20">
        <f t="shared" si="43"/>
        <v>47.752905429455602</v>
      </c>
      <c r="E314" s="32">
        <f t="shared" si="38"/>
        <v>0</v>
      </c>
      <c r="F314" s="20">
        <f t="shared" si="39"/>
        <v>47.752905429455602</v>
      </c>
      <c r="G314" s="20">
        <f t="shared" si="40"/>
        <v>140.50390854569918</v>
      </c>
      <c r="H314" s="20">
        <f t="shared" si="44"/>
        <v>-92.751003116243581</v>
      </c>
      <c r="I314" s="20">
        <f t="shared" si="41"/>
        <v>-20377.086406635208</v>
      </c>
      <c r="J314" s="16"/>
      <c r="K314" s="16"/>
    </row>
    <row r="315" spans="1:11" x14ac:dyDescent="0.25">
      <c r="A315" s="18">
        <f t="shared" si="36"/>
        <v>298</v>
      </c>
      <c r="B315" s="19">
        <f t="shared" si="37"/>
        <v>62072</v>
      </c>
      <c r="C315" s="20">
        <f t="shared" si="42"/>
        <v>-20377.086406635208</v>
      </c>
      <c r="D315" s="20">
        <f t="shared" si="43"/>
        <v>47.752905429455602</v>
      </c>
      <c r="E315" s="32">
        <f t="shared" si="38"/>
        <v>0</v>
      </c>
      <c r="F315" s="20">
        <f t="shared" si="39"/>
        <v>47.752905429455602</v>
      </c>
      <c r="G315" s="20">
        <f t="shared" si="40"/>
        <v>141.14788479320032</v>
      </c>
      <c r="H315" s="20">
        <f t="shared" si="44"/>
        <v>-93.39497936374471</v>
      </c>
      <c r="I315" s="20">
        <f t="shared" si="41"/>
        <v>-20518.234291428409</v>
      </c>
      <c r="J315" s="16"/>
      <c r="K315" s="16"/>
    </row>
    <row r="316" spans="1:11" x14ac:dyDescent="0.25">
      <c r="A316" s="18">
        <f t="shared" si="36"/>
        <v>299</v>
      </c>
      <c r="B316" s="19">
        <f t="shared" si="37"/>
        <v>62103</v>
      </c>
      <c r="C316" s="20">
        <f t="shared" si="42"/>
        <v>-20518.234291428409</v>
      </c>
      <c r="D316" s="20">
        <f t="shared" si="43"/>
        <v>47.752905429455602</v>
      </c>
      <c r="E316" s="32">
        <f t="shared" si="38"/>
        <v>0</v>
      </c>
      <c r="F316" s="20">
        <f t="shared" si="39"/>
        <v>47.752905429455602</v>
      </c>
      <c r="G316" s="20">
        <f t="shared" si="40"/>
        <v>141.79481259850246</v>
      </c>
      <c r="H316" s="20">
        <f t="shared" si="44"/>
        <v>-94.041907169046866</v>
      </c>
      <c r="I316" s="20">
        <f t="shared" si="41"/>
        <v>-20660.029104026911</v>
      </c>
      <c r="J316" s="16"/>
      <c r="K316" s="16"/>
    </row>
    <row r="317" spans="1:11" x14ac:dyDescent="0.25">
      <c r="A317" s="18">
        <f t="shared" si="36"/>
        <v>300</v>
      </c>
      <c r="B317" s="19">
        <f t="shared" si="37"/>
        <v>62134</v>
      </c>
      <c r="C317" s="20">
        <f t="shared" si="42"/>
        <v>-20660.029104026911</v>
      </c>
      <c r="D317" s="20">
        <f t="shared" si="43"/>
        <v>47.752905429455602</v>
      </c>
      <c r="E317" s="32">
        <f t="shared" si="38"/>
        <v>0</v>
      </c>
      <c r="F317" s="20">
        <f t="shared" si="39"/>
        <v>47.752905429455602</v>
      </c>
      <c r="G317" s="20">
        <f t="shared" si="40"/>
        <v>142.44470548957895</v>
      </c>
      <c r="H317" s="20">
        <f t="shared" si="44"/>
        <v>-94.691800060123342</v>
      </c>
      <c r="I317" s="20">
        <f t="shared" si="41"/>
        <v>-20802.47380951649</v>
      </c>
      <c r="J317" s="16"/>
      <c r="K317" s="16"/>
    </row>
    <row r="318" spans="1:11" x14ac:dyDescent="0.25">
      <c r="A318" s="18">
        <f t="shared" si="36"/>
        <v>301</v>
      </c>
      <c r="B318" s="19">
        <f t="shared" si="37"/>
        <v>62162</v>
      </c>
      <c r="C318" s="20">
        <f t="shared" si="42"/>
        <v>-20802.47380951649</v>
      </c>
      <c r="D318" s="20">
        <f t="shared" si="43"/>
        <v>47.752905429455602</v>
      </c>
      <c r="E318" s="32">
        <f t="shared" si="38"/>
        <v>0</v>
      </c>
      <c r="F318" s="20">
        <f t="shared" si="39"/>
        <v>47.752905429455602</v>
      </c>
      <c r="G318" s="20">
        <f t="shared" si="40"/>
        <v>143.09757705640618</v>
      </c>
      <c r="H318" s="20">
        <f t="shared" si="44"/>
        <v>-95.344671626950586</v>
      </c>
      <c r="I318" s="20">
        <f t="shared" si="41"/>
        <v>-20945.571386572898</v>
      </c>
      <c r="J318" s="16"/>
      <c r="K318" s="16"/>
    </row>
    <row r="319" spans="1:11" x14ac:dyDescent="0.25">
      <c r="A319" s="18">
        <f t="shared" si="36"/>
        <v>302</v>
      </c>
      <c r="B319" s="19">
        <f t="shared" si="37"/>
        <v>62193</v>
      </c>
      <c r="C319" s="20">
        <f t="shared" si="42"/>
        <v>-20945.571386572898</v>
      </c>
      <c r="D319" s="20">
        <f t="shared" si="43"/>
        <v>47.752905429455602</v>
      </c>
      <c r="E319" s="32">
        <f t="shared" si="38"/>
        <v>0</v>
      </c>
      <c r="F319" s="20">
        <f t="shared" si="39"/>
        <v>47.752905429455602</v>
      </c>
      <c r="G319" s="20">
        <f t="shared" si="40"/>
        <v>143.75344095124805</v>
      </c>
      <c r="H319" s="20">
        <f t="shared" si="44"/>
        <v>-96.000535521792457</v>
      </c>
      <c r="I319" s="20">
        <f t="shared" si="41"/>
        <v>-21089.324827524146</v>
      </c>
      <c r="J319" s="16"/>
      <c r="K319" s="16"/>
    </row>
    <row r="320" spans="1:11" x14ac:dyDescent="0.25">
      <c r="A320" s="18">
        <f t="shared" si="36"/>
        <v>303</v>
      </c>
      <c r="B320" s="19">
        <f t="shared" si="37"/>
        <v>62223</v>
      </c>
      <c r="C320" s="20">
        <f t="shared" si="42"/>
        <v>-21089.324827524146</v>
      </c>
      <c r="D320" s="20">
        <f t="shared" si="43"/>
        <v>47.752905429455602</v>
      </c>
      <c r="E320" s="32">
        <f t="shared" si="38"/>
        <v>0</v>
      </c>
      <c r="F320" s="20">
        <f t="shared" si="39"/>
        <v>47.752905429455602</v>
      </c>
      <c r="G320" s="20">
        <f t="shared" si="40"/>
        <v>144.41231088894128</v>
      </c>
      <c r="H320" s="20">
        <f t="shared" si="44"/>
        <v>-96.659405459485683</v>
      </c>
      <c r="I320" s="20">
        <f t="shared" si="41"/>
        <v>-21233.737138413086</v>
      </c>
      <c r="J320" s="16"/>
      <c r="K320" s="16"/>
    </row>
    <row r="321" spans="1:11" x14ac:dyDescent="0.25">
      <c r="A321" s="18">
        <f t="shared" si="36"/>
        <v>304</v>
      </c>
      <c r="B321" s="19">
        <f t="shared" si="37"/>
        <v>62254</v>
      </c>
      <c r="C321" s="20">
        <f t="shared" si="42"/>
        <v>-21233.737138413086</v>
      </c>
      <c r="D321" s="20">
        <f t="shared" si="43"/>
        <v>47.752905429455602</v>
      </c>
      <c r="E321" s="32">
        <f t="shared" si="38"/>
        <v>0</v>
      </c>
      <c r="F321" s="20">
        <f t="shared" si="39"/>
        <v>47.752905429455602</v>
      </c>
      <c r="G321" s="20">
        <f t="shared" si="40"/>
        <v>145.07420064718224</v>
      </c>
      <c r="H321" s="20">
        <f t="shared" si="44"/>
        <v>-97.321295217726643</v>
      </c>
      <c r="I321" s="20">
        <f t="shared" si="41"/>
        <v>-21378.811339060267</v>
      </c>
      <c r="J321" s="16"/>
      <c r="K321" s="16"/>
    </row>
    <row r="322" spans="1:11" x14ac:dyDescent="0.25">
      <c r="A322" s="18">
        <f t="shared" si="36"/>
        <v>305</v>
      </c>
      <c r="B322" s="19">
        <f t="shared" si="37"/>
        <v>62284</v>
      </c>
      <c r="C322" s="20">
        <f t="shared" si="42"/>
        <v>-21378.811339060267</v>
      </c>
      <c r="D322" s="20">
        <f t="shared" si="43"/>
        <v>47.752905429455602</v>
      </c>
      <c r="E322" s="32">
        <f t="shared" si="38"/>
        <v>0</v>
      </c>
      <c r="F322" s="20">
        <f t="shared" si="39"/>
        <v>47.752905429455602</v>
      </c>
      <c r="G322" s="20">
        <f t="shared" si="40"/>
        <v>145.73912406681515</v>
      </c>
      <c r="H322" s="20">
        <f t="shared" si="44"/>
        <v>-97.986218637359556</v>
      </c>
      <c r="I322" s="20">
        <f t="shared" si="41"/>
        <v>-21524.550463127081</v>
      </c>
      <c r="J322" s="16"/>
      <c r="K322" s="16"/>
    </row>
    <row r="323" spans="1:11" x14ac:dyDescent="0.25">
      <c r="A323" s="18">
        <f t="shared" si="36"/>
        <v>306</v>
      </c>
      <c r="B323" s="19">
        <f t="shared" si="37"/>
        <v>62315</v>
      </c>
      <c r="C323" s="20">
        <f t="shared" si="42"/>
        <v>-21524.550463127081</v>
      </c>
      <c r="D323" s="20">
        <f t="shared" si="43"/>
        <v>47.752905429455602</v>
      </c>
      <c r="E323" s="32">
        <f t="shared" si="38"/>
        <v>0</v>
      </c>
      <c r="F323" s="20">
        <f t="shared" si="39"/>
        <v>47.752905429455602</v>
      </c>
      <c r="G323" s="20">
        <f t="shared" si="40"/>
        <v>146.40709505212141</v>
      </c>
      <c r="H323" s="20">
        <f t="shared" si="44"/>
        <v>-98.654189622665797</v>
      </c>
      <c r="I323" s="20">
        <f t="shared" si="41"/>
        <v>-21670.957558179201</v>
      </c>
      <c r="J323" s="16"/>
      <c r="K323" s="16"/>
    </row>
    <row r="324" spans="1:11" x14ac:dyDescent="0.25">
      <c r="A324" s="18">
        <f t="shared" si="36"/>
        <v>307</v>
      </c>
      <c r="B324" s="19">
        <f t="shared" si="37"/>
        <v>62346</v>
      </c>
      <c r="C324" s="20">
        <f t="shared" si="42"/>
        <v>-21670.957558179201</v>
      </c>
      <c r="D324" s="20">
        <f t="shared" si="43"/>
        <v>47.752905429455602</v>
      </c>
      <c r="E324" s="32">
        <f t="shared" si="38"/>
        <v>0</v>
      </c>
      <c r="F324" s="20">
        <f t="shared" si="39"/>
        <v>47.752905429455602</v>
      </c>
      <c r="G324" s="20">
        <f t="shared" si="40"/>
        <v>147.07812757111026</v>
      </c>
      <c r="H324" s="20">
        <f t="shared" si="44"/>
        <v>-99.325222141654663</v>
      </c>
      <c r="I324" s="20">
        <f t="shared" si="41"/>
        <v>-21818.03568575031</v>
      </c>
      <c r="J324" s="16"/>
      <c r="K324" s="16"/>
    </row>
    <row r="325" spans="1:11" x14ac:dyDescent="0.25">
      <c r="A325" s="18">
        <f t="shared" si="36"/>
        <v>308</v>
      </c>
      <c r="B325" s="19">
        <f t="shared" si="37"/>
        <v>62376</v>
      </c>
      <c r="C325" s="20">
        <f t="shared" si="42"/>
        <v>-21818.03568575031</v>
      </c>
      <c r="D325" s="20">
        <f t="shared" si="43"/>
        <v>47.752905429455602</v>
      </c>
      <c r="E325" s="32">
        <f t="shared" si="38"/>
        <v>0</v>
      </c>
      <c r="F325" s="20">
        <f t="shared" si="39"/>
        <v>47.752905429455602</v>
      </c>
      <c r="G325" s="20">
        <f t="shared" si="40"/>
        <v>147.75223565581121</v>
      </c>
      <c r="H325" s="20">
        <f t="shared" si="44"/>
        <v>-99.999330226355596</v>
      </c>
      <c r="I325" s="20">
        <f t="shared" si="41"/>
        <v>-21965.787921406121</v>
      </c>
      <c r="J325" s="16"/>
      <c r="K325" s="16"/>
    </row>
    <row r="326" spans="1:11" x14ac:dyDescent="0.25">
      <c r="A326" s="18">
        <f t="shared" si="36"/>
        <v>309</v>
      </c>
      <c r="B326" s="19">
        <f t="shared" si="37"/>
        <v>62407</v>
      </c>
      <c r="C326" s="20">
        <f t="shared" si="42"/>
        <v>-21965.787921406121</v>
      </c>
      <c r="D326" s="20">
        <f t="shared" si="43"/>
        <v>47.752905429455602</v>
      </c>
      <c r="E326" s="32">
        <f t="shared" si="38"/>
        <v>0</v>
      </c>
      <c r="F326" s="20">
        <f t="shared" si="39"/>
        <v>47.752905429455602</v>
      </c>
      <c r="G326" s="20">
        <f t="shared" si="40"/>
        <v>148.42943340256699</v>
      </c>
      <c r="H326" s="20">
        <f t="shared" si="44"/>
        <v>-100.67652797311139</v>
      </c>
      <c r="I326" s="20">
        <f t="shared" si="41"/>
        <v>-22114.217354808687</v>
      </c>
      <c r="J326" s="16"/>
      <c r="K326" s="16"/>
    </row>
    <row r="327" spans="1:11" x14ac:dyDescent="0.25">
      <c r="A327" s="18">
        <f t="shared" si="36"/>
        <v>310</v>
      </c>
      <c r="B327" s="19">
        <f t="shared" si="37"/>
        <v>62437</v>
      </c>
      <c r="C327" s="20">
        <f t="shared" si="42"/>
        <v>-22114.217354808687</v>
      </c>
      <c r="D327" s="20">
        <f t="shared" si="43"/>
        <v>47.752905429455602</v>
      </c>
      <c r="E327" s="32">
        <f t="shared" si="38"/>
        <v>0</v>
      </c>
      <c r="F327" s="20">
        <f t="shared" si="39"/>
        <v>47.752905429455602</v>
      </c>
      <c r="G327" s="20">
        <f t="shared" si="40"/>
        <v>149.10973497232874</v>
      </c>
      <c r="H327" s="20">
        <f t="shared" si="44"/>
        <v>-101.35682954287314</v>
      </c>
      <c r="I327" s="20">
        <f t="shared" si="41"/>
        <v>-22263.327089781014</v>
      </c>
      <c r="J327" s="16"/>
      <c r="K327" s="16"/>
    </row>
    <row r="328" spans="1:11" x14ac:dyDescent="0.25">
      <c r="A328" s="18">
        <f t="shared" si="36"/>
        <v>311</v>
      </c>
      <c r="B328" s="19">
        <f t="shared" si="37"/>
        <v>62468</v>
      </c>
      <c r="C328" s="20">
        <f t="shared" si="42"/>
        <v>-22263.327089781014</v>
      </c>
      <c r="D328" s="20">
        <f t="shared" si="43"/>
        <v>47.752905429455602</v>
      </c>
      <c r="E328" s="32">
        <f t="shared" si="38"/>
        <v>0</v>
      </c>
      <c r="F328" s="20">
        <f t="shared" si="39"/>
        <v>47.752905429455602</v>
      </c>
      <c r="G328" s="20">
        <f t="shared" si="40"/>
        <v>149.79315459095193</v>
      </c>
      <c r="H328" s="20">
        <f t="shared" si="44"/>
        <v>-102.04024916149632</v>
      </c>
      <c r="I328" s="20">
        <f t="shared" si="41"/>
        <v>-22413.120244371967</v>
      </c>
      <c r="J328" s="16"/>
      <c r="K328" s="16"/>
    </row>
    <row r="329" spans="1:11" x14ac:dyDescent="0.25">
      <c r="A329" s="18">
        <f t="shared" si="36"/>
        <v>312</v>
      </c>
      <c r="B329" s="19">
        <f t="shared" si="37"/>
        <v>62499</v>
      </c>
      <c r="C329" s="20">
        <f t="shared" si="42"/>
        <v>-22413.120244371967</v>
      </c>
      <c r="D329" s="20">
        <f t="shared" si="43"/>
        <v>47.752905429455602</v>
      </c>
      <c r="E329" s="32">
        <f t="shared" si="38"/>
        <v>0</v>
      </c>
      <c r="F329" s="20">
        <f t="shared" si="39"/>
        <v>47.752905429455602</v>
      </c>
      <c r="G329" s="20">
        <f t="shared" si="40"/>
        <v>150.47970654949378</v>
      </c>
      <c r="H329" s="20">
        <f t="shared" si="44"/>
        <v>-102.72680112003819</v>
      </c>
      <c r="I329" s="20">
        <f t="shared" si="41"/>
        <v>-22563.59995092146</v>
      </c>
      <c r="J329" s="16"/>
      <c r="K329" s="16"/>
    </row>
    <row r="330" spans="1:11" x14ac:dyDescent="0.25">
      <c r="A330" s="18">
        <f t="shared" si="36"/>
        <v>313</v>
      </c>
      <c r="B330" s="19">
        <f t="shared" si="37"/>
        <v>62527</v>
      </c>
      <c r="C330" s="20">
        <f t="shared" si="42"/>
        <v>-22563.59995092146</v>
      </c>
      <c r="D330" s="20">
        <f t="shared" si="43"/>
        <v>47.752905429455602</v>
      </c>
      <c r="E330" s="32">
        <f t="shared" si="38"/>
        <v>0</v>
      </c>
      <c r="F330" s="20">
        <f t="shared" si="39"/>
        <v>47.752905429455602</v>
      </c>
      <c r="G330" s="20">
        <f t="shared" si="40"/>
        <v>151.16940520451229</v>
      </c>
      <c r="H330" s="20">
        <f t="shared" si="44"/>
        <v>-103.41649977505669</v>
      </c>
      <c r="I330" s="20">
        <f t="shared" si="41"/>
        <v>-22714.769356125973</v>
      </c>
      <c r="J330" s="16"/>
      <c r="K330" s="16"/>
    </row>
    <row r="331" spans="1:11" x14ac:dyDescent="0.25">
      <c r="A331" s="18">
        <f t="shared" si="36"/>
        <v>314</v>
      </c>
      <c r="B331" s="19">
        <f t="shared" si="37"/>
        <v>62558</v>
      </c>
      <c r="C331" s="20">
        <f t="shared" si="42"/>
        <v>-22714.769356125973</v>
      </c>
      <c r="D331" s="20">
        <f t="shared" si="43"/>
        <v>47.752905429455602</v>
      </c>
      <c r="E331" s="32">
        <f t="shared" si="38"/>
        <v>0</v>
      </c>
      <c r="F331" s="20">
        <f t="shared" si="39"/>
        <v>47.752905429455602</v>
      </c>
      <c r="G331" s="20">
        <f t="shared" si="40"/>
        <v>151.86226497836631</v>
      </c>
      <c r="H331" s="20">
        <f t="shared" si="44"/>
        <v>-104.10935954891072</v>
      </c>
      <c r="I331" s="20">
        <f t="shared" si="41"/>
        <v>-22866.631621104338</v>
      </c>
      <c r="J331" s="16"/>
      <c r="K331" s="16"/>
    </row>
    <row r="332" spans="1:11" x14ac:dyDescent="0.25">
      <c r="A332" s="18">
        <f t="shared" si="36"/>
        <v>315</v>
      </c>
      <c r="B332" s="19">
        <f t="shared" si="37"/>
        <v>62588</v>
      </c>
      <c r="C332" s="20">
        <f t="shared" si="42"/>
        <v>-22866.631621104338</v>
      </c>
      <c r="D332" s="20">
        <f t="shared" si="43"/>
        <v>47.752905429455602</v>
      </c>
      <c r="E332" s="32">
        <f t="shared" si="38"/>
        <v>0</v>
      </c>
      <c r="F332" s="20">
        <f t="shared" si="39"/>
        <v>47.752905429455602</v>
      </c>
      <c r="G332" s="20">
        <f t="shared" si="40"/>
        <v>152.55830035951715</v>
      </c>
      <c r="H332" s="20">
        <f t="shared" si="44"/>
        <v>-104.80539493006155</v>
      </c>
      <c r="I332" s="20">
        <f t="shared" si="41"/>
        <v>-23019.189921463854</v>
      </c>
      <c r="J332" s="16"/>
      <c r="K332" s="16"/>
    </row>
    <row r="333" spans="1:11" x14ac:dyDescent="0.25">
      <c r="A333" s="18">
        <f t="shared" si="36"/>
        <v>316</v>
      </c>
      <c r="B333" s="19">
        <f t="shared" si="37"/>
        <v>62619</v>
      </c>
      <c r="C333" s="20">
        <f t="shared" si="42"/>
        <v>-23019.189921463854</v>
      </c>
      <c r="D333" s="20">
        <f t="shared" si="43"/>
        <v>47.752905429455602</v>
      </c>
      <c r="E333" s="32">
        <f t="shared" si="38"/>
        <v>0</v>
      </c>
      <c r="F333" s="20">
        <f t="shared" si="39"/>
        <v>47.752905429455602</v>
      </c>
      <c r="G333" s="20">
        <f t="shared" si="40"/>
        <v>153.25752590283162</v>
      </c>
      <c r="H333" s="20">
        <f t="shared" si="44"/>
        <v>-105.50462047337601</v>
      </c>
      <c r="I333" s="20">
        <f t="shared" si="41"/>
        <v>-23172.447447366685</v>
      </c>
      <c r="J333" s="16"/>
      <c r="K333" s="16"/>
    </row>
    <row r="334" spans="1:11" x14ac:dyDescent="0.25">
      <c r="A334" s="18">
        <f t="shared" si="36"/>
        <v>317</v>
      </c>
      <c r="B334" s="19">
        <f t="shared" si="37"/>
        <v>62649</v>
      </c>
      <c r="C334" s="20">
        <f t="shared" si="42"/>
        <v>-23172.447447366685</v>
      </c>
      <c r="D334" s="20">
        <f t="shared" si="43"/>
        <v>47.752905429455602</v>
      </c>
      <c r="E334" s="32">
        <f t="shared" si="38"/>
        <v>0</v>
      </c>
      <c r="F334" s="20">
        <f t="shared" si="39"/>
        <v>47.752905429455602</v>
      </c>
      <c r="G334" s="20">
        <f t="shared" si="40"/>
        <v>153.95995622988625</v>
      </c>
      <c r="H334" s="20">
        <f t="shared" si="44"/>
        <v>-106.20705080043064</v>
      </c>
      <c r="I334" s="20">
        <f t="shared" si="41"/>
        <v>-23326.407403596571</v>
      </c>
      <c r="J334" s="16"/>
      <c r="K334" s="16"/>
    </row>
    <row r="335" spans="1:11" x14ac:dyDescent="0.25">
      <c r="A335" s="18">
        <f t="shared" si="36"/>
        <v>318</v>
      </c>
      <c r="B335" s="19">
        <f t="shared" si="37"/>
        <v>62680</v>
      </c>
      <c r="C335" s="20">
        <f t="shared" si="42"/>
        <v>-23326.407403596571</v>
      </c>
      <c r="D335" s="20">
        <f t="shared" si="43"/>
        <v>47.752905429455602</v>
      </c>
      <c r="E335" s="32">
        <f t="shared" si="38"/>
        <v>0</v>
      </c>
      <c r="F335" s="20">
        <f t="shared" si="39"/>
        <v>47.752905429455602</v>
      </c>
      <c r="G335" s="20">
        <f t="shared" si="40"/>
        <v>154.66560602927322</v>
      </c>
      <c r="H335" s="20">
        <f t="shared" si="44"/>
        <v>-106.91270059981763</v>
      </c>
      <c r="I335" s="20">
        <f t="shared" si="41"/>
        <v>-23481.073009625845</v>
      </c>
      <c r="J335" s="16"/>
      <c r="K335" s="16"/>
    </row>
    <row r="336" spans="1:11" x14ac:dyDescent="0.25">
      <c r="A336" s="18">
        <f t="shared" si="36"/>
        <v>319</v>
      </c>
      <c r="B336" s="19">
        <f t="shared" si="37"/>
        <v>62711</v>
      </c>
      <c r="C336" s="20">
        <f t="shared" si="42"/>
        <v>-23481.073009625845</v>
      </c>
      <c r="D336" s="20">
        <f t="shared" si="43"/>
        <v>47.752905429455602</v>
      </c>
      <c r="E336" s="32">
        <f t="shared" si="38"/>
        <v>0</v>
      </c>
      <c r="F336" s="20">
        <f t="shared" si="39"/>
        <v>47.752905429455602</v>
      </c>
      <c r="G336" s="20">
        <f t="shared" si="40"/>
        <v>155.3744900569074</v>
      </c>
      <c r="H336" s="20">
        <f t="shared" si="44"/>
        <v>-107.6215846274518</v>
      </c>
      <c r="I336" s="20">
        <f t="shared" si="41"/>
        <v>-23636.447499682752</v>
      </c>
      <c r="J336" s="16"/>
      <c r="K336" s="16"/>
    </row>
    <row r="337" spans="1:11" x14ac:dyDescent="0.25">
      <c r="A337" s="18">
        <f t="shared" si="36"/>
        <v>320</v>
      </c>
      <c r="B337" s="19">
        <f t="shared" si="37"/>
        <v>62741</v>
      </c>
      <c r="C337" s="20">
        <f t="shared" si="42"/>
        <v>-23636.447499682752</v>
      </c>
      <c r="D337" s="20">
        <f t="shared" si="43"/>
        <v>47.752905429455602</v>
      </c>
      <c r="E337" s="32">
        <f t="shared" si="38"/>
        <v>0</v>
      </c>
      <c r="F337" s="20">
        <f t="shared" si="39"/>
        <v>47.752905429455602</v>
      </c>
      <c r="G337" s="20">
        <f t="shared" si="40"/>
        <v>156.08662313633488</v>
      </c>
      <c r="H337" s="20">
        <f t="shared" si="44"/>
        <v>-108.33371770687928</v>
      </c>
      <c r="I337" s="20">
        <f t="shared" si="41"/>
        <v>-23792.534122819088</v>
      </c>
      <c r="J337" s="16"/>
      <c r="K337" s="16"/>
    </row>
    <row r="338" spans="1:11" x14ac:dyDescent="0.25">
      <c r="A338" s="18">
        <f t="shared" si="36"/>
        <v>321</v>
      </c>
      <c r="B338" s="19">
        <f t="shared" si="37"/>
        <v>62772</v>
      </c>
      <c r="C338" s="20">
        <f t="shared" si="42"/>
        <v>-23792.534122819088</v>
      </c>
      <c r="D338" s="20">
        <f t="shared" si="43"/>
        <v>47.752905429455602</v>
      </c>
      <c r="E338" s="32">
        <f t="shared" si="38"/>
        <v>0</v>
      </c>
      <c r="F338" s="20">
        <f t="shared" si="39"/>
        <v>47.752905429455602</v>
      </c>
      <c r="G338" s="20">
        <f t="shared" si="40"/>
        <v>156.80202015904308</v>
      </c>
      <c r="H338" s="20">
        <f t="shared" si="44"/>
        <v>-109.04911472958749</v>
      </c>
      <c r="I338" s="20">
        <f t="shared" si="41"/>
        <v>-23949.336142978133</v>
      </c>
      <c r="J338" s="16"/>
      <c r="K338" s="16"/>
    </row>
    <row r="339" spans="1:11" x14ac:dyDescent="0.25">
      <c r="A339" s="18">
        <f t="shared" ref="A339:A377" si="45">IF(Values_Entered,A338+1,"")</f>
        <v>322</v>
      </c>
      <c r="B339" s="19">
        <f t="shared" ref="B339:B377" si="46">IF(Pay_Num&lt;&gt;"",DATE(YEAR(B338),MONTH(B338)+1,DAY(B338)),"")</f>
        <v>62802</v>
      </c>
      <c r="C339" s="20">
        <f t="shared" si="42"/>
        <v>-23949.336142978133</v>
      </c>
      <c r="D339" s="20">
        <f t="shared" si="43"/>
        <v>47.752905429455602</v>
      </c>
      <c r="E339" s="32">
        <f t="shared" ref="E339:E377" si="47">IF(Pay_Num&lt;&gt;"",Scheduled_Extra_Payments,"")</f>
        <v>0</v>
      </c>
      <c r="F339" s="20">
        <f t="shared" ref="F339:F377" si="48">IF(Pay_Num&lt;&gt;"",Sched_Pay+Extra_Pay,"")</f>
        <v>47.752905429455602</v>
      </c>
      <c r="G339" s="20">
        <f t="shared" ref="G339:G377" si="49">IF(Pay_Num&lt;&gt;"",Total_Pay-Int,"")</f>
        <v>157.52069608477206</v>
      </c>
      <c r="H339" s="20">
        <f t="shared" si="44"/>
        <v>-109.76779065531645</v>
      </c>
      <c r="I339" s="20">
        <f t="shared" ref="I339:I377" si="50">IF(Pay_Num&lt;&gt;"",Beg_Bal-Princ,"")</f>
        <v>-24106.856839062904</v>
      </c>
      <c r="J339" s="16"/>
      <c r="K339" s="16"/>
    </row>
    <row r="340" spans="1:11" x14ac:dyDescent="0.25">
      <c r="A340" s="18">
        <f t="shared" si="45"/>
        <v>323</v>
      </c>
      <c r="B340" s="19">
        <f t="shared" si="46"/>
        <v>62833</v>
      </c>
      <c r="C340" s="20">
        <f t="shared" ref="C340:C377" si="51">IF(Pay_Num&lt;&gt;"",I339,"")</f>
        <v>-24106.856839062904</v>
      </c>
      <c r="D340" s="20">
        <f t="shared" ref="D340:D377" si="52">IF(Pay_Num&lt;&gt;"",Scheduled_Monthly_Payment,"")</f>
        <v>47.752905429455602</v>
      </c>
      <c r="E340" s="32">
        <f t="shared" si="47"/>
        <v>0</v>
      </c>
      <c r="F340" s="20">
        <f t="shared" si="48"/>
        <v>47.752905429455602</v>
      </c>
      <c r="G340" s="20">
        <f t="shared" si="49"/>
        <v>158.24266594182723</v>
      </c>
      <c r="H340" s="20">
        <f t="shared" ref="H340:H377" si="53">IF(Pay_Num&lt;&gt;"",Beg_Bal*Interest_Rate/12,"")</f>
        <v>-110.48976051237163</v>
      </c>
      <c r="I340" s="20">
        <f t="shared" si="50"/>
        <v>-24265.099505004731</v>
      </c>
      <c r="J340" s="16"/>
      <c r="K340" s="16"/>
    </row>
    <row r="341" spans="1:11" x14ac:dyDescent="0.25">
      <c r="A341" s="18">
        <f t="shared" si="45"/>
        <v>324</v>
      </c>
      <c r="B341" s="19">
        <f t="shared" si="46"/>
        <v>62864</v>
      </c>
      <c r="C341" s="20">
        <f t="shared" si="51"/>
        <v>-24265.099505004731</v>
      </c>
      <c r="D341" s="20">
        <f t="shared" si="52"/>
        <v>47.752905429455602</v>
      </c>
      <c r="E341" s="32">
        <f t="shared" si="47"/>
        <v>0</v>
      </c>
      <c r="F341" s="20">
        <f t="shared" si="48"/>
        <v>47.752905429455602</v>
      </c>
      <c r="G341" s="20">
        <f t="shared" si="49"/>
        <v>158.96794482739395</v>
      </c>
      <c r="H341" s="20">
        <f t="shared" si="53"/>
        <v>-111.21503939793836</v>
      </c>
      <c r="I341" s="20">
        <f t="shared" si="50"/>
        <v>-24424.067449832124</v>
      </c>
      <c r="J341" s="16"/>
      <c r="K341" s="16"/>
    </row>
    <row r="342" spans="1:11" x14ac:dyDescent="0.25">
      <c r="A342" s="18">
        <f t="shared" si="45"/>
        <v>325</v>
      </c>
      <c r="B342" s="19">
        <f t="shared" si="46"/>
        <v>62893</v>
      </c>
      <c r="C342" s="20">
        <f t="shared" si="51"/>
        <v>-24424.067449832124</v>
      </c>
      <c r="D342" s="20">
        <f t="shared" si="52"/>
        <v>47.752905429455602</v>
      </c>
      <c r="E342" s="32">
        <f t="shared" si="47"/>
        <v>0</v>
      </c>
      <c r="F342" s="20">
        <f t="shared" si="48"/>
        <v>47.752905429455602</v>
      </c>
      <c r="G342" s="20">
        <f t="shared" si="49"/>
        <v>159.69654790785285</v>
      </c>
      <c r="H342" s="20">
        <f t="shared" si="53"/>
        <v>-111.94364247839724</v>
      </c>
      <c r="I342" s="20">
        <f t="shared" si="50"/>
        <v>-24583.763997739978</v>
      </c>
      <c r="J342" s="16"/>
      <c r="K342" s="16"/>
    </row>
    <row r="343" spans="1:11" x14ac:dyDescent="0.25">
      <c r="A343" s="18">
        <f t="shared" si="45"/>
        <v>326</v>
      </c>
      <c r="B343" s="19">
        <f t="shared" si="46"/>
        <v>62924</v>
      </c>
      <c r="C343" s="20">
        <f t="shared" si="51"/>
        <v>-24583.763997739978</v>
      </c>
      <c r="D343" s="20">
        <f t="shared" si="52"/>
        <v>47.752905429455602</v>
      </c>
      <c r="E343" s="32">
        <f t="shared" si="47"/>
        <v>0</v>
      </c>
      <c r="F343" s="20">
        <f t="shared" si="48"/>
        <v>47.752905429455602</v>
      </c>
      <c r="G343" s="20">
        <f t="shared" si="49"/>
        <v>160.42849041909716</v>
      </c>
      <c r="H343" s="20">
        <f t="shared" si="53"/>
        <v>-112.67558498964156</v>
      </c>
      <c r="I343" s="20">
        <f t="shared" si="50"/>
        <v>-24744.192488159075</v>
      </c>
      <c r="J343" s="16"/>
      <c r="K343" s="16"/>
    </row>
    <row r="344" spans="1:11" x14ac:dyDescent="0.25">
      <c r="A344" s="18">
        <f t="shared" si="45"/>
        <v>327</v>
      </c>
      <c r="B344" s="19">
        <f t="shared" si="46"/>
        <v>62954</v>
      </c>
      <c r="C344" s="20">
        <f t="shared" si="51"/>
        <v>-24744.192488159075</v>
      </c>
      <c r="D344" s="20">
        <f t="shared" si="52"/>
        <v>47.752905429455602</v>
      </c>
      <c r="E344" s="32">
        <f t="shared" si="47"/>
        <v>0</v>
      </c>
      <c r="F344" s="20">
        <f t="shared" si="48"/>
        <v>47.752905429455602</v>
      </c>
      <c r="G344" s="20">
        <f t="shared" si="49"/>
        <v>161.16378766685136</v>
      </c>
      <c r="H344" s="20">
        <f t="shared" si="53"/>
        <v>-113.41088223739575</v>
      </c>
      <c r="I344" s="20">
        <f t="shared" si="50"/>
        <v>-24905.356275825925</v>
      </c>
      <c r="J344" s="16"/>
      <c r="K344" s="16"/>
    </row>
    <row r="345" spans="1:11" x14ac:dyDescent="0.25">
      <c r="A345" s="18">
        <f t="shared" si="45"/>
        <v>328</v>
      </c>
      <c r="B345" s="19">
        <f t="shared" si="46"/>
        <v>62985</v>
      </c>
      <c r="C345" s="20">
        <f t="shared" si="51"/>
        <v>-24905.356275825925</v>
      </c>
      <c r="D345" s="20">
        <f t="shared" si="52"/>
        <v>47.752905429455602</v>
      </c>
      <c r="E345" s="32">
        <f t="shared" si="47"/>
        <v>0</v>
      </c>
      <c r="F345" s="20">
        <f t="shared" si="48"/>
        <v>47.752905429455602</v>
      </c>
      <c r="G345" s="20">
        <f t="shared" si="49"/>
        <v>161.90245502699111</v>
      </c>
      <c r="H345" s="20">
        <f t="shared" si="53"/>
        <v>-114.1495495975355</v>
      </c>
      <c r="I345" s="20">
        <f t="shared" si="50"/>
        <v>-25067.258730852915</v>
      </c>
      <c r="J345" s="16"/>
      <c r="K345" s="16"/>
    </row>
    <row r="346" spans="1:11" x14ac:dyDescent="0.25">
      <c r="A346" s="18">
        <f t="shared" si="45"/>
        <v>329</v>
      </c>
      <c r="B346" s="19">
        <f t="shared" si="46"/>
        <v>63015</v>
      </c>
      <c r="C346" s="20">
        <f t="shared" si="51"/>
        <v>-25067.258730852915</v>
      </c>
      <c r="D346" s="20">
        <f t="shared" si="52"/>
        <v>47.752905429455602</v>
      </c>
      <c r="E346" s="32">
        <f t="shared" si="47"/>
        <v>0</v>
      </c>
      <c r="F346" s="20">
        <f t="shared" si="48"/>
        <v>47.752905429455602</v>
      </c>
      <c r="G346" s="20">
        <f t="shared" si="49"/>
        <v>162.6445079458648</v>
      </c>
      <c r="H346" s="20">
        <f t="shared" si="53"/>
        <v>-114.89160251640919</v>
      </c>
      <c r="I346" s="20">
        <f t="shared" si="50"/>
        <v>-25229.903238798779</v>
      </c>
      <c r="J346" s="16"/>
      <c r="K346" s="16"/>
    </row>
    <row r="347" spans="1:11" x14ac:dyDescent="0.25">
      <c r="A347" s="18">
        <f t="shared" si="45"/>
        <v>330</v>
      </c>
      <c r="B347" s="19">
        <f t="shared" si="46"/>
        <v>63046</v>
      </c>
      <c r="C347" s="20">
        <f t="shared" si="51"/>
        <v>-25229.903238798779</v>
      </c>
      <c r="D347" s="20">
        <f t="shared" si="52"/>
        <v>47.752905429455602</v>
      </c>
      <c r="E347" s="32">
        <f t="shared" si="47"/>
        <v>0</v>
      </c>
      <c r="F347" s="20">
        <f t="shared" si="48"/>
        <v>47.752905429455602</v>
      </c>
      <c r="G347" s="20">
        <f t="shared" si="49"/>
        <v>163.38996194061667</v>
      </c>
      <c r="H347" s="20">
        <f t="shared" si="53"/>
        <v>-115.63705651116106</v>
      </c>
      <c r="I347" s="20">
        <f t="shared" si="50"/>
        <v>-25393.293200739397</v>
      </c>
      <c r="J347" s="16"/>
      <c r="K347" s="16"/>
    </row>
    <row r="348" spans="1:11" x14ac:dyDescent="0.25">
      <c r="A348" s="18">
        <f t="shared" si="45"/>
        <v>331</v>
      </c>
      <c r="B348" s="19">
        <f t="shared" si="46"/>
        <v>63077</v>
      </c>
      <c r="C348" s="20">
        <f t="shared" si="51"/>
        <v>-25393.293200739397</v>
      </c>
      <c r="D348" s="20">
        <f t="shared" si="52"/>
        <v>47.752905429455602</v>
      </c>
      <c r="E348" s="32">
        <f t="shared" si="47"/>
        <v>0</v>
      </c>
      <c r="F348" s="20">
        <f t="shared" si="48"/>
        <v>47.752905429455602</v>
      </c>
      <c r="G348" s="20">
        <f t="shared" si="49"/>
        <v>164.13883259951118</v>
      </c>
      <c r="H348" s="20">
        <f t="shared" si="53"/>
        <v>-116.38592717005558</v>
      </c>
      <c r="I348" s="20">
        <f t="shared" si="50"/>
        <v>-25557.432033338908</v>
      </c>
      <c r="J348" s="16"/>
      <c r="K348" s="16"/>
    </row>
    <row r="349" spans="1:11" x14ac:dyDescent="0.25">
      <c r="A349" s="18">
        <f t="shared" si="45"/>
        <v>332</v>
      </c>
      <c r="B349" s="19">
        <f t="shared" si="46"/>
        <v>63107</v>
      </c>
      <c r="C349" s="20">
        <f t="shared" si="51"/>
        <v>-25557.432033338908</v>
      </c>
      <c r="D349" s="20">
        <f t="shared" si="52"/>
        <v>47.752905429455602</v>
      </c>
      <c r="E349" s="32">
        <f t="shared" si="47"/>
        <v>0</v>
      </c>
      <c r="F349" s="20">
        <f t="shared" si="48"/>
        <v>47.752905429455602</v>
      </c>
      <c r="G349" s="20">
        <f t="shared" si="49"/>
        <v>164.89113558225893</v>
      </c>
      <c r="H349" s="20">
        <f t="shared" si="53"/>
        <v>-117.13823015280333</v>
      </c>
      <c r="I349" s="20">
        <f t="shared" si="50"/>
        <v>-25722.323168921168</v>
      </c>
      <c r="J349" s="16"/>
      <c r="K349" s="16"/>
    </row>
    <row r="350" spans="1:11" x14ac:dyDescent="0.25">
      <c r="A350" s="18">
        <f t="shared" si="45"/>
        <v>333</v>
      </c>
      <c r="B350" s="19">
        <f t="shared" si="46"/>
        <v>63138</v>
      </c>
      <c r="C350" s="20">
        <f t="shared" si="51"/>
        <v>-25722.323168921168</v>
      </c>
      <c r="D350" s="20">
        <f t="shared" si="52"/>
        <v>47.752905429455602</v>
      </c>
      <c r="E350" s="32">
        <f t="shared" si="47"/>
        <v>0</v>
      </c>
      <c r="F350" s="20">
        <f t="shared" si="48"/>
        <v>47.752905429455602</v>
      </c>
      <c r="G350" s="20">
        <f t="shared" si="49"/>
        <v>165.64688662034428</v>
      </c>
      <c r="H350" s="20">
        <f t="shared" si="53"/>
        <v>-117.89398119088868</v>
      </c>
      <c r="I350" s="20">
        <f t="shared" si="50"/>
        <v>-25887.970055541511</v>
      </c>
      <c r="J350" s="16"/>
      <c r="K350" s="16"/>
    </row>
    <row r="351" spans="1:11" x14ac:dyDescent="0.25">
      <c r="A351" s="18">
        <f t="shared" si="45"/>
        <v>334</v>
      </c>
      <c r="B351" s="19">
        <f t="shared" si="46"/>
        <v>63168</v>
      </c>
      <c r="C351" s="20">
        <f t="shared" si="51"/>
        <v>-25887.970055541511</v>
      </c>
      <c r="D351" s="20">
        <f t="shared" si="52"/>
        <v>47.752905429455602</v>
      </c>
      <c r="E351" s="32">
        <f t="shared" si="47"/>
        <v>0</v>
      </c>
      <c r="F351" s="20">
        <f t="shared" si="48"/>
        <v>47.752905429455602</v>
      </c>
      <c r="G351" s="20">
        <f t="shared" si="49"/>
        <v>166.40610151735419</v>
      </c>
      <c r="H351" s="20">
        <f t="shared" si="53"/>
        <v>-118.65319608789859</v>
      </c>
      <c r="I351" s="20">
        <f t="shared" si="50"/>
        <v>-26054.376157058865</v>
      </c>
      <c r="J351" s="16"/>
      <c r="K351" s="16"/>
    </row>
    <row r="352" spans="1:11" x14ac:dyDescent="0.25">
      <c r="A352" s="18">
        <f t="shared" si="45"/>
        <v>335</v>
      </c>
      <c r="B352" s="19">
        <f t="shared" si="46"/>
        <v>63199</v>
      </c>
      <c r="C352" s="20">
        <f t="shared" si="51"/>
        <v>-26054.376157058865</v>
      </c>
      <c r="D352" s="20">
        <f t="shared" si="52"/>
        <v>47.752905429455602</v>
      </c>
      <c r="E352" s="32">
        <f t="shared" si="47"/>
        <v>0</v>
      </c>
      <c r="F352" s="20">
        <f t="shared" si="48"/>
        <v>47.752905429455602</v>
      </c>
      <c r="G352" s="20">
        <f t="shared" si="49"/>
        <v>167.16879614930872</v>
      </c>
      <c r="H352" s="20">
        <f t="shared" si="53"/>
        <v>-119.41589071985312</v>
      </c>
      <c r="I352" s="20">
        <f t="shared" si="50"/>
        <v>-26221.544953208173</v>
      </c>
      <c r="J352" s="16"/>
      <c r="K352" s="16"/>
    </row>
    <row r="353" spans="1:11" x14ac:dyDescent="0.25">
      <c r="A353" s="18">
        <f t="shared" si="45"/>
        <v>336</v>
      </c>
      <c r="B353" s="19">
        <f t="shared" si="46"/>
        <v>63230</v>
      </c>
      <c r="C353" s="20">
        <f t="shared" si="51"/>
        <v>-26221.544953208173</v>
      </c>
      <c r="D353" s="20">
        <f t="shared" si="52"/>
        <v>47.752905429455602</v>
      </c>
      <c r="E353" s="32">
        <f t="shared" si="47"/>
        <v>0</v>
      </c>
      <c r="F353" s="20">
        <f t="shared" si="48"/>
        <v>47.752905429455602</v>
      </c>
      <c r="G353" s="20">
        <f t="shared" si="49"/>
        <v>167.93498646499307</v>
      </c>
      <c r="H353" s="20">
        <f t="shared" si="53"/>
        <v>-120.18208103553746</v>
      </c>
      <c r="I353" s="20">
        <f t="shared" si="50"/>
        <v>-26389.479939673165</v>
      </c>
      <c r="J353" s="16"/>
      <c r="K353" s="16"/>
    </row>
    <row r="354" spans="1:11" x14ac:dyDescent="0.25">
      <c r="A354" s="18">
        <f t="shared" si="45"/>
        <v>337</v>
      </c>
      <c r="B354" s="19">
        <f t="shared" si="46"/>
        <v>63258</v>
      </c>
      <c r="C354" s="20">
        <f t="shared" si="51"/>
        <v>-26389.479939673165</v>
      </c>
      <c r="D354" s="20">
        <f t="shared" si="52"/>
        <v>47.752905429455602</v>
      </c>
      <c r="E354" s="32">
        <f t="shared" si="47"/>
        <v>0</v>
      </c>
      <c r="F354" s="20">
        <f t="shared" si="48"/>
        <v>47.752905429455602</v>
      </c>
      <c r="G354" s="20">
        <f t="shared" si="49"/>
        <v>168.70468848629093</v>
      </c>
      <c r="H354" s="20">
        <f t="shared" si="53"/>
        <v>-120.95178305683534</v>
      </c>
      <c r="I354" s="20">
        <f t="shared" si="50"/>
        <v>-26558.184628159455</v>
      </c>
      <c r="J354" s="16"/>
      <c r="K354" s="16"/>
    </row>
    <row r="355" spans="1:11" x14ac:dyDescent="0.25">
      <c r="A355" s="18">
        <f t="shared" si="45"/>
        <v>338</v>
      </c>
      <c r="B355" s="19">
        <f t="shared" si="46"/>
        <v>63289</v>
      </c>
      <c r="C355" s="20">
        <f t="shared" si="51"/>
        <v>-26558.184628159455</v>
      </c>
      <c r="D355" s="20">
        <f t="shared" si="52"/>
        <v>47.752905429455602</v>
      </c>
      <c r="E355" s="32">
        <f t="shared" si="47"/>
        <v>0</v>
      </c>
      <c r="F355" s="20">
        <f t="shared" si="48"/>
        <v>47.752905429455602</v>
      </c>
      <c r="G355" s="20">
        <f t="shared" si="49"/>
        <v>169.47791830851978</v>
      </c>
      <c r="H355" s="20">
        <f t="shared" si="53"/>
        <v>-121.72501287906418</v>
      </c>
      <c r="I355" s="20">
        <f t="shared" si="50"/>
        <v>-26727.662546467975</v>
      </c>
      <c r="J355" s="16"/>
      <c r="K355" s="16"/>
    </row>
    <row r="356" spans="1:11" x14ac:dyDescent="0.25">
      <c r="A356" s="18">
        <f t="shared" si="45"/>
        <v>339</v>
      </c>
      <c r="B356" s="19">
        <f t="shared" si="46"/>
        <v>63319</v>
      </c>
      <c r="C356" s="20">
        <f t="shared" si="51"/>
        <v>-26727.662546467975</v>
      </c>
      <c r="D356" s="20">
        <f t="shared" si="52"/>
        <v>47.752905429455602</v>
      </c>
      <c r="E356" s="32">
        <f t="shared" si="47"/>
        <v>0</v>
      </c>
      <c r="F356" s="20">
        <f t="shared" si="48"/>
        <v>47.752905429455602</v>
      </c>
      <c r="G356" s="20">
        <f t="shared" si="49"/>
        <v>170.25469210076716</v>
      </c>
      <c r="H356" s="20">
        <f t="shared" si="53"/>
        <v>-122.50178667131155</v>
      </c>
      <c r="I356" s="20">
        <f t="shared" si="50"/>
        <v>-26897.917238568742</v>
      </c>
      <c r="J356" s="16"/>
      <c r="K356" s="16"/>
    </row>
    <row r="357" spans="1:11" x14ac:dyDescent="0.25">
      <c r="A357" s="18">
        <f t="shared" si="45"/>
        <v>340</v>
      </c>
      <c r="B357" s="19">
        <f t="shared" si="46"/>
        <v>63350</v>
      </c>
      <c r="C357" s="20">
        <f t="shared" si="51"/>
        <v>-26897.917238568742</v>
      </c>
      <c r="D357" s="20">
        <f t="shared" si="52"/>
        <v>47.752905429455602</v>
      </c>
      <c r="E357" s="32">
        <f t="shared" si="47"/>
        <v>0</v>
      </c>
      <c r="F357" s="20">
        <f t="shared" si="48"/>
        <v>47.752905429455602</v>
      </c>
      <c r="G357" s="20">
        <f t="shared" si="49"/>
        <v>171.035026106229</v>
      </c>
      <c r="H357" s="20">
        <f t="shared" si="53"/>
        <v>-123.2821206767734</v>
      </c>
      <c r="I357" s="20">
        <f t="shared" si="50"/>
        <v>-27068.952264674972</v>
      </c>
      <c r="J357" s="16"/>
      <c r="K357" s="16"/>
    </row>
    <row r="358" spans="1:11" x14ac:dyDescent="0.25">
      <c r="A358" s="18">
        <f t="shared" si="45"/>
        <v>341</v>
      </c>
      <c r="B358" s="19">
        <f t="shared" si="46"/>
        <v>63380</v>
      </c>
      <c r="C358" s="20">
        <f t="shared" si="51"/>
        <v>-27068.952264674972</v>
      </c>
      <c r="D358" s="20">
        <f t="shared" si="52"/>
        <v>47.752905429455602</v>
      </c>
      <c r="E358" s="32">
        <f t="shared" si="47"/>
        <v>0</v>
      </c>
      <c r="F358" s="20">
        <f t="shared" si="48"/>
        <v>47.752905429455602</v>
      </c>
      <c r="G358" s="20">
        <f t="shared" si="49"/>
        <v>171.8189366425492</v>
      </c>
      <c r="H358" s="20">
        <f t="shared" si="53"/>
        <v>-124.06603121309361</v>
      </c>
      <c r="I358" s="20">
        <f t="shared" si="50"/>
        <v>-27240.771201317522</v>
      </c>
      <c r="J358" s="16"/>
      <c r="K358" s="16"/>
    </row>
    <row r="359" spans="1:11" x14ac:dyDescent="0.25">
      <c r="A359" s="18">
        <f t="shared" si="45"/>
        <v>342</v>
      </c>
      <c r="B359" s="19">
        <f t="shared" si="46"/>
        <v>63411</v>
      </c>
      <c r="C359" s="20">
        <f t="shared" si="51"/>
        <v>-27240.771201317522</v>
      </c>
      <c r="D359" s="20">
        <f t="shared" si="52"/>
        <v>47.752905429455602</v>
      </c>
      <c r="E359" s="32">
        <f t="shared" si="47"/>
        <v>0</v>
      </c>
      <c r="F359" s="20">
        <f t="shared" si="48"/>
        <v>47.752905429455602</v>
      </c>
      <c r="G359" s="20">
        <f t="shared" si="49"/>
        <v>172.60644010216092</v>
      </c>
      <c r="H359" s="20">
        <f t="shared" si="53"/>
        <v>-124.85353467270532</v>
      </c>
      <c r="I359" s="20">
        <f t="shared" si="50"/>
        <v>-27413.377641419684</v>
      </c>
      <c r="J359" s="16"/>
      <c r="K359" s="16"/>
    </row>
    <row r="360" spans="1:11" x14ac:dyDescent="0.25">
      <c r="A360" s="18">
        <f t="shared" si="45"/>
        <v>343</v>
      </c>
      <c r="B360" s="19">
        <f t="shared" si="46"/>
        <v>63442</v>
      </c>
      <c r="C360" s="20">
        <f t="shared" si="51"/>
        <v>-27413.377641419684</v>
      </c>
      <c r="D360" s="20">
        <f t="shared" si="52"/>
        <v>47.752905429455602</v>
      </c>
      <c r="E360" s="32">
        <f t="shared" si="47"/>
        <v>0</v>
      </c>
      <c r="F360" s="20">
        <f t="shared" si="48"/>
        <v>47.752905429455602</v>
      </c>
      <c r="G360" s="20">
        <f t="shared" si="49"/>
        <v>173.39755295262916</v>
      </c>
      <c r="H360" s="20">
        <f t="shared" si="53"/>
        <v>-125.64464752317355</v>
      </c>
      <c r="I360" s="20">
        <f t="shared" si="50"/>
        <v>-27586.775194372312</v>
      </c>
      <c r="J360" s="16"/>
      <c r="K360" s="16"/>
    </row>
    <row r="361" spans="1:11" x14ac:dyDescent="0.25">
      <c r="A361" s="18">
        <f t="shared" si="45"/>
        <v>344</v>
      </c>
      <c r="B361" s="19">
        <f t="shared" si="46"/>
        <v>63472</v>
      </c>
      <c r="C361" s="20">
        <f t="shared" si="51"/>
        <v>-27586.775194372312</v>
      </c>
      <c r="D361" s="20">
        <f t="shared" si="52"/>
        <v>47.752905429455602</v>
      </c>
      <c r="E361" s="32">
        <f t="shared" si="47"/>
        <v>0</v>
      </c>
      <c r="F361" s="20">
        <f t="shared" si="48"/>
        <v>47.752905429455602</v>
      </c>
      <c r="G361" s="20">
        <f t="shared" si="49"/>
        <v>174.19229173699537</v>
      </c>
      <c r="H361" s="20">
        <f t="shared" si="53"/>
        <v>-126.43938630753978</v>
      </c>
      <c r="I361" s="20">
        <f t="shared" si="50"/>
        <v>-27760.967486109308</v>
      </c>
      <c r="J361" s="16"/>
      <c r="K361" s="16"/>
    </row>
    <row r="362" spans="1:11" x14ac:dyDescent="0.25">
      <c r="A362" s="18">
        <f t="shared" si="45"/>
        <v>345</v>
      </c>
      <c r="B362" s="19">
        <f t="shared" si="46"/>
        <v>63503</v>
      </c>
      <c r="C362" s="20">
        <f t="shared" si="51"/>
        <v>-27760.967486109308</v>
      </c>
      <c r="D362" s="20">
        <f t="shared" si="52"/>
        <v>47.752905429455602</v>
      </c>
      <c r="E362" s="32">
        <f t="shared" si="47"/>
        <v>0</v>
      </c>
      <c r="F362" s="20">
        <f t="shared" si="48"/>
        <v>47.752905429455602</v>
      </c>
      <c r="G362" s="20">
        <f t="shared" si="49"/>
        <v>174.99067307412326</v>
      </c>
      <c r="H362" s="20">
        <f t="shared" si="53"/>
        <v>-127.23776764466766</v>
      </c>
      <c r="I362" s="20">
        <f t="shared" si="50"/>
        <v>-27935.958159183432</v>
      </c>
      <c r="J362" s="16"/>
      <c r="K362" s="16"/>
    </row>
    <row r="363" spans="1:11" x14ac:dyDescent="0.25">
      <c r="A363" s="18">
        <f t="shared" si="45"/>
        <v>346</v>
      </c>
      <c r="B363" s="19">
        <f t="shared" si="46"/>
        <v>63533</v>
      </c>
      <c r="C363" s="20">
        <f t="shared" si="51"/>
        <v>-27935.958159183432</v>
      </c>
      <c r="D363" s="20">
        <f t="shared" si="52"/>
        <v>47.752905429455602</v>
      </c>
      <c r="E363" s="32">
        <f t="shared" si="47"/>
        <v>0</v>
      </c>
      <c r="F363" s="20">
        <f t="shared" si="48"/>
        <v>47.752905429455602</v>
      </c>
      <c r="G363" s="20">
        <f t="shared" si="49"/>
        <v>175.79271365904634</v>
      </c>
      <c r="H363" s="20">
        <f t="shared" si="53"/>
        <v>-128.03980822959073</v>
      </c>
      <c r="I363" s="20">
        <f t="shared" si="50"/>
        <v>-28111.75087284248</v>
      </c>
      <c r="J363" s="16"/>
      <c r="K363" s="16"/>
    </row>
    <row r="364" spans="1:11" x14ac:dyDescent="0.25">
      <c r="A364" s="18">
        <f t="shared" si="45"/>
        <v>347</v>
      </c>
      <c r="B364" s="19">
        <f t="shared" si="46"/>
        <v>63564</v>
      </c>
      <c r="C364" s="20">
        <f t="shared" si="51"/>
        <v>-28111.75087284248</v>
      </c>
      <c r="D364" s="20">
        <f t="shared" si="52"/>
        <v>47.752905429455602</v>
      </c>
      <c r="E364" s="32">
        <f t="shared" si="47"/>
        <v>0</v>
      </c>
      <c r="F364" s="20">
        <f t="shared" si="48"/>
        <v>47.752905429455602</v>
      </c>
      <c r="G364" s="20">
        <f t="shared" si="49"/>
        <v>176.59843026331697</v>
      </c>
      <c r="H364" s="20">
        <f t="shared" si="53"/>
        <v>-128.84552483386136</v>
      </c>
      <c r="I364" s="20">
        <f t="shared" si="50"/>
        <v>-28288.349303105799</v>
      </c>
      <c r="J364" s="16"/>
      <c r="K364" s="16"/>
    </row>
    <row r="365" spans="1:11" x14ac:dyDescent="0.25">
      <c r="A365" s="18">
        <f t="shared" si="45"/>
        <v>348</v>
      </c>
      <c r="B365" s="19">
        <f t="shared" si="46"/>
        <v>63595</v>
      </c>
      <c r="C365" s="20">
        <f t="shared" si="51"/>
        <v>-28288.349303105799</v>
      </c>
      <c r="D365" s="20">
        <f t="shared" si="52"/>
        <v>47.752905429455602</v>
      </c>
      <c r="E365" s="32">
        <f t="shared" si="47"/>
        <v>0</v>
      </c>
      <c r="F365" s="20">
        <f t="shared" si="48"/>
        <v>47.752905429455602</v>
      </c>
      <c r="G365" s="20">
        <f t="shared" si="49"/>
        <v>177.40783973535719</v>
      </c>
      <c r="H365" s="20">
        <f t="shared" si="53"/>
        <v>-129.65493430590158</v>
      </c>
      <c r="I365" s="20">
        <f t="shared" si="50"/>
        <v>-28465.757142841157</v>
      </c>
      <c r="J365" s="16"/>
      <c r="K365" s="16"/>
    </row>
    <row r="366" spans="1:11" x14ac:dyDescent="0.25">
      <c r="A366" s="18">
        <f t="shared" si="45"/>
        <v>349</v>
      </c>
      <c r="B366" s="19">
        <f t="shared" si="46"/>
        <v>63623</v>
      </c>
      <c r="C366" s="20">
        <f t="shared" si="51"/>
        <v>-28465.757142841157</v>
      </c>
      <c r="D366" s="20">
        <f t="shared" si="52"/>
        <v>47.752905429455602</v>
      </c>
      <c r="E366" s="32">
        <f t="shared" si="47"/>
        <v>0</v>
      </c>
      <c r="F366" s="20">
        <f t="shared" si="48"/>
        <v>47.752905429455602</v>
      </c>
      <c r="G366" s="20">
        <f t="shared" si="49"/>
        <v>178.22095900081092</v>
      </c>
      <c r="H366" s="20">
        <f t="shared" si="53"/>
        <v>-130.46805357135531</v>
      </c>
      <c r="I366" s="20">
        <f t="shared" si="50"/>
        <v>-28643.978101841967</v>
      </c>
      <c r="J366" s="16"/>
      <c r="K366" s="16"/>
    </row>
    <row r="367" spans="1:11" x14ac:dyDescent="0.25">
      <c r="A367" s="18">
        <f t="shared" si="45"/>
        <v>350</v>
      </c>
      <c r="B367" s="19">
        <f t="shared" si="46"/>
        <v>63654</v>
      </c>
      <c r="C367" s="20">
        <f t="shared" si="51"/>
        <v>-28643.978101841967</v>
      </c>
      <c r="D367" s="20">
        <f t="shared" si="52"/>
        <v>47.752905429455602</v>
      </c>
      <c r="E367" s="32">
        <f t="shared" si="47"/>
        <v>0</v>
      </c>
      <c r="F367" s="20">
        <f t="shared" si="48"/>
        <v>47.752905429455602</v>
      </c>
      <c r="G367" s="20">
        <f t="shared" si="49"/>
        <v>179.03780506289795</v>
      </c>
      <c r="H367" s="20">
        <f t="shared" si="53"/>
        <v>-131.28489963344234</v>
      </c>
      <c r="I367" s="20">
        <f t="shared" si="50"/>
        <v>-28823.015906904864</v>
      </c>
      <c r="J367" s="16"/>
      <c r="K367" s="16"/>
    </row>
    <row r="368" spans="1:11" x14ac:dyDescent="0.25">
      <c r="A368" s="18">
        <f t="shared" si="45"/>
        <v>351</v>
      </c>
      <c r="B368" s="19">
        <f t="shared" si="46"/>
        <v>63684</v>
      </c>
      <c r="C368" s="20">
        <f t="shared" si="51"/>
        <v>-28823.015906904864</v>
      </c>
      <c r="D368" s="20">
        <f t="shared" si="52"/>
        <v>47.752905429455602</v>
      </c>
      <c r="E368" s="32">
        <f t="shared" si="47"/>
        <v>0</v>
      </c>
      <c r="F368" s="20">
        <f t="shared" si="48"/>
        <v>47.752905429455602</v>
      </c>
      <c r="G368" s="20">
        <f t="shared" si="49"/>
        <v>179.85839500276958</v>
      </c>
      <c r="H368" s="20">
        <f t="shared" si="53"/>
        <v>-132.10548957331397</v>
      </c>
      <c r="I368" s="20">
        <f t="shared" si="50"/>
        <v>-29002.874301907632</v>
      </c>
      <c r="J368" s="16"/>
      <c r="K368" s="16"/>
    </row>
    <row r="369" spans="1:11" x14ac:dyDescent="0.25">
      <c r="A369" s="18">
        <f t="shared" si="45"/>
        <v>352</v>
      </c>
      <c r="B369" s="19">
        <f t="shared" si="46"/>
        <v>63715</v>
      </c>
      <c r="C369" s="20">
        <f t="shared" si="51"/>
        <v>-29002.874301907632</v>
      </c>
      <c r="D369" s="20">
        <f t="shared" si="52"/>
        <v>47.752905429455602</v>
      </c>
      <c r="E369" s="32">
        <f t="shared" si="47"/>
        <v>0</v>
      </c>
      <c r="F369" s="20">
        <f t="shared" si="48"/>
        <v>47.752905429455602</v>
      </c>
      <c r="G369" s="20">
        <f t="shared" si="49"/>
        <v>180.68274597986559</v>
      </c>
      <c r="H369" s="20">
        <f t="shared" si="53"/>
        <v>-132.92984055040998</v>
      </c>
      <c r="I369" s="20">
        <f t="shared" si="50"/>
        <v>-29183.557047887498</v>
      </c>
      <c r="J369" s="16"/>
      <c r="K369" s="16"/>
    </row>
    <row r="370" spans="1:11" x14ac:dyDescent="0.25">
      <c r="A370" s="18">
        <f t="shared" si="45"/>
        <v>353</v>
      </c>
      <c r="B370" s="19">
        <f t="shared" si="46"/>
        <v>63745</v>
      </c>
      <c r="C370" s="20">
        <f t="shared" si="51"/>
        <v>-29183.557047887498</v>
      </c>
      <c r="D370" s="20">
        <f t="shared" si="52"/>
        <v>47.752905429455602</v>
      </c>
      <c r="E370" s="32">
        <f t="shared" si="47"/>
        <v>0</v>
      </c>
      <c r="F370" s="20">
        <f t="shared" si="48"/>
        <v>47.752905429455602</v>
      </c>
      <c r="G370" s="20">
        <f t="shared" si="49"/>
        <v>181.51087523227332</v>
      </c>
      <c r="H370" s="20">
        <f t="shared" si="53"/>
        <v>-133.75796980281771</v>
      </c>
      <c r="I370" s="20">
        <f t="shared" si="50"/>
        <v>-29365.067923119772</v>
      </c>
      <c r="J370" s="16"/>
      <c r="K370" s="16"/>
    </row>
    <row r="371" spans="1:11" x14ac:dyDescent="0.25">
      <c r="A371" s="18">
        <f t="shared" si="45"/>
        <v>354</v>
      </c>
      <c r="B371" s="19">
        <f t="shared" si="46"/>
        <v>63776</v>
      </c>
      <c r="C371" s="20">
        <f t="shared" si="51"/>
        <v>-29365.067923119772</v>
      </c>
      <c r="D371" s="20">
        <f t="shared" si="52"/>
        <v>47.752905429455602</v>
      </c>
      <c r="E371" s="32">
        <f t="shared" si="47"/>
        <v>0</v>
      </c>
      <c r="F371" s="20">
        <f t="shared" si="48"/>
        <v>47.752905429455602</v>
      </c>
      <c r="G371" s="20">
        <f t="shared" si="49"/>
        <v>182.3428000770879</v>
      </c>
      <c r="H371" s="20">
        <f t="shared" si="53"/>
        <v>-134.58989464763229</v>
      </c>
      <c r="I371" s="20">
        <f t="shared" si="50"/>
        <v>-29547.410723196859</v>
      </c>
      <c r="J371" s="16"/>
      <c r="K371" s="16"/>
    </row>
    <row r="372" spans="1:11" x14ac:dyDescent="0.25">
      <c r="A372" s="18">
        <f t="shared" si="45"/>
        <v>355</v>
      </c>
      <c r="B372" s="19">
        <f t="shared" si="46"/>
        <v>63807</v>
      </c>
      <c r="C372" s="20">
        <f t="shared" si="51"/>
        <v>-29547.410723196859</v>
      </c>
      <c r="D372" s="20">
        <f t="shared" si="52"/>
        <v>47.752905429455602</v>
      </c>
      <c r="E372" s="32">
        <f t="shared" si="47"/>
        <v>0</v>
      </c>
      <c r="F372" s="20">
        <f t="shared" si="48"/>
        <v>47.752905429455602</v>
      </c>
      <c r="G372" s="20">
        <f t="shared" si="49"/>
        <v>183.17853791077457</v>
      </c>
      <c r="H372" s="20">
        <f t="shared" si="53"/>
        <v>-135.42563248131896</v>
      </c>
      <c r="I372" s="20">
        <f t="shared" si="50"/>
        <v>-29730.589261107634</v>
      </c>
      <c r="J372" s="16"/>
      <c r="K372" s="16"/>
    </row>
    <row r="373" spans="1:11" x14ac:dyDescent="0.25">
      <c r="A373" s="18">
        <f t="shared" si="45"/>
        <v>356</v>
      </c>
      <c r="B373" s="19">
        <f t="shared" si="46"/>
        <v>63837</v>
      </c>
      <c r="C373" s="20">
        <f t="shared" si="51"/>
        <v>-29730.589261107634</v>
      </c>
      <c r="D373" s="20">
        <f t="shared" si="52"/>
        <v>47.752905429455602</v>
      </c>
      <c r="E373" s="32">
        <f t="shared" si="47"/>
        <v>0</v>
      </c>
      <c r="F373" s="20">
        <f t="shared" si="48"/>
        <v>47.752905429455602</v>
      </c>
      <c r="G373" s="20">
        <f t="shared" si="49"/>
        <v>184.01810620953225</v>
      </c>
      <c r="H373" s="20">
        <f t="shared" si="53"/>
        <v>-136.26520078007664</v>
      </c>
      <c r="I373" s="20">
        <f t="shared" si="50"/>
        <v>-29914.607367317167</v>
      </c>
      <c r="J373" s="16"/>
      <c r="K373" s="16"/>
    </row>
    <row r="374" spans="1:11" x14ac:dyDescent="0.25">
      <c r="A374" s="18">
        <f t="shared" si="45"/>
        <v>357</v>
      </c>
      <c r="B374" s="19">
        <f t="shared" si="46"/>
        <v>63868</v>
      </c>
      <c r="C374" s="20">
        <f t="shared" si="51"/>
        <v>-29914.607367317167</v>
      </c>
      <c r="D374" s="20">
        <f t="shared" si="52"/>
        <v>47.752905429455602</v>
      </c>
      <c r="E374" s="32">
        <f t="shared" si="47"/>
        <v>0</v>
      </c>
      <c r="F374" s="20">
        <f t="shared" si="48"/>
        <v>47.752905429455602</v>
      </c>
      <c r="G374" s="20">
        <f t="shared" si="49"/>
        <v>184.86152252965928</v>
      </c>
      <c r="H374" s="20">
        <f t="shared" si="53"/>
        <v>-137.10861710020367</v>
      </c>
      <c r="I374" s="20">
        <f t="shared" si="50"/>
        <v>-30099.468889846827</v>
      </c>
      <c r="J374" s="16"/>
      <c r="K374" s="16"/>
    </row>
    <row r="375" spans="1:11" x14ac:dyDescent="0.25">
      <c r="A375" s="18">
        <f t="shared" si="45"/>
        <v>358</v>
      </c>
      <c r="B375" s="19">
        <f t="shared" si="46"/>
        <v>63898</v>
      </c>
      <c r="C375" s="20">
        <f t="shared" si="51"/>
        <v>-30099.468889846827</v>
      </c>
      <c r="D375" s="20">
        <f t="shared" si="52"/>
        <v>47.752905429455602</v>
      </c>
      <c r="E375" s="32">
        <f t="shared" si="47"/>
        <v>0</v>
      </c>
      <c r="F375" s="20">
        <f t="shared" si="48"/>
        <v>47.752905429455602</v>
      </c>
      <c r="G375" s="20">
        <f t="shared" si="49"/>
        <v>185.70880450792023</v>
      </c>
      <c r="H375" s="20">
        <f t="shared" si="53"/>
        <v>-137.95589907846463</v>
      </c>
      <c r="I375" s="20">
        <f t="shared" si="50"/>
        <v>-30285.177694354748</v>
      </c>
      <c r="J375" s="16"/>
      <c r="K375" s="16"/>
    </row>
    <row r="376" spans="1:11" x14ac:dyDescent="0.25">
      <c r="A376" s="18">
        <f t="shared" si="45"/>
        <v>359</v>
      </c>
      <c r="B376" s="19">
        <f t="shared" si="46"/>
        <v>63929</v>
      </c>
      <c r="C376" s="20">
        <f t="shared" si="51"/>
        <v>-30285.177694354748</v>
      </c>
      <c r="D376" s="20">
        <f t="shared" si="52"/>
        <v>47.752905429455602</v>
      </c>
      <c r="E376" s="32">
        <f t="shared" si="47"/>
        <v>0</v>
      </c>
      <c r="F376" s="20">
        <f t="shared" si="48"/>
        <v>47.752905429455602</v>
      </c>
      <c r="G376" s="20">
        <f t="shared" si="49"/>
        <v>186.55996986191488</v>
      </c>
      <c r="H376" s="20">
        <f t="shared" si="53"/>
        <v>-138.80706443245927</v>
      </c>
      <c r="I376" s="20">
        <f t="shared" si="50"/>
        <v>-30471.737664216664</v>
      </c>
      <c r="J376" s="16"/>
      <c r="K376" s="16"/>
    </row>
    <row r="377" spans="1:11" x14ac:dyDescent="0.25">
      <c r="A377" s="18">
        <f t="shared" si="45"/>
        <v>360</v>
      </c>
      <c r="B377" s="19">
        <f t="shared" si="46"/>
        <v>63960</v>
      </c>
      <c r="C377" s="20">
        <f t="shared" si="51"/>
        <v>-30471.737664216664</v>
      </c>
      <c r="D377" s="20">
        <f t="shared" si="52"/>
        <v>47.752905429455602</v>
      </c>
      <c r="E377" s="32">
        <f t="shared" si="47"/>
        <v>0</v>
      </c>
      <c r="F377" s="20">
        <f t="shared" si="48"/>
        <v>47.752905429455602</v>
      </c>
      <c r="G377" s="20">
        <f t="shared" si="49"/>
        <v>187.41503639044865</v>
      </c>
      <c r="H377" s="20">
        <f t="shared" si="53"/>
        <v>-139.66213096099304</v>
      </c>
      <c r="I377" s="20">
        <f t="shared" si="50"/>
        <v>-30659.152700607112</v>
      </c>
      <c r="J377" s="16"/>
      <c r="K377" s="16"/>
    </row>
    <row r="378" spans="1:11" x14ac:dyDescent="0.25">
      <c r="A378"/>
      <c r="B378"/>
      <c r="C378"/>
      <c r="D378"/>
      <c r="E378"/>
      <c r="F378"/>
      <c r="G378"/>
      <c r="H378"/>
      <c r="I378"/>
      <c r="J378" s="9"/>
    </row>
    <row r="379" spans="1:11" x14ac:dyDescent="0.25">
      <c r="J379" s="9"/>
    </row>
    <row r="380" spans="1:11" x14ac:dyDescent="0.25">
      <c r="J380" s="9"/>
    </row>
    <row r="381" spans="1:11" x14ac:dyDescent="0.25">
      <c r="J381" s="9"/>
    </row>
    <row r="382" spans="1:11" x14ac:dyDescent="0.25">
      <c r="J382" s="9"/>
    </row>
    <row r="383" spans="1:11" x14ac:dyDescent="0.25">
      <c r="J383" s="9"/>
    </row>
    <row r="384" spans="1:11" x14ac:dyDescent="0.25">
      <c r="J384" s="9"/>
    </row>
    <row r="385" spans="10:10" x14ac:dyDescent="0.25">
      <c r="J385" s="9"/>
    </row>
    <row r="386" spans="10:10" x14ac:dyDescent="0.25">
      <c r="J386" s="9"/>
    </row>
    <row r="387" spans="10:10" x14ac:dyDescent="0.25">
      <c r="J387" s="9"/>
    </row>
    <row r="388" spans="10:10" x14ac:dyDescent="0.25">
      <c r="J388" s="9"/>
    </row>
    <row r="389" spans="10:10" x14ac:dyDescent="0.25">
      <c r="J389" s="9"/>
    </row>
    <row r="390" spans="10:10" x14ac:dyDescent="0.25">
      <c r="J390" s="9"/>
    </row>
    <row r="391" spans="10:10" x14ac:dyDescent="0.25">
      <c r="J391" s="9"/>
    </row>
    <row r="392" spans="10:10" x14ac:dyDescent="0.25">
      <c r="J392" s="9"/>
    </row>
    <row r="393" spans="10:10" x14ac:dyDescent="0.25">
      <c r="J393" s="9"/>
    </row>
    <row r="394" spans="10:10" x14ac:dyDescent="0.25">
      <c r="J394" s="9"/>
    </row>
    <row r="395" spans="10:10" x14ac:dyDescent="0.25">
      <c r="J395" s="9"/>
    </row>
    <row r="396" spans="10:10" x14ac:dyDescent="0.25">
      <c r="J396" s="9"/>
    </row>
    <row r="397" spans="10:10" x14ac:dyDescent="0.25">
      <c r="J397" s="9"/>
    </row>
    <row r="398" spans="10:10" x14ac:dyDescent="0.25">
      <c r="J398" s="9"/>
    </row>
    <row r="399" spans="10:10" x14ac:dyDescent="0.25">
      <c r="J399" s="9"/>
    </row>
    <row r="400" spans="10:10" x14ac:dyDescent="0.25">
      <c r="J400" s="9"/>
    </row>
    <row r="401" spans="10:10" x14ac:dyDescent="0.25">
      <c r="J401" s="9"/>
    </row>
    <row r="402" spans="10:10" x14ac:dyDescent="0.25">
      <c r="J402" s="9"/>
    </row>
  </sheetData>
  <phoneticPr fontId="0" type="noConversion"/>
  <conditionalFormatting sqref="A18:I377">
    <cfRule type="expression" dxfId="1" priority="1" stopIfTrue="1">
      <formula>IF(ROW(A18)&gt;Last_Row,TRUE, FALSE)</formula>
    </cfRule>
    <cfRule type="expression" dxfId="0" priority="2" stopIfTrue="1">
      <formula>IF(ROW(A18)=Last_Row,TRUE, FALSE)</formula>
    </cfRule>
  </conditionalFormatting>
  <pageMargins left="0.75" right="0.5" top="0.5" bottom="0.5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21</vt:i4>
      </vt:variant>
    </vt:vector>
  </HeadingPairs>
  <TitlesOfParts>
    <vt:vector baseType="lpstr" size="22">
      <vt:lpstr>Amortization Table</vt:lpstr>
      <vt:lpstr>Beg_Bal</vt:lpstr>
      <vt:lpstr>Data</vt:lpstr>
      <vt:lpstr>End_Bal</vt:lpstr>
      <vt:lpstr>Extra_Pay</vt:lpstr>
      <vt:lpstr>Full_Print</vt:lpstr>
      <vt:lpstr>Int</vt:lpstr>
      <vt:lpstr>Interest_Rate</vt:lpstr>
      <vt:lpstr>Loan_Amount</vt:lpstr>
      <vt:lpstr>Loan_Start</vt:lpstr>
      <vt:lpstr>Loan_Years</vt:lpstr>
      <vt:lpstr>Pay_Date</vt:lpstr>
      <vt:lpstr>Pay_Num</vt:lpstr>
      <vt:lpstr>Princ</vt:lpstr>
      <vt:lpstr>'Amortization Table'!Print_Area</vt:lpstr>
      <vt:lpstr>'Amortization Table'!Print_Titles</vt:lpstr>
      <vt:lpstr>Sched_Pay</vt:lpstr>
      <vt:lpstr>Scheduled_Extra_Payments</vt:lpstr>
      <vt:lpstr>Scheduled_Interest_Rate</vt:lpstr>
      <vt:lpstr>Scheduled_Monthly_Payment</vt:lpstr>
      <vt:lpstr>Total_Interest</vt:lpstr>
      <vt:lpstr>Total_Pay</vt:lpstr>
    </vt:vector>
  </TitlesOfParts>
  <Company/>
  <LinksUpToDate>false</LinksUpToDate>
  <SharedDoc>false</SharedDoc>
  <HyperlinksChanged>false</HyperlinksChanged>
  <AppVersion>15.0300</AppVersion>
  <Template/>
  <Manager/>
  <TotalTime>0</TotalTime>
  <Application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