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 DRIVE\ALL\ALEXY\payment schedule template\"/>
    </mc:Choice>
  </mc:AlternateContent>
  <bookViews>
    <workbookView xWindow="0" yWindow="0" windowWidth="20490" windowHeight="6855"/>
  </bookViews>
  <sheets>
    <sheet name="Mortgage Loan Amortization Schd" sheetId="1" r:id="rId1"/>
  </sheets>
  <definedNames>
    <definedName name="periods_per_year">'Mortgage Loan Amortization Schd'!$I$15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8" i="1" l="1"/>
  <c r="I9" i="1"/>
  <c r="I29" i="1"/>
  <c r="C21" i="1" a="1"/>
  <c r="C21" i="1"/>
  <c r="C23" i="1"/>
  <c r="B30" i="1"/>
  <c r="C25" i="1" a="1"/>
  <c r="C25" i="1"/>
  <c r="I17" i="1"/>
  <c r="I18" i="1"/>
  <c r="E30" i="1"/>
  <c r="G30" i="1"/>
  <c r="H30" i="1"/>
  <c r="I30" i="1"/>
  <c r="B31" i="1"/>
  <c r="E31" i="1"/>
  <c r="G31" i="1"/>
  <c r="H31" i="1"/>
  <c r="I31" i="1"/>
  <c r="B32" i="1"/>
  <c r="E32" i="1"/>
  <c r="G32" i="1"/>
  <c r="H32" i="1"/>
  <c r="I32" i="1"/>
  <c r="B33" i="1"/>
  <c r="E33" i="1"/>
  <c r="G33" i="1"/>
  <c r="H33" i="1"/>
  <c r="I33" i="1"/>
  <c r="B34" i="1"/>
  <c r="E34" i="1"/>
  <c r="G34" i="1"/>
  <c r="H34" i="1"/>
  <c r="I34" i="1"/>
  <c r="B35" i="1"/>
  <c r="E35" i="1"/>
  <c r="G35" i="1"/>
  <c r="H35" i="1"/>
  <c r="I35" i="1"/>
  <c r="B36" i="1"/>
  <c r="E36" i="1"/>
  <c r="G36" i="1"/>
  <c r="H36" i="1"/>
  <c r="I36" i="1"/>
  <c r="B37" i="1"/>
  <c r="E37" i="1"/>
  <c r="G37" i="1"/>
  <c r="H37" i="1"/>
  <c r="I37" i="1"/>
  <c r="B38" i="1"/>
  <c r="E38" i="1"/>
  <c r="G38" i="1"/>
  <c r="H38" i="1"/>
  <c r="I38" i="1"/>
  <c r="B39" i="1"/>
  <c r="E39" i="1"/>
  <c r="G39" i="1"/>
  <c r="H39" i="1"/>
  <c r="I39" i="1"/>
  <c r="B40" i="1"/>
  <c r="E40" i="1"/>
  <c r="G40" i="1"/>
  <c r="H40" i="1"/>
  <c r="I40" i="1"/>
  <c r="B41" i="1"/>
  <c r="E41" i="1"/>
  <c r="G41" i="1"/>
  <c r="H41" i="1"/>
  <c r="I41" i="1"/>
  <c r="B42" i="1"/>
  <c r="E42" i="1"/>
  <c r="G42" i="1"/>
  <c r="H42" i="1"/>
  <c r="I42" i="1"/>
  <c r="B43" i="1"/>
  <c r="E43" i="1"/>
  <c r="G43" i="1"/>
  <c r="H43" i="1"/>
  <c r="I43" i="1"/>
  <c r="B44" i="1"/>
  <c r="E44" i="1"/>
  <c r="G44" i="1"/>
  <c r="H44" i="1"/>
  <c r="I44" i="1"/>
  <c r="B45" i="1"/>
  <c r="E45" i="1"/>
  <c r="G45" i="1"/>
  <c r="H45" i="1"/>
  <c r="I45" i="1"/>
  <c r="B46" i="1"/>
  <c r="E46" i="1"/>
  <c r="G46" i="1"/>
  <c r="H46" i="1"/>
  <c r="I46" i="1"/>
  <c r="B47" i="1"/>
  <c r="E47" i="1"/>
  <c r="G47" i="1"/>
  <c r="H47" i="1"/>
  <c r="I47" i="1"/>
  <c r="B48" i="1"/>
  <c r="E48" i="1"/>
  <c r="G48" i="1"/>
  <c r="H48" i="1"/>
  <c r="I48" i="1"/>
  <c r="B49" i="1"/>
  <c r="E49" i="1"/>
  <c r="G49" i="1"/>
  <c r="H49" i="1"/>
  <c r="I49" i="1"/>
  <c r="B50" i="1"/>
  <c r="E50" i="1"/>
  <c r="G50" i="1"/>
  <c r="H50" i="1"/>
  <c r="I50" i="1"/>
  <c r="B51" i="1"/>
  <c r="E51" i="1"/>
  <c r="G51" i="1"/>
  <c r="H51" i="1"/>
  <c r="I51" i="1"/>
  <c r="B52" i="1"/>
  <c r="E52" i="1"/>
  <c r="G52" i="1"/>
  <c r="H52" i="1"/>
  <c r="I52" i="1"/>
  <c r="B53" i="1"/>
  <c r="E53" i="1"/>
  <c r="G53" i="1"/>
  <c r="H53" i="1"/>
  <c r="I53" i="1"/>
  <c r="B54" i="1"/>
  <c r="E54" i="1"/>
  <c r="G54" i="1"/>
  <c r="H54" i="1"/>
  <c r="I54" i="1"/>
  <c r="B55" i="1"/>
  <c r="E55" i="1"/>
  <c r="G55" i="1"/>
  <c r="H55" i="1"/>
  <c r="I55" i="1"/>
  <c r="B56" i="1"/>
  <c r="E56" i="1"/>
  <c r="G56" i="1"/>
  <c r="H56" i="1"/>
  <c r="I56" i="1"/>
  <c r="B57" i="1"/>
  <c r="E57" i="1"/>
  <c r="G57" i="1"/>
  <c r="H57" i="1"/>
  <c r="I57" i="1"/>
  <c r="B58" i="1"/>
  <c r="E58" i="1"/>
  <c r="G58" i="1"/>
  <c r="H58" i="1"/>
  <c r="I58" i="1"/>
  <c r="B59" i="1"/>
  <c r="E59" i="1"/>
  <c r="G59" i="1"/>
  <c r="H59" i="1"/>
  <c r="I59" i="1"/>
  <c r="B60" i="1"/>
  <c r="E60" i="1"/>
  <c r="G60" i="1"/>
  <c r="H60" i="1"/>
  <c r="I60" i="1"/>
  <c r="B61" i="1"/>
  <c r="E61" i="1"/>
  <c r="G61" i="1"/>
  <c r="H61" i="1"/>
  <c r="I61" i="1"/>
  <c r="B62" i="1"/>
  <c r="E62" i="1"/>
  <c r="G62" i="1"/>
  <c r="H62" i="1"/>
  <c r="I62" i="1"/>
  <c r="B63" i="1"/>
  <c r="E63" i="1"/>
  <c r="G63" i="1"/>
  <c r="H63" i="1"/>
  <c r="I63" i="1"/>
  <c r="B64" i="1"/>
  <c r="E64" i="1"/>
  <c r="G64" i="1"/>
  <c r="H64" i="1"/>
  <c r="I64" i="1"/>
  <c r="B65" i="1"/>
  <c r="E65" i="1"/>
  <c r="G65" i="1"/>
  <c r="H65" i="1"/>
  <c r="I65" i="1"/>
  <c r="B66" i="1"/>
  <c r="E66" i="1"/>
  <c r="G66" i="1"/>
  <c r="H66" i="1"/>
  <c r="I66" i="1"/>
  <c r="B67" i="1"/>
  <c r="E67" i="1"/>
  <c r="G67" i="1"/>
  <c r="H67" i="1"/>
  <c r="I67" i="1"/>
  <c r="B68" i="1"/>
  <c r="E68" i="1"/>
  <c r="G68" i="1"/>
  <c r="H68" i="1"/>
  <c r="I68" i="1"/>
  <c r="B69" i="1"/>
  <c r="E69" i="1"/>
  <c r="G69" i="1"/>
  <c r="H69" i="1"/>
  <c r="I69" i="1"/>
  <c r="B70" i="1"/>
  <c r="E70" i="1"/>
  <c r="G70" i="1"/>
  <c r="H70" i="1"/>
  <c r="I70" i="1"/>
  <c r="B71" i="1"/>
  <c r="E71" i="1"/>
  <c r="G71" i="1"/>
  <c r="H71" i="1"/>
  <c r="I71" i="1"/>
  <c r="B72" i="1"/>
  <c r="E72" i="1"/>
  <c r="G72" i="1"/>
  <c r="H72" i="1"/>
  <c r="I72" i="1"/>
  <c r="B73" i="1"/>
  <c r="E73" i="1"/>
  <c r="G73" i="1"/>
  <c r="H73" i="1"/>
  <c r="I73" i="1"/>
  <c r="B74" i="1"/>
  <c r="E74" i="1"/>
  <c r="G74" i="1"/>
  <c r="H74" i="1"/>
  <c r="I74" i="1"/>
  <c r="B75" i="1"/>
  <c r="E75" i="1"/>
  <c r="G75" i="1"/>
  <c r="H75" i="1"/>
  <c r="I75" i="1"/>
  <c r="B76" i="1"/>
  <c r="E76" i="1"/>
  <c r="G76" i="1"/>
  <c r="H76" i="1"/>
  <c r="I76" i="1"/>
  <c r="B77" i="1"/>
  <c r="E77" i="1"/>
  <c r="G77" i="1"/>
  <c r="H77" i="1"/>
  <c r="I77" i="1"/>
  <c r="B78" i="1"/>
  <c r="E78" i="1"/>
  <c r="G78" i="1"/>
  <c r="H78" i="1"/>
  <c r="I78" i="1"/>
  <c r="B79" i="1"/>
  <c r="E79" i="1"/>
  <c r="G79" i="1"/>
  <c r="H79" i="1"/>
  <c r="I79" i="1"/>
  <c r="B80" i="1"/>
  <c r="E80" i="1"/>
  <c r="G80" i="1"/>
  <c r="H80" i="1"/>
  <c r="I80" i="1"/>
  <c r="B81" i="1"/>
  <c r="E81" i="1"/>
  <c r="G81" i="1"/>
  <c r="H81" i="1"/>
  <c r="I81" i="1"/>
  <c r="B82" i="1"/>
  <c r="E82" i="1"/>
  <c r="G82" i="1"/>
  <c r="H82" i="1"/>
  <c r="I82" i="1"/>
  <c r="B83" i="1"/>
  <c r="E83" i="1"/>
  <c r="G83" i="1"/>
  <c r="H83" i="1"/>
  <c r="I83" i="1"/>
  <c r="B84" i="1"/>
  <c r="E84" i="1"/>
  <c r="G84" i="1"/>
  <c r="H84" i="1"/>
  <c r="I84" i="1"/>
  <c r="B85" i="1"/>
  <c r="E85" i="1"/>
  <c r="G85" i="1"/>
  <c r="H85" i="1"/>
  <c r="I85" i="1"/>
  <c r="B86" i="1"/>
  <c r="E86" i="1"/>
  <c r="G86" i="1"/>
  <c r="H86" i="1"/>
  <c r="I86" i="1"/>
  <c r="B87" i="1"/>
  <c r="E87" i="1"/>
  <c r="G87" i="1"/>
  <c r="H87" i="1"/>
  <c r="I87" i="1"/>
  <c r="B88" i="1"/>
  <c r="E88" i="1"/>
  <c r="G88" i="1"/>
  <c r="H88" i="1"/>
  <c r="I88" i="1"/>
  <c r="B89" i="1"/>
  <c r="E89" i="1"/>
  <c r="G89" i="1"/>
  <c r="H89" i="1"/>
  <c r="I89" i="1"/>
  <c r="B90" i="1"/>
  <c r="E90" i="1"/>
  <c r="G90" i="1"/>
  <c r="H90" i="1"/>
  <c r="I90" i="1"/>
  <c r="B91" i="1"/>
  <c r="E91" i="1"/>
  <c r="G91" i="1"/>
  <c r="H91" i="1"/>
  <c r="I91" i="1"/>
  <c r="B92" i="1"/>
  <c r="E92" i="1"/>
  <c r="G92" i="1"/>
  <c r="H92" i="1"/>
  <c r="I92" i="1"/>
  <c r="B93" i="1"/>
  <c r="E93" i="1"/>
  <c r="G93" i="1"/>
  <c r="H93" i="1"/>
  <c r="I93" i="1"/>
  <c r="B94" i="1"/>
  <c r="E94" i="1"/>
  <c r="G94" i="1"/>
  <c r="H94" i="1"/>
  <c r="I94" i="1"/>
  <c r="B95" i="1"/>
  <c r="E95" i="1"/>
  <c r="G95" i="1"/>
  <c r="H95" i="1"/>
  <c r="I95" i="1"/>
  <c r="B96" i="1"/>
  <c r="E96" i="1"/>
  <c r="G96" i="1"/>
  <c r="H96" i="1"/>
  <c r="I96" i="1"/>
  <c r="B97" i="1"/>
  <c r="E97" i="1"/>
  <c r="G97" i="1"/>
  <c r="H97" i="1"/>
  <c r="I97" i="1"/>
  <c r="B98" i="1"/>
  <c r="E98" i="1"/>
  <c r="G98" i="1"/>
  <c r="H98" i="1"/>
  <c r="I98" i="1"/>
  <c r="B99" i="1"/>
  <c r="E99" i="1"/>
  <c r="G99" i="1"/>
  <c r="H99" i="1"/>
  <c r="I99" i="1"/>
  <c r="B100" i="1"/>
  <c r="E100" i="1"/>
  <c r="G100" i="1"/>
  <c r="H100" i="1"/>
  <c r="I100" i="1"/>
  <c r="B101" i="1"/>
  <c r="E101" i="1"/>
  <c r="G101" i="1"/>
  <c r="H101" i="1"/>
  <c r="I101" i="1"/>
  <c r="B102" i="1"/>
  <c r="E102" i="1"/>
  <c r="G102" i="1"/>
  <c r="H102" i="1"/>
  <c r="I102" i="1"/>
  <c r="B103" i="1"/>
  <c r="E103" i="1"/>
  <c r="G103" i="1"/>
  <c r="H103" i="1"/>
  <c r="I103" i="1"/>
  <c r="B104" i="1"/>
  <c r="E104" i="1"/>
  <c r="G104" i="1"/>
  <c r="H104" i="1"/>
  <c r="I104" i="1"/>
  <c r="B105" i="1"/>
  <c r="E105" i="1"/>
  <c r="G105" i="1"/>
  <c r="H105" i="1"/>
  <c r="I105" i="1"/>
  <c r="B106" i="1"/>
  <c r="E106" i="1"/>
  <c r="G106" i="1"/>
  <c r="H106" i="1"/>
  <c r="I106" i="1"/>
  <c r="B107" i="1"/>
  <c r="E107" i="1"/>
  <c r="G107" i="1"/>
  <c r="H107" i="1"/>
  <c r="I107" i="1"/>
  <c r="B108" i="1"/>
  <c r="E108" i="1"/>
  <c r="G108" i="1"/>
  <c r="H108" i="1"/>
  <c r="I108" i="1"/>
  <c r="B109" i="1"/>
  <c r="E109" i="1"/>
  <c r="G109" i="1"/>
  <c r="H109" i="1"/>
  <c r="I109" i="1"/>
  <c r="B110" i="1"/>
  <c r="E110" i="1"/>
  <c r="G110" i="1"/>
  <c r="H110" i="1"/>
  <c r="I110" i="1"/>
  <c r="B111" i="1"/>
  <c r="E111" i="1"/>
  <c r="G111" i="1"/>
  <c r="H111" i="1"/>
  <c r="I111" i="1"/>
  <c r="B112" i="1"/>
  <c r="E112" i="1"/>
  <c r="G112" i="1"/>
  <c r="H112" i="1"/>
  <c r="I112" i="1"/>
  <c r="B113" i="1"/>
  <c r="E113" i="1"/>
  <c r="G113" i="1"/>
  <c r="H113" i="1"/>
  <c r="I113" i="1"/>
  <c r="B114" i="1"/>
  <c r="E114" i="1"/>
  <c r="G114" i="1"/>
  <c r="H114" i="1"/>
  <c r="I114" i="1"/>
  <c r="B115" i="1"/>
  <c r="E115" i="1"/>
  <c r="G115" i="1"/>
  <c r="H115" i="1"/>
  <c r="I115" i="1"/>
  <c r="B116" i="1"/>
  <c r="E116" i="1"/>
  <c r="G116" i="1"/>
  <c r="H116" i="1"/>
  <c r="I116" i="1"/>
  <c r="B117" i="1"/>
  <c r="E117" i="1"/>
  <c r="G117" i="1"/>
  <c r="H117" i="1"/>
  <c r="I117" i="1"/>
  <c r="B118" i="1"/>
  <c r="E118" i="1"/>
  <c r="G118" i="1"/>
  <c r="H118" i="1"/>
  <c r="I118" i="1"/>
  <c r="B119" i="1"/>
  <c r="E119" i="1"/>
  <c r="G119" i="1"/>
  <c r="H119" i="1"/>
  <c r="I119" i="1"/>
  <c r="B120" i="1"/>
  <c r="E120" i="1"/>
  <c r="G120" i="1"/>
  <c r="H120" i="1"/>
  <c r="I120" i="1"/>
  <c r="B121" i="1"/>
  <c r="E121" i="1"/>
  <c r="G121" i="1"/>
  <c r="H121" i="1"/>
  <c r="I121" i="1"/>
  <c r="B122" i="1"/>
  <c r="E122" i="1"/>
  <c r="G122" i="1"/>
  <c r="H122" i="1"/>
  <c r="I122" i="1"/>
  <c r="B123" i="1"/>
  <c r="E123" i="1"/>
  <c r="G123" i="1"/>
  <c r="H123" i="1"/>
  <c r="I123" i="1"/>
  <c r="B124" i="1"/>
  <c r="E124" i="1"/>
  <c r="G124" i="1"/>
  <c r="H124" i="1"/>
  <c r="I124" i="1"/>
  <c r="B125" i="1"/>
  <c r="E125" i="1"/>
  <c r="G125" i="1"/>
  <c r="H125" i="1"/>
  <c r="I125" i="1"/>
  <c r="B126" i="1"/>
  <c r="E126" i="1"/>
  <c r="G126" i="1"/>
  <c r="H126" i="1"/>
  <c r="I126" i="1"/>
  <c r="B127" i="1"/>
  <c r="E127" i="1"/>
  <c r="G127" i="1"/>
  <c r="H127" i="1"/>
  <c r="I127" i="1"/>
  <c r="B128" i="1"/>
  <c r="E128" i="1"/>
  <c r="G128" i="1"/>
  <c r="H128" i="1"/>
  <c r="I128" i="1"/>
  <c r="B129" i="1"/>
  <c r="E129" i="1"/>
  <c r="G129" i="1"/>
  <c r="H129" i="1"/>
  <c r="I129" i="1"/>
  <c r="B130" i="1"/>
  <c r="E130" i="1"/>
  <c r="G130" i="1"/>
  <c r="H130" i="1"/>
  <c r="I130" i="1"/>
  <c r="B131" i="1"/>
  <c r="E131" i="1"/>
  <c r="G131" i="1"/>
  <c r="H131" i="1"/>
  <c r="I131" i="1"/>
  <c r="B132" i="1"/>
  <c r="E132" i="1"/>
  <c r="G132" i="1"/>
  <c r="H132" i="1"/>
  <c r="I132" i="1"/>
  <c r="B133" i="1"/>
  <c r="E133" i="1"/>
  <c r="G133" i="1"/>
  <c r="H133" i="1"/>
  <c r="I133" i="1"/>
  <c r="B134" i="1"/>
  <c r="E134" i="1"/>
  <c r="G134" i="1"/>
  <c r="H134" i="1"/>
  <c r="I134" i="1"/>
  <c r="B135" i="1"/>
  <c r="E135" i="1"/>
  <c r="G135" i="1"/>
  <c r="H135" i="1"/>
  <c r="I135" i="1"/>
  <c r="B136" i="1"/>
  <c r="E136" i="1"/>
  <c r="G136" i="1"/>
  <c r="H136" i="1"/>
  <c r="I136" i="1"/>
  <c r="B137" i="1"/>
  <c r="E137" i="1"/>
  <c r="G137" i="1"/>
  <c r="H137" i="1"/>
  <c r="I137" i="1"/>
  <c r="B138" i="1"/>
  <c r="E138" i="1"/>
  <c r="G138" i="1"/>
  <c r="H138" i="1"/>
  <c r="I138" i="1"/>
  <c r="B139" i="1"/>
  <c r="E139" i="1"/>
  <c r="G139" i="1"/>
  <c r="H139" i="1"/>
  <c r="I139" i="1"/>
  <c r="B140" i="1"/>
  <c r="E140" i="1"/>
  <c r="G140" i="1"/>
  <c r="H140" i="1"/>
  <c r="I140" i="1"/>
  <c r="B141" i="1"/>
  <c r="E141" i="1"/>
  <c r="G141" i="1"/>
  <c r="H141" i="1"/>
  <c r="I141" i="1"/>
  <c r="B142" i="1"/>
  <c r="E142" i="1"/>
  <c r="G142" i="1"/>
  <c r="H142" i="1"/>
  <c r="I142" i="1"/>
  <c r="B143" i="1"/>
  <c r="E143" i="1"/>
  <c r="G143" i="1"/>
  <c r="H143" i="1"/>
  <c r="I143" i="1"/>
  <c r="B144" i="1"/>
  <c r="E144" i="1"/>
  <c r="G144" i="1"/>
  <c r="H144" i="1"/>
  <c r="I144" i="1"/>
  <c r="B145" i="1"/>
  <c r="E145" i="1"/>
  <c r="G145" i="1"/>
  <c r="H145" i="1"/>
  <c r="I145" i="1"/>
  <c r="B146" i="1"/>
  <c r="E146" i="1"/>
  <c r="G146" i="1"/>
  <c r="H146" i="1"/>
  <c r="I146" i="1"/>
  <c r="B147" i="1"/>
  <c r="E147" i="1"/>
  <c r="G147" i="1"/>
  <c r="H147" i="1"/>
  <c r="I147" i="1"/>
  <c r="B148" i="1"/>
  <c r="E148" i="1"/>
  <c r="G148" i="1"/>
  <c r="H148" i="1"/>
  <c r="I148" i="1"/>
  <c r="B149" i="1"/>
  <c r="E149" i="1"/>
  <c r="G149" i="1"/>
  <c r="H149" i="1"/>
  <c r="I149" i="1"/>
  <c r="B150" i="1"/>
  <c r="E150" i="1"/>
  <c r="G150" i="1"/>
  <c r="H150" i="1"/>
  <c r="I150" i="1"/>
  <c r="B151" i="1"/>
  <c r="E151" i="1"/>
  <c r="G151" i="1"/>
  <c r="H151" i="1"/>
  <c r="I151" i="1"/>
  <c r="B152" i="1"/>
  <c r="E152" i="1"/>
  <c r="G152" i="1"/>
  <c r="H152" i="1"/>
  <c r="I152" i="1"/>
  <c r="B153" i="1"/>
  <c r="E153" i="1"/>
  <c r="G153" i="1"/>
  <c r="H153" i="1"/>
  <c r="I153" i="1"/>
  <c r="B154" i="1"/>
  <c r="E154" i="1"/>
  <c r="G154" i="1"/>
  <c r="H154" i="1"/>
  <c r="I154" i="1"/>
  <c r="B155" i="1"/>
  <c r="E155" i="1"/>
  <c r="G155" i="1"/>
  <c r="H155" i="1"/>
  <c r="I155" i="1"/>
  <c r="B156" i="1"/>
  <c r="E156" i="1"/>
  <c r="G156" i="1"/>
  <c r="H156" i="1"/>
  <c r="I156" i="1"/>
  <c r="B157" i="1"/>
  <c r="E157" i="1"/>
  <c r="G157" i="1"/>
  <c r="H157" i="1"/>
  <c r="I157" i="1"/>
  <c r="B158" i="1"/>
  <c r="E158" i="1"/>
  <c r="G158" i="1"/>
  <c r="H158" i="1"/>
  <c r="I158" i="1"/>
  <c r="B159" i="1"/>
  <c r="E159" i="1"/>
  <c r="G159" i="1"/>
  <c r="H159" i="1"/>
  <c r="I159" i="1"/>
  <c r="B160" i="1"/>
  <c r="E160" i="1"/>
  <c r="G160" i="1"/>
  <c r="H160" i="1"/>
  <c r="I160" i="1"/>
  <c r="B161" i="1"/>
  <c r="E161" i="1"/>
  <c r="G161" i="1"/>
  <c r="H161" i="1"/>
  <c r="I161" i="1"/>
  <c r="B162" i="1"/>
  <c r="E162" i="1"/>
  <c r="G162" i="1"/>
  <c r="H162" i="1"/>
  <c r="I162" i="1"/>
  <c r="B163" i="1"/>
  <c r="E163" i="1"/>
  <c r="G163" i="1"/>
  <c r="H163" i="1"/>
  <c r="I163" i="1"/>
  <c r="B164" i="1"/>
  <c r="E164" i="1"/>
  <c r="G164" i="1"/>
  <c r="H164" i="1"/>
  <c r="I164" i="1"/>
  <c r="B165" i="1"/>
  <c r="E165" i="1"/>
  <c r="G165" i="1"/>
  <c r="H165" i="1"/>
  <c r="I165" i="1"/>
  <c r="B166" i="1"/>
  <c r="E166" i="1"/>
  <c r="G166" i="1"/>
  <c r="H166" i="1"/>
  <c r="I166" i="1"/>
  <c r="B167" i="1"/>
  <c r="E167" i="1"/>
  <c r="G167" i="1"/>
  <c r="H167" i="1"/>
  <c r="I167" i="1"/>
  <c r="B168" i="1"/>
  <c r="E168" i="1"/>
  <c r="G168" i="1"/>
  <c r="H168" i="1"/>
  <c r="I168" i="1"/>
  <c r="B169" i="1"/>
  <c r="E169" i="1"/>
  <c r="G169" i="1"/>
  <c r="H169" i="1"/>
  <c r="I169" i="1"/>
  <c r="B170" i="1"/>
  <c r="E170" i="1"/>
  <c r="G170" i="1"/>
  <c r="H170" i="1"/>
  <c r="I170" i="1"/>
  <c r="B171" i="1"/>
  <c r="E171" i="1"/>
  <c r="G171" i="1"/>
  <c r="H171" i="1"/>
  <c r="I171" i="1"/>
  <c r="B172" i="1"/>
  <c r="E172" i="1"/>
  <c r="G172" i="1"/>
  <c r="H172" i="1"/>
  <c r="I172" i="1"/>
  <c r="B173" i="1"/>
  <c r="E173" i="1"/>
  <c r="G173" i="1"/>
  <c r="H173" i="1"/>
  <c r="I173" i="1"/>
  <c r="B174" i="1"/>
  <c r="E174" i="1"/>
  <c r="G174" i="1"/>
  <c r="H174" i="1"/>
  <c r="I174" i="1"/>
  <c r="B175" i="1"/>
  <c r="E175" i="1"/>
  <c r="G175" i="1"/>
  <c r="H175" i="1"/>
  <c r="I175" i="1"/>
  <c r="B176" i="1"/>
  <c r="E176" i="1"/>
  <c r="G176" i="1"/>
  <c r="H176" i="1"/>
  <c r="I176" i="1"/>
  <c r="B177" i="1"/>
  <c r="E177" i="1"/>
  <c r="G177" i="1"/>
  <c r="H177" i="1"/>
  <c r="I177" i="1"/>
  <c r="B178" i="1"/>
  <c r="E178" i="1"/>
  <c r="G178" i="1"/>
  <c r="H178" i="1"/>
  <c r="I178" i="1"/>
  <c r="B179" i="1"/>
  <c r="E179" i="1"/>
  <c r="G179" i="1"/>
  <c r="H179" i="1"/>
  <c r="I179" i="1"/>
  <c r="B180" i="1"/>
  <c r="E180" i="1"/>
  <c r="G180" i="1"/>
  <c r="H180" i="1"/>
  <c r="I180" i="1"/>
  <c r="B181" i="1"/>
  <c r="E181" i="1"/>
  <c r="G181" i="1"/>
  <c r="H181" i="1"/>
  <c r="I181" i="1"/>
  <c r="B182" i="1"/>
  <c r="E182" i="1"/>
  <c r="G182" i="1"/>
  <c r="H182" i="1"/>
  <c r="I182" i="1"/>
  <c r="B183" i="1"/>
  <c r="E183" i="1"/>
  <c r="G183" i="1"/>
  <c r="H183" i="1"/>
  <c r="I183" i="1"/>
  <c r="B184" i="1"/>
  <c r="E184" i="1"/>
  <c r="G184" i="1"/>
  <c r="H184" i="1"/>
  <c r="I184" i="1"/>
  <c r="B185" i="1"/>
  <c r="E185" i="1"/>
  <c r="G185" i="1"/>
  <c r="H185" i="1"/>
  <c r="I185" i="1"/>
  <c r="B186" i="1"/>
  <c r="E186" i="1"/>
  <c r="G186" i="1"/>
  <c r="H186" i="1"/>
  <c r="I186" i="1"/>
  <c r="B187" i="1"/>
  <c r="E187" i="1"/>
  <c r="G187" i="1"/>
  <c r="H187" i="1"/>
  <c r="I187" i="1"/>
  <c r="B188" i="1"/>
  <c r="E188" i="1"/>
  <c r="G188" i="1"/>
  <c r="H188" i="1"/>
  <c r="I188" i="1"/>
  <c r="B189" i="1"/>
  <c r="E189" i="1"/>
  <c r="G189" i="1"/>
  <c r="H189" i="1"/>
  <c r="I189" i="1"/>
  <c r="B190" i="1"/>
  <c r="E190" i="1"/>
  <c r="G190" i="1"/>
  <c r="H190" i="1"/>
  <c r="I190" i="1"/>
  <c r="B191" i="1"/>
  <c r="E191" i="1"/>
  <c r="G191" i="1"/>
  <c r="H191" i="1"/>
  <c r="I191" i="1"/>
  <c r="B192" i="1"/>
  <c r="E192" i="1"/>
  <c r="G192" i="1"/>
  <c r="H192" i="1"/>
  <c r="I192" i="1"/>
  <c r="B193" i="1"/>
  <c r="E193" i="1"/>
  <c r="G193" i="1"/>
  <c r="H193" i="1"/>
  <c r="I193" i="1"/>
  <c r="B194" i="1"/>
  <c r="E194" i="1"/>
  <c r="G194" i="1"/>
  <c r="H194" i="1"/>
  <c r="I194" i="1"/>
  <c r="B195" i="1"/>
  <c r="E195" i="1"/>
  <c r="G195" i="1"/>
  <c r="H195" i="1"/>
  <c r="I195" i="1"/>
  <c r="B196" i="1"/>
  <c r="E196" i="1"/>
  <c r="G196" i="1"/>
  <c r="H196" i="1"/>
  <c r="I196" i="1"/>
  <c r="B197" i="1"/>
  <c r="E197" i="1"/>
  <c r="G197" i="1"/>
  <c r="H197" i="1"/>
  <c r="I197" i="1"/>
  <c r="B198" i="1"/>
  <c r="E198" i="1"/>
  <c r="G198" i="1"/>
  <c r="H198" i="1"/>
  <c r="I198" i="1"/>
  <c r="B199" i="1"/>
  <c r="E199" i="1"/>
  <c r="G199" i="1"/>
  <c r="H199" i="1"/>
  <c r="I199" i="1"/>
  <c r="B200" i="1"/>
  <c r="E200" i="1"/>
  <c r="G200" i="1"/>
  <c r="H200" i="1"/>
  <c r="I200" i="1"/>
  <c r="B201" i="1"/>
  <c r="E201" i="1"/>
  <c r="G201" i="1"/>
  <c r="H201" i="1"/>
  <c r="I201" i="1"/>
  <c r="B202" i="1"/>
  <c r="E202" i="1"/>
  <c r="G202" i="1"/>
  <c r="H202" i="1"/>
  <c r="I202" i="1"/>
  <c r="B203" i="1"/>
  <c r="E203" i="1"/>
  <c r="G203" i="1"/>
  <c r="H203" i="1"/>
  <c r="I203" i="1"/>
  <c r="B204" i="1"/>
  <c r="E204" i="1"/>
  <c r="G204" i="1"/>
  <c r="H204" i="1"/>
  <c r="I204" i="1"/>
  <c r="B205" i="1"/>
  <c r="E205" i="1"/>
  <c r="G205" i="1"/>
  <c r="H205" i="1"/>
  <c r="I205" i="1"/>
  <c r="B206" i="1"/>
  <c r="E206" i="1"/>
  <c r="G206" i="1"/>
  <c r="H206" i="1"/>
  <c r="I206" i="1"/>
  <c r="B207" i="1"/>
  <c r="E207" i="1"/>
  <c r="G207" i="1"/>
  <c r="H207" i="1"/>
  <c r="I207" i="1"/>
  <c r="B208" i="1"/>
  <c r="E208" i="1"/>
  <c r="G208" i="1"/>
  <c r="H208" i="1"/>
  <c r="I208" i="1"/>
  <c r="B209" i="1"/>
  <c r="E209" i="1"/>
  <c r="G209" i="1"/>
  <c r="H209" i="1"/>
  <c r="I209" i="1"/>
  <c r="B210" i="1"/>
  <c r="E210" i="1"/>
  <c r="G210" i="1"/>
  <c r="H210" i="1"/>
  <c r="I210" i="1"/>
  <c r="B211" i="1"/>
  <c r="E211" i="1"/>
  <c r="G211" i="1"/>
  <c r="H211" i="1"/>
  <c r="I211" i="1"/>
  <c r="B212" i="1"/>
  <c r="E212" i="1"/>
  <c r="G212" i="1"/>
  <c r="H212" i="1"/>
  <c r="I212" i="1"/>
  <c r="B213" i="1"/>
  <c r="E213" i="1"/>
  <c r="G213" i="1"/>
  <c r="H213" i="1"/>
  <c r="I213" i="1"/>
  <c r="B214" i="1"/>
  <c r="E214" i="1"/>
  <c r="G214" i="1"/>
  <c r="H214" i="1"/>
  <c r="I214" i="1"/>
  <c r="B215" i="1"/>
  <c r="E215" i="1"/>
  <c r="G215" i="1"/>
  <c r="H215" i="1"/>
  <c r="I215" i="1"/>
  <c r="B216" i="1"/>
  <c r="E216" i="1"/>
  <c r="G216" i="1"/>
  <c r="H216" i="1"/>
  <c r="I216" i="1"/>
  <c r="B217" i="1"/>
  <c r="E217" i="1"/>
  <c r="G217" i="1"/>
  <c r="H217" i="1"/>
  <c r="I217" i="1"/>
  <c r="B218" i="1"/>
  <c r="E218" i="1"/>
  <c r="G218" i="1"/>
  <c r="H218" i="1"/>
  <c r="I218" i="1"/>
  <c r="B219" i="1"/>
  <c r="E219" i="1"/>
  <c r="G219" i="1"/>
  <c r="H219" i="1"/>
  <c r="I219" i="1"/>
  <c r="B220" i="1"/>
  <c r="E220" i="1"/>
  <c r="G220" i="1"/>
  <c r="H220" i="1"/>
  <c r="I220" i="1"/>
  <c r="B221" i="1"/>
  <c r="E221" i="1"/>
  <c r="G221" i="1"/>
  <c r="H221" i="1"/>
  <c r="I221" i="1"/>
  <c r="B222" i="1"/>
  <c r="E222" i="1"/>
  <c r="G222" i="1"/>
  <c r="H222" i="1"/>
  <c r="I222" i="1"/>
  <c r="B223" i="1"/>
  <c r="E223" i="1"/>
  <c r="G223" i="1"/>
  <c r="H223" i="1"/>
  <c r="I223" i="1"/>
  <c r="B224" i="1"/>
  <c r="E224" i="1"/>
  <c r="G224" i="1"/>
  <c r="H224" i="1"/>
  <c r="I224" i="1"/>
  <c r="B225" i="1"/>
  <c r="E225" i="1"/>
  <c r="G225" i="1"/>
  <c r="H225" i="1"/>
  <c r="I225" i="1"/>
  <c r="B226" i="1"/>
  <c r="E226" i="1"/>
  <c r="G226" i="1"/>
  <c r="H226" i="1"/>
  <c r="I226" i="1"/>
  <c r="B227" i="1"/>
  <c r="E227" i="1"/>
  <c r="G227" i="1"/>
  <c r="H227" i="1"/>
  <c r="I227" i="1"/>
  <c r="B228" i="1"/>
  <c r="E228" i="1"/>
  <c r="G228" i="1"/>
  <c r="H228" i="1"/>
  <c r="I228" i="1"/>
  <c r="B229" i="1"/>
  <c r="E229" i="1"/>
  <c r="G229" i="1"/>
  <c r="H229" i="1"/>
  <c r="I229" i="1"/>
  <c r="B230" i="1"/>
  <c r="E230" i="1"/>
  <c r="G230" i="1"/>
  <c r="H230" i="1"/>
  <c r="I230" i="1"/>
  <c r="B231" i="1"/>
  <c r="E231" i="1"/>
  <c r="G231" i="1"/>
  <c r="H231" i="1"/>
  <c r="I231" i="1"/>
  <c r="B232" i="1"/>
  <c r="E232" i="1"/>
  <c r="G232" i="1"/>
  <c r="H232" i="1"/>
  <c r="I232" i="1"/>
  <c r="B233" i="1"/>
  <c r="E233" i="1"/>
  <c r="G233" i="1"/>
  <c r="H233" i="1"/>
  <c r="I233" i="1"/>
  <c r="B234" i="1"/>
  <c r="E234" i="1"/>
  <c r="G234" i="1"/>
  <c r="H234" i="1"/>
  <c r="I234" i="1"/>
  <c r="B235" i="1"/>
  <c r="E235" i="1"/>
  <c r="G235" i="1"/>
  <c r="H235" i="1"/>
  <c r="I235" i="1"/>
  <c r="B236" i="1"/>
  <c r="E236" i="1"/>
  <c r="G236" i="1"/>
  <c r="H236" i="1"/>
  <c r="I236" i="1"/>
  <c r="B237" i="1"/>
  <c r="E237" i="1"/>
  <c r="G237" i="1"/>
  <c r="H237" i="1"/>
  <c r="I237" i="1"/>
  <c r="B238" i="1"/>
  <c r="E238" i="1"/>
  <c r="G238" i="1"/>
  <c r="H238" i="1"/>
  <c r="I238" i="1"/>
  <c r="B239" i="1"/>
  <c r="E239" i="1"/>
  <c r="G239" i="1"/>
  <c r="H239" i="1"/>
  <c r="I239" i="1"/>
  <c r="B240" i="1"/>
  <c r="E240" i="1"/>
  <c r="G240" i="1"/>
  <c r="H240" i="1"/>
  <c r="I240" i="1"/>
  <c r="B241" i="1"/>
  <c r="E241" i="1"/>
  <c r="G241" i="1"/>
  <c r="H241" i="1"/>
  <c r="I241" i="1"/>
  <c r="B242" i="1"/>
  <c r="E242" i="1"/>
  <c r="G242" i="1"/>
  <c r="H242" i="1"/>
  <c r="I242" i="1"/>
  <c r="B243" i="1"/>
  <c r="E243" i="1"/>
  <c r="G243" i="1"/>
  <c r="H243" i="1"/>
  <c r="I243" i="1"/>
  <c r="B244" i="1"/>
  <c r="E244" i="1"/>
  <c r="G244" i="1"/>
  <c r="H244" i="1"/>
  <c r="I244" i="1"/>
  <c r="B245" i="1"/>
  <c r="E245" i="1"/>
  <c r="G245" i="1"/>
  <c r="H245" i="1"/>
  <c r="I245" i="1"/>
  <c r="B246" i="1"/>
  <c r="E246" i="1"/>
  <c r="G246" i="1"/>
  <c r="H246" i="1"/>
  <c r="I246" i="1"/>
  <c r="B247" i="1"/>
  <c r="E247" i="1"/>
  <c r="G247" i="1"/>
  <c r="H247" i="1"/>
  <c r="I247" i="1"/>
  <c r="B248" i="1"/>
  <c r="E248" i="1"/>
  <c r="G248" i="1"/>
  <c r="H248" i="1"/>
  <c r="I248" i="1"/>
  <c r="B249" i="1"/>
  <c r="E249" i="1"/>
  <c r="G249" i="1"/>
  <c r="H249" i="1"/>
  <c r="I249" i="1"/>
  <c r="B250" i="1"/>
  <c r="E250" i="1"/>
  <c r="G250" i="1"/>
  <c r="H250" i="1"/>
  <c r="I250" i="1"/>
  <c r="B251" i="1"/>
  <c r="E251" i="1"/>
  <c r="G251" i="1"/>
  <c r="H251" i="1"/>
  <c r="I251" i="1"/>
  <c r="B252" i="1"/>
  <c r="E252" i="1"/>
  <c r="G252" i="1"/>
  <c r="H252" i="1"/>
  <c r="I252" i="1"/>
  <c r="B253" i="1"/>
  <c r="E253" i="1"/>
  <c r="G253" i="1"/>
  <c r="H253" i="1"/>
  <c r="I253" i="1"/>
  <c r="B254" i="1"/>
  <c r="E254" i="1"/>
  <c r="G254" i="1"/>
  <c r="H254" i="1"/>
  <c r="I254" i="1"/>
  <c r="B255" i="1"/>
  <c r="E255" i="1"/>
  <c r="G255" i="1"/>
  <c r="H255" i="1"/>
  <c r="I255" i="1"/>
  <c r="B256" i="1"/>
  <c r="E256" i="1"/>
  <c r="G256" i="1"/>
  <c r="H256" i="1"/>
  <c r="I256" i="1"/>
  <c r="B257" i="1"/>
  <c r="E257" i="1"/>
  <c r="G257" i="1"/>
  <c r="H257" i="1"/>
  <c r="I257" i="1"/>
  <c r="B258" i="1"/>
  <c r="E258" i="1"/>
  <c r="G258" i="1"/>
  <c r="H258" i="1"/>
  <c r="I258" i="1"/>
  <c r="B259" i="1"/>
  <c r="E259" i="1"/>
  <c r="G259" i="1"/>
  <c r="H259" i="1"/>
  <c r="I259" i="1"/>
  <c r="B260" i="1"/>
  <c r="E260" i="1"/>
  <c r="G260" i="1"/>
  <c r="H260" i="1"/>
  <c r="I260" i="1"/>
  <c r="B261" i="1"/>
  <c r="E261" i="1"/>
  <c r="G261" i="1"/>
  <c r="H261" i="1"/>
  <c r="I261" i="1"/>
  <c r="B262" i="1"/>
  <c r="E262" i="1"/>
  <c r="G262" i="1"/>
  <c r="H262" i="1"/>
  <c r="I262" i="1"/>
  <c r="B263" i="1"/>
  <c r="E263" i="1"/>
  <c r="G263" i="1"/>
  <c r="H263" i="1"/>
  <c r="I263" i="1"/>
  <c r="B264" i="1"/>
  <c r="E264" i="1"/>
  <c r="G264" i="1"/>
  <c r="H264" i="1"/>
  <c r="I264" i="1"/>
  <c r="B265" i="1"/>
  <c r="E265" i="1"/>
  <c r="G265" i="1"/>
  <c r="H265" i="1"/>
  <c r="I265" i="1"/>
  <c r="B266" i="1"/>
  <c r="E266" i="1"/>
  <c r="G266" i="1"/>
  <c r="H266" i="1"/>
  <c r="I266" i="1"/>
  <c r="B267" i="1"/>
  <c r="E267" i="1"/>
  <c r="G267" i="1"/>
  <c r="H267" i="1"/>
  <c r="I267" i="1"/>
  <c r="B268" i="1"/>
  <c r="E268" i="1"/>
  <c r="G268" i="1"/>
  <c r="H268" i="1"/>
  <c r="I268" i="1"/>
  <c r="B269" i="1"/>
  <c r="E269" i="1"/>
  <c r="G269" i="1"/>
  <c r="H269" i="1"/>
  <c r="I269" i="1"/>
  <c r="B270" i="1"/>
  <c r="E270" i="1"/>
  <c r="G270" i="1"/>
  <c r="H270" i="1"/>
  <c r="I270" i="1"/>
  <c r="B271" i="1"/>
  <c r="E271" i="1"/>
  <c r="G271" i="1"/>
  <c r="H271" i="1"/>
  <c r="I271" i="1"/>
  <c r="B272" i="1"/>
  <c r="E272" i="1"/>
  <c r="G272" i="1"/>
  <c r="H272" i="1"/>
  <c r="I272" i="1"/>
  <c r="B273" i="1"/>
  <c r="E273" i="1"/>
  <c r="G273" i="1"/>
  <c r="H273" i="1"/>
  <c r="I273" i="1"/>
  <c r="B274" i="1"/>
  <c r="E274" i="1"/>
  <c r="G274" i="1"/>
  <c r="H274" i="1"/>
  <c r="I274" i="1"/>
  <c r="B275" i="1"/>
  <c r="E275" i="1"/>
  <c r="G275" i="1"/>
  <c r="H275" i="1"/>
  <c r="I275" i="1"/>
  <c r="B276" i="1"/>
  <c r="E276" i="1"/>
  <c r="G276" i="1"/>
  <c r="H276" i="1"/>
  <c r="I276" i="1"/>
  <c r="B277" i="1"/>
  <c r="E277" i="1"/>
  <c r="G277" i="1"/>
  <c r="H277" i="1"/>
  <c r="I277" i="1"/>
  <c r="B278" i="1"/>
  <c r="E278" i="1"/>
  <c r="G278" i="1"/>
  <c r="H278" i="1"/>
  <c r="I278" i="1"/>
  <c r="B279" i="1"/>
  <c r="E279" i="1"/>
  <c r="G279" i="1"/>
  <c r="H279" i="1"/>
  <c r="I279" i="1"/>
  <c r="B280" i="1"/>
  <c r="E280" i="1"/>
  <c r="G280" i="1"/>
  <c r="H280" i="1"/>
  <c r="I280" i="1"/>
  <c r="B281" i="1"/>
  <c r="E281" i="1"/>
  <c r="G281" i="1"/>
  <c r="H281" i="1"/>
  <c r="I281" i="1"/>
  <c r="B282" i="1"/>
  <c r="E282" i="1"/>
  <c r="G282" i="1"/>
  <c r="H282" i="1"/>
  <c r="I282" i="1"/>
  <c r="B283" i="1"/>
  <c r="E283" i="1"/>
  <c r="G283" i="1"/>
  <c r="H283" i="1"/>
  <c r="I283" i="1"/>
  <c r="B284" i="1"/>
  <c r="E284" i="1"/>
  <c r="G284" i="1"/>
  <c r="H284" i="1"/>
  <c r="I284" i="1"/>
  <c r="B285" i="1"/>
  <c r="E285" i="1"/>
  <c r="G285" i="1"/>
  <c r="H285" i="1"/>
  <c r="I285" i="1"/>
  <c r="B286" i="1"/>
  <c r="E286" i="1"/>
  <c r="G286" i="1"/>
  <c r="H286" i="1"/>
  <c r="I286" i="1"/>
  <c r="B287" i="1"/>
  <c r="E287" i="1"/>
  <c r="G287" i="1"/>
  <c r="H287" i="1"/>
  <c r="I287" i="1"/>
  <c r="B288" i="1"/>
  <c r="E288" i="1"/>
  <c r="G288" i="1"/>
  <c r="H288" i="1"/>
  <c r="I288" i="1"/>
  <c r="B289" i="1"/>
  <c r="E289" i="1"/>
  <c r="G289" i="1"/>
  <c r="H289" i="1"/>
  <c r="I289" i="1"/>
  <c r="B290" i="1"/>
  <c r="E290" i="1"/>
  <c r="G290" i="1"/>
  <c r="H290" i="1"/>
  <c r="I290" i="1"/>
  <c r="B291" i="1"/>
  <c r="E291" i="1"/>
  <c r="G291" i="1"/>
  <c r="H291" i="1"/>
  <c r="I291" i="1"/>
  <c r="B292" i="1"/>
  <c r="E292" i="1"/>
  <c r="G292" i="1"/>
  <c r="H292" i="1"/>
  <c r="I292" i="1"/>
  <c r="B293" i="1"/>
  <c r="E293" i="1"/>
  <c r="G293" i="1"/>
  <c r="H293" i="1"/>
  <c r="I293" i="1"/>
  <c r="B294" i="1"/>
  <c r="E294" i="1"/>
  <c r="G294" i="1"/>
  <c r="H294" i="1"/>
  <c r="I294" i="1"/>
  <c r="B295" i="1"/>
  <c r="E295" i="1"/>
  <c r="G295" i="1"/>
  <c r="H295" i="1"/>
  <c r="I295" i="1"/>
  <c r="B296" i="1"/>
  <c r="E296" i="1"/>
  <c r="G296" i="1"/>
  <c r="H296" i="1"/>
  <c r="I296" i="1"/>
  <c r="B297" i="1"/>
  <c r="E297" i="1"/>
  <c r="G297" i="1"/>
  <c r="H297" i="1"/>
  <c r="I297" i="1"/>
  <c r="B298" i="1"/>
  <c r="E298" i="1"/>
  <c r="G298" i="1"/>
  <c r="H298" i="1"/>
  <c r="I298" i="1"/>
  <c r="B299" i="1"/>
  <c r="E299" i="1"/>
  <c r="G299" i="1"/>
  <c r="H299" i="1"/>
  <c r="I299" i="1"/>
  <c r="B300" i="1"/>
  <c r="E300" i="1"/>
  <c r="G300" i="1"/>
  <c r="H300" i="1"/>
  <c r="I300" i="1"/>
  <c r="B301" i="1"/>
  <c r="E301" i="1"/>
  <c r="G301" i="1"/>
  <c r="H301" i="1"/>
  <c r="I301" i="1"/>
  <c r="B302" i="1"/>
  <c r="E302" i="1"/>
  <c r="G302" i="1"/>
  <c r="H302" i="1"/>
  <c r="I302" i="1"/>
  <c r="B303" i="1"/>
  <c r="E303" i="1"/>
  <c r="G303" i="1"/>
  <c r="H303" i="1"/>
  <c r="I303" i="1"/>
  <c r="B304" i="1"/>
  <c r="E304" i="1"/>
  <c r="G304" i="1"/>
  <c r="H304" i="1"/>
  <c r="I304" i="1"/>
  <c r="B305" i="1"/>
  <c r="E305" i="1"/>
  <c r="G305" i="1"/>
  <c r="H305" i="1"/>
  <c r="I305" i="1"/>
  <c r="B306" i="1"/>
  <c r="E306" i="1"/>
  <c r="G306" i="1"/>
  <c r="H306" i="1"/>
  <c r="I306" i="1"/>
  <c r="B307" i="1"/>
  <c r="E307" i="1"/>
  <c r="G307" i="1"/>
  <c r="H307" i="1"/>
  <c r="I307" i="1"/>
  <c r="B308" i="1"/>
  <c r="E308" i="1"/>
  <c r="G308" i="1"/>
  <c r="H308" i="1"/>
  <c r="I308" i="1"/>
  <c r="B309" i="1"/>
  <c r="E309" i="1"/>
  <c r="G309" i="1"/>
  <c r="H309" i="1"/>
  <c r="I309" i="1"/>
  <c r="B310" i="1"/>
  <c r="E310" i="1"/>
  <c r="G310" i="1"/>
  <c r="H310" i="1"/>
  <c r="I310" i="1"/>
  <c r="B311" i="1"/>
  <c r="E311" i="1"/>
  <c r="G311" i="1"/>
  <c r="H311" i="1"/>
  <c r="I311" i="1"/>
  <c r="B312" i="1"/>
  <c r="E312" i="1"/>
  <c r="G312" i="1"/>
  <c r="H312" i="1"/>
  <c r="I312" i="1"/>
  <c r="B313" i="1"/>
  <c r="E313" i="1"/>
  <c r="G313" i="1"/>
  <c r="H313" i="1"/>
  <c r="I313" i="1"/>
  <c r="B314" i="1"/>
  <c r="E314" i="1"/>
  <c r="G314" i="1"/>
  <c r="H314" i="1"/>
  <c r="I314" i="1"/>
  <c r="B315" i="1"/>
  <c r="E315" i="1"/>
  <c r="G315" i="1"/>
  <c r="H315" i="1"/>
  <c r="I315" i="1"/>
  <c r="B316" i="1"/>
  <c r="E316" i="1"/>
  <c r="G316" i="1"/>
  <c r="H316" i="1"/>
  <c r="I316" i="1"/>
  <c r="B317" i="1"/>
  <c r="E317" i="1"/>
  <c r="G317" i="1"/>
  <c r="H317" i="1"/>
  <c r="I317" i="1"/>
  <c r="B318" i="1"/>
  <c r="E318" i="1"/>
  <c r="G318" i="1"/>
  <c r="H318" i="1"/>
  <c r="I318" i="1"/>
  <c r="B319" i="1"/>
  <c r="E319" i="1"/>
  <c r="G319" i="1"/>
  <c r="H319" i="1"/>
  <c r="I319" i="1"/>
  <c r="B320" i="1"/>
  <c r="E320" i="1"/>
  <c r="G320" i="1"/>
  <c r="H320" i="1"/>
  <c r="I320" i="1"/>
  <c r="B321" i="1"/>
  <c r="E321" i="1"/>
  <c r="G321" i="1"/>
  <c r="H321" i="1"/>
  <c r="I321" i="1"/>
  <c r="B322" i="1"/>
  <c r="E322" i="1"/>
  <c r="G322" i="1"/>
  <c r="H322" i="1"/>
  <c r="I322" i="1"/>
  <c r="B323" i="1"/>
  <c r="E323" i="1"/>
  <c r="G323" i="1"/>
  <c r="H323" i="1"/>
  <c r="I323" i="1"/>
  <c r="B324" i="1"/>
  <c r="E324" i="1"/>
  <c r="G324" i="1"/>
  <c r="H324" i="1"/>
  <c r="I324" i="1"/>
  <c r="B325" i="1"/>
  <c r="E325" i="1"/>
  <c r="G325" i="1"/>
  <c r="H325" i="1"/>
  <c r="I325" i="1"/>
  <c r="B326" i="1"/>
  <c r="E326" i="1"/>
  <c r="G326" i="1"/>
  <c r="H326" i="1"/>
  <c r="I326" i="1"/>
  <c r="B327" i="1"/>
  <c r="E327" i="1"/>
  <c r="G327" i="1"/>
  <c r="H327" i="1"/>
  <c r="I327" i="1"/>
  <c r="B328" i="1"/>
  <c r="E328" i="1"/>
  <c r="G328" i="1"/>
  <c r="H328" i="1"/>
  <c r="I328" i="1"/>
  <c r="B329" i="1"/>
  <c r="E329" i="1"/>
  <c r="G329" i="1"/>
  <c r="H329" i="1"/>
  <c r="I329" i="1"/>
  <c r="B330" i="1"/>
  <c r="E330" i="1"/>
  <c r="G330" i="1"/>
  <c r="H330" i="1"/>
  <c r="I330" i="1"/>
  <c r="B331" i="1"/>
  <c r="E331" i="1"/>
  <c r="G331" i="1"/>
  <c r="H331" i="1"/>
  <c r="I331" i="1"/>
  <c r="B332" i="1"/>
  <c r="E332" i="1"/>
  <c r="G332" i="1"/>
  <c r="H332" i="1"/>
  <c r="I332" i="1"/>
  <c r="B333" i="1"/>
  <c r="E333" i="1"/>
  <c r="G333" i="1"/>
  <c r="H333" i="1"/>
  <c r="I333" i="1"/>
  <c r="B334" i="1"/>
  <c r="E334" i="1"/>
  <c r="G334" i="1"/>
  <c r="H334" i="1"/>
  <c r="I334" i="1"/>
  <c r="B335" i="1"/>
  <c r="E335" i="1"/>
  <c r="G335" i="1"/>
  <c r="H335" i="1"/>
  <c r="I335" i="1"/>
  <c r="B336" i="1"/>
  <c r="E336" i="1"/>
  <c r="G336" i="1"/>
  <c r="H336" i="1"/>
  <c r="I336" i="1"/>
  <c r="B337" i="1"/>
  <c r="E337" i="1"/>
  <c r="G337" i="1"/>
  <c r="H337" i="1"/>
  <c r="I337" i="1"/>
  <c r="B338" i="1"/>
  <c r="E338" i="1"/>
  <c r="G338" i="1"/>
  <c r="H338" i="1"/>
  <c r="I338" i="1"/>
  <c r="B339" i="1"/>
  <c r="E339" i="1"/>
  <c r="G339" i="1"/>
  <c r="H339" i="1"/>
  <c r="I339" i="1"/>
  <c r="B340" i="1"/>
  <c r="E340" i="1"/>
  <c r="G340" i="1"/>
  <c r="H340" i="1"/>
  <c r="I340" i="1"/>
  <c r="B341" i="1"/>
  <c r="E341" i="1"/>
  <c r="G341" i="1"/>
  <c r="H341" i="1"/>
  <c r="I341" i="1"/>
  <c r="B342" i="1"/>
  <c r="E342" i="1"/>
  <c r="G342" i="1"/>
  <c r="H342" i="1"/>
  <c r="I342" i="1"/>
  <c r="B343" i="1"/>
  <c r="E343" i="1"/>
  <c r="G343" i="1"/>
  <c r="H343" i="1"/>
  <c r="I343" i="1"/>
  <c r="B344" i="1"/>
  <c r="E344" i="1"/>
  <c r="G344" i="1"/>
  <c r="H344" i="1"/>
  <c r="I344" i="1"/>
  <c r="B345" i="1"/>
  <c r="E345" i="1"/>
  <c r="G345" i="1"/>
  <c r="H345" i="1"/>
  <c r="I345" i="1"/>
  <c r="B346" i="1"/>
  <c r="E346" i="1"/>
  <c r="G346" i="1"/>
  <c r="H346" i="1"/>
  <c r="I346" i="1"/>
  <c r="B347" i="1"/>
  <c r="E347" i="1"/>
  <c r="G347" i="1"/>
  <c r="H347" i="1"/>
  <c r="I347" i="1"/>
  <c r="B348" i="1"/>
  <c r="E348" i="1"/>
  <c r="G348" i="1"/>
  <c r="H348" i="1"/>
  <c r="I348" i="1"/>
  <c r="B349" i="1"/>
  <c r="E349" i="1"/>
  <c r="G349" i="1"/>
  <c r="H349" i="1"/>
  <c r="I349" i="1"/>
  <c r="B350" i="1"/>
  <c r="E350" i="1"/>
  <c r="G350" i="1"/>
  <c r="H350" i="1"/>
  <c r="I350" i="1"/>
  <c r="B351" i="1"/>
  <c r="E351" i="1"/>
  <c r="G351" i="1"/>
  <c r="H351" i="1"/>
  <c r="I351" i="1"/>
  <c r="B352" i="1"/>
  <c r="E352" i="1"/>
  <c r="G352" i="1"/>
  <c r="H352" i="1"/>
  <c r="I352" i="1"/>
  <c r="B353" i="1"/>
  <c r="E353" i="1"/>
  <c r="G353" i="1"/>
  <c r="H353" i="1"/>
  <c r="I353" i="1"/>
  <c r="B354" i="1"/>
  <c r="E354" i="1"/>
  <c r="G354" i="1"/>
  <c r="H354" i="1"/>
  <c r="I354" i="1"/>
  <c r="B355" i="1"/>
  <c r="E355" i="1"/>
  <c r="G355" i="1"/>
  <c r="H355" i="1"/>
  <c r="I355" i="1"/>
  <c r="B356" i="1"/>
  <c r="E356" i="1"/>
  <c r="G356" i="1"/>
  <c r="H356" i="1"/>
  <c r="I356" i="1"/>
  <c r="B357" i="1"/>
  <c r="E357" i="1"/>
  <c r="G357" i="1"/>
  <c r="H357" i="1"/>
  <c r="I357" i="1"/>
  <c r="B358" i="1"/>
  <c r="E358" i="1"/>
  <c r="G358" i="1"/>
  <c r="H358" i="1"/>
  <c r="I358" i="1"/>
  <c r="B359" i="1"/>
  <c r="E359" i="1"/>
  <c r="G359" i="1"/>
  <c r="H359" i="1"/>
  <c r="I359" i="1"/>
  <c r="B360" i="1"/>
  <c r="E360" i="1"/>
  <c r="G360" i="1"/>
  <c r="H360" i="1"/>
  <c r="I360" i="1"/>
  <c r="B361" i="1"/>
  <c r="E361" i="1"/>
  <c r="G361" i="1"/>
  <c r="H361" i="1"/>
  <c r="I361" i="1"/>
  <c r="B362" i="1"/>
  <c r="E362" i="1"/>
  <c r="G362" i="1"/>
  <c r="H362" i="1"/>
  <c r="I362" i="1"/>
  <c r="B363" i="1"/>
  <c r="E363" i="1"/>
  <c r="G363" i="1"/>
  <c r="H363" i="1"/>
  <c r="I363" i="1"/>
  <c r="B364" i="1"/>
  <c r="E364" i="1"/>
  <c r="G364" i="1"/>
  <c r="H364" i="1"/>
  <c r="I364" i="1"/>
  <c r="B365" i="1"/>
  <c r="E365" i="1"/>
  <c r="G365" i="1"/>
  <c r="H365" i="1"/>
  <c r="I365" i="1"/>
  <c r="B366" i="1"/>
  <c r="E366" i="1"/>
  <c r="G366" i="1"/>
  <c r="H366" i="1"/>
  <c r="I366" i="1"/>
  <c r="B367" i="1"/>
  <c r="E367" i="1"/>
  <c r="G367" i="1"/>
  <c r="H367" i="1"/>
  <c r="I367" i="1"/>
  <c r="B368" i="1"/>
  <c r="E368" i="1"/>
  <c r="G368" i="1"/>
  <c r="H368" i="1"/>
  <c r="I368" i="1"/>
  <c r="B369" i="1"/>
  <c r="E369" i="1"/>
  <c r="G369" i="1"/>
  <c r="H369" i="1"/>
  <c r="I369" i="1"/>
  <c r="B370" i="1"/>
  <c r="E370" i="1"/>
  <c r="G370" i="1"/>
  <c r="H370" i="1"/>
  <c r="I370" i="1"/>
  <c r="B371" i="1"/>
  <c r="E371" i="1"/>
  <c r="G371" i="1"/>
  <c r="H371" i="1"/>
  <c r="I371" i="1"/>
  <c r="B372" i="1"/>
  <c r="E372" i="1"/>
  <c r="G372" i="1"/>
  <c r="H372" i="1"/>
  <c r="I372" i="1"/>
  <c r="B373" i="1"/>
  <c r="E373" i="1"/>
  <c r="G373" i="1"/>
  <c r="H373" i="1"/>
  <c r="I373" i="1"/>
  <c r="B374" i="1"/>
  <c r="E374" i="1"/>
  <c r="G374" i="1"/>
  <c r="H374" i="1"/>
  <c r="I374" i="1"/>
  <c r="B375" i="1"/>
  <c r="E375" i="1"/>
  <c r="G375" i="1"/>
  <c r="H375" i="1"/>
  <c r="I375" i="1"/>
  <c r="B376" i="1"/>
  <c r="E376" i="1"/>
  <c r="G376" i="1"/>
  <c r="H376" i="1"/>
  <c r="I376" i="1"/>
  <c r="B377" i="1"/>
  <c r="E377" i="1"/>
  <c r="G377" i="1"/>
  <c r="H377" i="1"/>
  <c r="I377" i="1"/>
  <c r="B378" i="1"/>
  <c r="E378" i="1"/>
  <c r="G378" i="1"/>
  <c r="H378" i="1"/>
  <c r="I378" i="1"/>
  <c r="B379" i="1"/>
  <c r="E379" i="1"/>
  <c r="G379" i="1"/>
  <c r="H379" i="1"/>
  <c r="I379" i="1"/>
  <c r="B380" i="1"/>
  <c r="E380" i="1"/>
  <c r="G380" i="1"/>
  <c r="H380" i="1"/>
  <c r="I380" i="1"/>
  <c r="B381" i="1"/>
  <c r="E381" i="1"/>
  <c r="G381" i="1"/>
  <c r="H381" i="1"/>
  <c r="I381" i="1"/>
  <c r="B382" i="1"/>
  <c r="E382" i="1"/>
  <c r="G382" i="1"/>
  <c r="H382" i="1"/>
  <c r="I382" i="1"/>
  <c r="B383" i="1"/>
  <c r="E383" i="1"/>
  <c r="G383" i="1"/>
  <c r="H383" i="1"/>
  <c r="I383" i="1"/>
  <c r="B384" i="1"/>
  <c r="E384" i="1"/>
  <c r="G384" i="1"/>
  <c r="H384" i="1"/>
  <c r="I384" i="1"/>
  <c r="B385" i="1"/>
  <c r="E385" i="1"/>
  <c r="G385" i="1"/>
  <c r="H385" i="1"/>
  <c r="I385" i="1"/>
  <c r="B386" i="1"/>
  <c r="E386" i="1"/>
  <c r="G386" i="1"/>
  <c r="H386" i="1"/>
  <c r="I386" i="1"/>
  <c r="B387" i="1"/>
  <c r="E387" i="1"/>
  <c r="G387" i="1"/>
  <c r="H387" i="1"/>
  <c r="I387" i="1"/>
  <c r="B388" i="1"/>
  <c r="E388" i="1"/>
  <c r="G388" i="1"/>
  <c r="H388" i="1"/>
  <c r="I388" i="1"/>
  <c r="B389" i="1"/>
  <c r="E389" i="1"/>
  <c r="G389" i="1"/>
  <c r="H389" i="1"/>
  <c r="I389" i="1"/>
  <c r="B390" i="1"/>
  <c r="C390" i="1"/>
  <c r="D390" i="1"/>
  <c r="E390" i="1"/>
  <c r="G390" i="1"/>
  <c r="H390" i="1"/>
  <c r="I390" i="1"/>
  <c r="C22" i="1"/>
  <c r="I19" i="1"/>
  <c r="I12" i="1"/>
  <c r="D30" i="1"/>
  <c r="C30" i="1"/>
  <c r="D31" i="1"/>
  <c r="C31" i="1"/>
  <c r="D32" i="1"/>
  <c r="C32" i="1"/>
  <c r="D33" i="1"/>
  <c r="C33" i="1"/>
  <c r="D34" i="1"/>
  <c r="C34" i="1"/>
  <c r="C35" i="1"/>
  <c r="D35" i="1"/>
  <c r="D36" i="1"/>
  <c r="C36" i="1"/>
  <c r="C37" i="1"/>
  <c r="D37" i="1"/>
  <c r="D38" i="1"/>
  <c r="C38" i="1"/>
  <c r="D39" i="1"/>
  <c r="C39" i="1"/>
  <c r="D40" i="1"/>
  <c r="C40" i="1"/>
  <c r="C41" i="1"/>
  <c r="D41" i="1"/>
  <c r="D42" i="1"/>
  <c r="C42" i="1"/>
  <c r="C43" i="1"/>
  <c r="D43" i="1"/>
  <c r="D44" i="1"/>
  <c r="C44" i="1"/>
  <c r="D45" i="1"/>
  <c r="C45" i="1"/>
  <c r="D46" i="1"/>
  <c r="C46" i="1"/>
  <c r="D47" i="1"/>
  <c r="C47" i="1"/>
  <c r="C48" i="1"/>
  <c r="D48" i="1"/>
  <c r="C49" i="1"/>
  <c r="D49" i="1"/>
  <c r="D50" i="1"/>
  <c r="C50" i="1"/>
  <c r="C51" i="1"/>
  <c r="D51" i="1"/>
  <c r="C52" i="1"/>
  <c r="D52" i="1"/>
  <c r="D53" i="1"/>
  <c r="C53" i="1"/>
  <c r="D54" i="1"/>
  <c r="D55" i="1"/>
  <c r="C54" i="1"/>
  <c r="C55" i="1"/>
  <c r="D56" i="1"/>
  <c r="C56" i="1"/>
  <c r="D57" i="1"/>
  <c r="C57" i="1"/>
  <c r="D58" i="1"/>
  <c r="C58" i="1"/>
  <c r="D59" i="1"/>
  <c r="C59" i="1"/>
  <c r="C60" i="1"/>
  <c r="D60" i="1"/>
  <c r="C61" i="1"/>
  <c r="D61" i="1"/>
  <c r="D62" i="1"/>
  <c r="C62" i="1"/>
  <c r="D63" i="1"/>
  <c r="C63" i="1"/>
  <c r="C64" i="1"/>
  <c r="D64" i="1"/>
  <c r="D65" i="1"/>
  <c r="C65" i="1"/>
  <c r="C66" i="1"/>
  <c r="D66" i="1"/>
  <c r="D67" i="1"/>
  <c r="C67" i="1"/>
  <c r="C68" i="1"/>
  <c r="D68" i="1"/>
  <c r="D69" i="1"/>
  <c r="C69" i="1"/>
  <c r="D70" i="1"/>
  <c r="C70" i="1"/>
  <c r="D71" i="1"/>
  <c r="C71" i="1"/>
  <c r="D72" i="1"/>
  <c r="C72" i="1"/>
  <c r="D73" i="1"/>
  <c r="C73" i="1"/>
  <c r="D74" i="1"/>
  <c r="C74" i="1"/>
  <c r="D75" i="1"/>
  <c r="C75" i="1"/>
  <c r="D76" i="1"/>
  <c r="C76" i="1"/>
  <c r="D77" i="1"/>
  <c r="C77" i="1"/>
  <c r="D78" i="1"/>
  <c r="C78" i="1"/>
  <c r="D79" i="1"/>
  <c r="C79" i="1"/>
  <c r="D80" i="1"/>
  <c r="C80" i="1"/>
  <c r="D81" i="1"/>
  <c r="C81" i="1"/>
  <c r="D82" i="1"/>
  <c r="C82" i="1"/>
  <c r="D83" i="1"/>
  <c r="C83" i="1"/>
  <c r="D84" i="1"/>
  <c r="C84" i="1"/>
  <c r="D85" i="1"/>
  <c r="C85" i="1"/>
  <c r="D86" i="1"/>
  <c r="C86" i="1"/>
  <c r="D87" i="1"/>
  <c r="C87" i="1"/>
  <c r="D88" i="1"/>
  <c r="C88" i="1"/>
  <c r="D89" i="1"/>
  <c r="C89" i="1"/>
  <c r="D90" i="1"/>
  <c r="C90" i="1"/>
  <c r="D91" i="1"/>
  <c r="C91" i="1"/>
  <c r="D92" i="1"/>
  <c r="C92" i="1"/>
  <c r="D93" i="1"/>
  <c r="C93" i="1"/>
  <c r="D94" i="1"/>
  <c r="C94" i="1"/>
  <c r="D95" i="1"/>
  <c r="C95" i="1"/>
  <c r="D96" i="1"/>
  <c r="C96" i="1"/>
  <c r="D97" i="1"/>
  <c r="C97" i="1"/>
  <c r="D98" i="1"/>
  <c r="C98" i="1"/>
  <c r="D99" i="1"/>
  <c r="C99" i="1"/>
  <c r="D100" i="1"/>
  <c r="C100" i="1"/>
  <c r="D101" i="1"/>
  <c r="C101" i="1"/>
  <c r="D102" i="1"/>
  <c r="C102" i="1"/>
  <c r="D103" i="1"/>
  <c r="C103" i="1"/>
  <c r="D104" i="1"/>
  <c r="C104" i="1"/>
  <c r="D105" i="1"/>
  <c r="C105" i="1"/>
  <c r="D106" i="1"/>
  <c r="C106" i="1"/>
  <c r="D107" i="1"/>
  <c r="C107" i="1"/>
  <c r="D108" i="1"/>
  <c r="C108" i="1"/>
  <c r="C109" i="1"/>
  <c r="D109" i="1"/>
  <c r="C110" i="1"/>
  <c r="D110" i="1"/>
  <c r="D111" i="1"/>
  <c r="C111" i="1"/>
  <c r="C112" i="1"/>
  <c r="D112" i="1"/>
  <c r="C113" i="1"/>
  <c r="D113" i="1"/>
  <c r="D114" i="1"/>
  <c r="C114" i="1"/>
  <c r="D115" i="1"/>
  <c r="C115" i="1"/>
  <c r="C116" i="1"/>
  <c r="D116" i="1"/>
  <c r="C117" i="1"/>
  <c r="D117" i="1"/>
  <c r="C118" i="1"/>
  <c r="D118" i="1"/>
  <c r="D119" i="1"/>
  <c r="C119" i="1"/>
  <c r="C120" i="1"/>
  <c r="D120" i="1"/>
  <c r="C121" i="1"/>
  <c r="D121" i="1"/>
  <c r="D122" i="1"/>
  <c r="C122" i="1"/>
  <c r="D123" i="1"/>
  <c r="C123" i="1"/>
  <c r="C124" i="1"/>
  <c r="D124" i="1"/>
  <c r="C125" i="1"/>
  <c r="D125" i="1"/>
  <c r="D126" i="1"/>
  <c r="C126" i="1"/>
  <c r="D127" i="1"/>
  <c r="C127" i="1"/>
  <c r="D128" i="1"/>
  <c r="C128" i="1"/>
  <c r="D129" i="1"/>
  <c r="C129" i="1"/>
  <c r="D130" i="1"/>
  <c r="C130" i="1"/>
  <c r="D131" i="1"/>
  <c r="C131" i="1"/>
  <c r="C132" i="1"/>
  <c r="D132" i="1"/>
  <c r="C133" i="1"/>
  <c r="D133" i="1"/>
  <c r="D134" i="1"/>
  <c r="C134" i="1"/>
  <c r="D135" i="1"/>
  <c r="C135" i="1"/>
  <c r="C136" i="1"/>
  <c r="D136" i="1"/>
  <c r="C137" i="1"/>
  <c r="D137" i="1"/>
  <c r="D138" i="1"/>
  <c r="C138" i="1"/>
  <c r="D139" i="1"/>
  <c r="C139" i="1"/>
  <c r="C140" i="1"/>
  <c r="D140" i="1"/>
  <c r="C141" i="1"/>
  <c r="D141" i="1"/>
  <c r="D142" i="1"/>
  <c r="C142" i="1"/>
  <c r="D143" i="1"/>
  <c r="C143" i="1"/>
  <c r="D144" i="1"/>
  <c r="C144" i="1"/>
  <c r="D145" i="1"/>
  <c r="C145" i="1"/>
  <c r="D146" i="1"/>
  <c r="C146" i="1"/>
  <c r="D147" i="1"/>
  <c r="C147" i="1"/>
  <c r="D148" i="1"/>
  <c r="C148" i="1"/>
  <c r="D149" i="1"/>
  <c r="C149" i="1"/>
  <c r="D150" i="1"/>
  <c r="C150" i="1"/>
  <c r="D151" i="1"/>
  <c r="C151" i="1"/>
  <c r="D152" i="1"/>
  <c r="C152" i="1"/>
  <c r="D153" i="1"/>
  <c r="C153" i="1"/>
  <c r="D154" i="1"/>
  <c r="C154" i="1"/>
  <c r="D155" i="1"/>
  <c r="C155" i="1"/>
  <c r="D156" i="1"/>
  <c r="C156" i="1"/>
  <c r="D157" i="1"/>
  <c r="C157" i="1"/>
  <c r="D158" i="1"/>
  <c r="C158" i="1"/>
  <c r="D159" i="1"/>
  <c r="C159" i="1"/>
  <c r="D160" i="1"/>
  <c r="C160" i="1"/>
  <c r="D161" i="1"/>
  <c r="C161" i="1"/>
  <c r="D162" i="1"/>
  <c r="C162" i="1"/>
  <c r="D163" i="1"/>
  <c r="C163" i="1"/>
  <c r="D164" i="1"/>
  <c r="C164" i="1"/>
  <c r="D165" i="1"/>
  <c r="C165" i="1"/>
  <c r="D166" i="1"/>
  <c r="C166" i="1"/>
  <c r="D167" i="1"/>
  <c r="C167" i="1"/>
  <c r="D168" i="1"/>
  <c r="C168" i="1"/>
  <c r="D169" i="1"/>
  <c r="C169" i="1"/>
  <c r="D170" i="1"/>
  <c r="C170" i="1"/>
  <c r="D171" i="1"/>
  <c r="C171" i="1"/>
  <c r="D172" i="1"/>
  <c r="C172" i="1"/>
  <c r="D173" i="1"/>
  <c r="C173" i="1"/>
  <c r="D174" i="1"/>
  <c r="C174" i="1"/>
  <c r="D175" i="1"/>
  <c r="C175" i="1"/>
  <c r="D176" i="1"/>
  <c r="C176" i="1"/>
  <c r="D177" i="1"/>
  <c r="C177" i="1"/>
  <c r="D178" i="1"/>
  <c r="C178" i="1"/>
  <c r="D179" i="1"/>
  <c r="C179" i="1"/>
  <c r="D180" i="1"/>
  <c r="C180" i="1"/>
  <c r="D181" i="1"/>
  <c r="C181" i="1"/>
  <c r="D182" i="1"/>
  <c r="C182" i="1"/>
  <c r="D183" i="1"/>
  <c r="C183" i="1"/>
  <c r="D184" i="1"/>
  <c r="C184" i="1"/>
  <c r="D185" i="1"/>
  <c r="C185" i="1"/>
  <c r="D186" i="1"/>
  <c r="C186" i="1"/>
  <c r="D187" i="1"/>
  <c r="C187" i="1"/>
  <c r="D188" i="1"/>
  <c r="C188" i="1"/>
  <c r="D189" i="1"/>
  <c r="C189" i="1"/>
  <c r="D190" i="1"/>
  <c r="C190" i="1"/>
  <c r="D191" i="1"/>
  <c r="C191" i="1"/>
  <c r="D192" i="1"/>
  <c r="C192" i="1"/>
  <c r="D193" i="1"/>
  <c r="C193" i="1"/>
  <c r="D194" i="1"/>
  <c r="C194" i="1"/>
  <c r="D195" i="1"/>
  <c r="C195" i="1"/>
  <c r="D196" i="1"/>
  <c r="C196" i="1"/>
  <c r="D197" i="1"/>
  <c r="C197" i="1"/>
  <c r="D198" i="1"/>
  <c r="C198" i="1"/>
  <c r="D199" i="1"/>
  <c r="C199" i="1"/>
  <c r="D200" i="1"/>
  <c r="C200" i="1"/>
  <c r="D201" i="1"/>
  <c r="C201" i="1"/>
  <c r="D202" i="1"/>
  <c r="C202" i="1"/>
  <c r="D203" i="1"/>
  <c r="C203" i="1"/>
  <c r="D204" i="1"/>
  <c r="C204" i="1"/>
  <c r="D205" i="1"/>
  <c r="C205" i="1"/>
  <c r="D206" i="1"/>
  <c r="C206" i="1"/>
  <c r="D207" i="1"/>
  <c r="C207" i="1"/>
  <c r="D208" i="1"/>
  <c r="C208" i="1"/>
  <c r="D209" i="1"/>
  <c r="C209" i="1"/>
  <c r="D210" i="1"/>
  <c r="C210" i="1"/>
  <c r="D211" i="1"/>
  <c r="C211" i="1"/>
  <c r="D212" i="1"/>
  <c r="C212" i="1"/>
  <c r="D213" i="1"/>
  <c r="C213" i="1"/>
  <c r="D214" i="1"/>
  <c r="C214" i="1"/>
  <c r="D215" i="1"/>
  <c r="C215" i="1"/>
  <c r="D216" i="1"/>
  <c r="C216" i="1"/>
  <c r="D217" i="1"/>
  <c r="C217" i="1"/>
  <c r="D218" i="1"/>
  <c r="C218" i="1"/>
  <c r="D219" i="1"/>
  <c r="C219" i="1"/>
  <c r="D220" i="1"/>
  <c r="C220" i="1"/>
  <c r="D221" i="1"/>
  <c r="C221" i="1"/>
  <c r="D222" i="1"/>
  <c r="C222" i="1"/>
  <c r="D223" i="1"/>
  <c r="C223" i="1"/>
  <c r="D224" i="1"/>
  <c r="C224" i="1"/>
  <c r="D225" i="1"/>
  <c r="C225" i="1"/>
  <c r="D226" i="1"/>
  <c r="C226" i="1"/>
  <c r="D227" i="1"/>
  <c r="C227" i="1"/>
  <c r="D228" i="1"/>
  <c r="C228" i="1"/>
  <c r="D229" i="1"/>
  <c r="C229" i="1"/>
  <c r="D230" i="1"/>
  <c r="C230" i="1"/>
  <c r="D231" i="1"/>
  <c r="C231" i="1"/>
  <c r="D232" i="1"/>
  <c r="C232" i="1"/>
  <c r="D233" i="1"/>
  <c r="C233" i="1"/>
  <c r="D234" i="1"/>
  <c r="C234" i="1"/>
  <c r="D235" i="1"/>
  <c r="C235" i="1"/>
  <c r="D236" i="1"/>
  <c r="C236" i="1"/>
  <c r="D237" i="1"/>
  <c r="C237" i="1"/>
  <c r="D238" i="1"/>
  <c r="C238" i="1"/>
  <c r="D239" i="1"/>
  <c r="C239" i="1"/>
  <c r="D240" i="1"/>
  <c r="C240" i="1"/>
  <c r="D241" i="1"/>
  <c r="C241" i="1"/>
  <c r="D242" i="1"/>
  <c r="C242" i="1"/>
  <c r="D243" i="1"/>
  <c r="C243" i="1"/>
  <c r="D244" i="1"/>
  <c r="C244" i="1"/>
  <c r="D245" i="1"/>
  <c r="C245" i="1"/>
  <c r="D246" i="1"/>
  <c r="C246" i="1"/>
  <c r="D247" i="1"/>
  <c r="C247" i="1"/>
  <c r="D248" i="1"/>
  <c r="C248" i="1"/>
  <c r="D249" i="1"/>
  <c r="C249" i="1"/>
  <c r="D250" i="1"/>
  <c r="C250" i="1"/>
  <c r="D251" i="1"/>
  <c r="C251" i="1"/>
  <c r="D252" i="1"/>
  <c r="C252" i="1"/>
  <c r="D253" i="1"/>
  <c r="C253" i="1"/>
  <c r="D254" i="1"/>
  <c r="C254" i="1"/>
  <c r="D255" i="1"/>
  <c r="C255" i="1"/>
  <c r="D256" i="1"/>
  <c r="C256" i="1"/>
  <c r="D257" i="1"/>
  <c r="C257" i="1"/>
  <c r="D258" i="1"/>
  <c r="C258" i="1"/>
  <c r="D259" i="1"/>
  <c r="C259" i="1"/>
  <c r="D260" i="1"/>
  <c r="C260" i="1"/>
  <c r="D261" i="1"/>
  <c r="C261" i="1"/>
  <c r="D262" i="1"/>
  <c r="C262" i="1"/>
  <c r="D263" i="1"/>
  <c r="C263" i="1"/>
  <c r="D264" i="1"/>
  <c r="C264" i="1"/>
  <c r="D265" i="1"/>
  <c r="C265" i="1"/>
  <c r="D266" i="1"/>
  <c r="C266" i="1"/>
  <c r="D267" i="1"/>
  <c r="C267" i="1"/>
  <c r="D268" i="1"/>
  <c r="C268" i="1"/>
  <c r="D269" i="1"/>
  <c r="C269" i="1"/>
  <c r="D270" i="1"/>
  <c r="C270" i="1"/>
  <c r="D271" i="1"/>
  <c r="C271" i="1"/>
  <c r="D272" i="1"/>
  <c r="C272" i="1"/>
  <c r="D273" i="1"/>
  <c r="C273" i="1"/>
  <c r="D274" i="1"/>
  <c r="C274" i="1"/>
  <c r="D275" i="1"/>
  <c r="C275" i="1"/>
  <c r="D276" i="1"/>
  <c r="C276" i="1"/>
  <c r="D277" i="1"/>
  <c r="C277" i="1"/>
  <c r="D278" i="1"/>
  <c r="C278" i="1"/>
  <c r="D279" i="1"/>
  <c r="C279" i="1"/>
  <c r="D280" i="1"/>
  <c r="C280" i="1"/>
  <c r="D281" i="1"/>
  <c r="C281" i="1"/>
  <c r="D282" i="1"/>
  <c r="C282" i="1"/>
  <c r="D283" i="1"/>
  <c r="C283" i="1"/>
  <c r="D284" i="1"/>
  <c r="C284" i="1"/>
  <c r="D285" i="1"/>
  <c r="C285" i="1"/>
  <c r="D286" i="1"/>
  <c r="C286" i="1"/>
  <c r="D287" i="1"/>
  <c r="C287" i="1"/>
  <c r="D288" i="1"/>
  <c r="C288" i="1"/>
  <c r="D289" i="1"/>
  <c r="C289" i="1"/>
  <c r="D290" i="1"/>
  <c r="C290" i="1"/>
  <c r="D291" i="1"/>
  <c r="C291" i="1"/>
  <c r="D292" i="1"/>
  <c r="C292" i="1"/>
  <c r="D293" i="1"/>
  <c r="C293" i="1"/>
  <c r="D294" i="1"/>
  <c r="C294" i="1"/>
  <c r="D295" i="1"/>
  <c r="C295" i="1"/>
  <c r="D296" i="1"/>
  <c r="C296" i="1"/>
  <c r="D297" i="1"/>
  <c r="C297" i="1"/>
  <c r="D298" i="1"/>
  <c r="C298" i="1"/>
  <c r="D299" i="1"/>
  <c r="C299" i="1"/>
  <c r="D300" i="1"/>
  <c r="C300" i="1"/>
  <c r="D301" i="1"/>
  <c r="C301" i="1"/>
  <c r="D302" i="1"/>
  <c r="C302" i="1"/>
  <c r="D303" i="1"/>
  <c r="C303" i="1"/>
  <c r="D304" i="1"/>
  <c r="C304" i="1"/>
  <c r="D305" i="1"/>
  <c r="C305" i="1"/>
  <c r="D306" i="1"/>
  <c r="C306" i="1"/>
  <c r="D307" i="1"/>
  <c r="C307" i="1"/>
  <c r="D308" i="1"/>
  <c r="C308" i="1"/>
  <c r="D309" i="1"/>
  <c r="C309" i="1"/>
  <c r="D310" i="1"/>
  <c r="C310" i="1"/>
  <c r="D311" i="1"/>
  <c r="C311" i="1"/>
  <c r="D312" i="1"/>
  <c r="C312" i="1"/>
  <c r="D313" i="1"/>
  <c r="C313" i="1"/>
  <c r="D314" i="1"/>
  <c r="C314" i="1"/>
  <c r="D315" i="1"/>
  <c r="C315" i="1"/>
  <c r="D316" i="1"/>
  <c r="C316" i="1"/>
  <c r="D317" i="1"/>
  <c r="C317" i="1"/>
  <c r="D318" i="1"/>
  <c r="C318" i="1"/>
  <c r="D319" i="1"/>
  <c r="C319" i="1"/>
  <c r="D320" i="1"/>
  <c r="C320" i="1"/>
  <c r="D321" i="1"/>
  <c r="C321" i="1"/>
  <c r="D322" i="1"/>
  <c r="C322" i="1"/>
  <c r="D323" i="1"/>
  <c r="C323" i="1"/>
  <c r="D324" i="1"/>
  <c r="C324" i="1"/>
  <c r="D325" i="1"/>
  <c r="C325" i="1"/>
  <c r="D326" i="1"/>
  <c r="C326" i="1"/>
  <c r="D327" i="1"/>
  <c r="C327" i="1"/>
  <c r="D328" i="1"/>
  <c r="C328" i="1"/>
  <c r="D329" i="1"/>
  <c r="C329" i="1"/>
  <c r="D330" i="1"/>
  <c r="C330" i="1"/>
  <c r="D331" i="1"/>
  <c r="C331" i="1"/>
  <c r="D332" i="1"/>
  <c r="C332" i="1"/>
  <c r="D333" i="1"/>
  <c r="C333" i="1"/>
  <c r="D334" i="1"/>
  <c r="C334" i="1"/>
  <c r="D335" i="1"/>
  <c r="C335" i="1"/>
  <c r="D336" i="1"/>
  <c r="C336" i="1"/>
  <c r="D337" i="1"/>
  <c r="C337" i="1"/>
  <c r="D338" i="1"/>
  <c r="C338" i="1"/>
  <c r="D339" i="1"/>
  <c r="C339" i="1"/>
  <c r="D340" i="1"/>
  <c r="C340" i="1"/>
  <c r="D341" i="1"/>
  <c r="C341" i="1"/>
  <c r="D342" i="1"/>
  <c r="C342" i="1"/>
  <c r="D343" i="1"/>
  <c r="C343" i="1"/>
  <c r="D344" i="1"/>
  <c r="C344" i="1"/>
  <c r="D345" i="1"/>
  <c r="C345" i="1"/>
  <c r="D346" i="1"/>
  <c r="C346" i="1"/>
  <c r="D347" i="1"/>
  <c r="C347" i="1"/>
  <c r="D348" i="1"/>
  <c r="C348" i="1"/>
  <c r="D349" i="1"/>
  <c r="C349" i="1"/>
  <c r="D350" i="1"/>
  <c r="C350" i="1"/>
  <c r="D351" i="1"/>
  <c r="C351" i="1"/>
  <c r="D352" i="1"/>
  <c r="C352" i="1"/>
  <c r="D353" i="1"/>
  <c r="C353" i="1"/>
  <c r="D354" i="1"/>
  <c r="C354" i="1"/>
  <c r="D355" i="1"/>
  <c r="C355" i="1"/>
  <c r="D356" i="1"/>
  <c r="C356" i="1"/>
  <c r="D357" i="1"/>
  <c r="C357" i="1"/>
  <c r="D358" i="1"/>
  <c r="C358" i="1"/>
  <c r="D359" i="1"/>
  <c r="C359" i="1"/>
  <c r="D360" i="1"/>
  <c r="C360" i="1"/>
  <c r="D361" i="1"/>
  <c r="C361" i="1"/>
  <c r="D362" i="1"/>
  <c r="C362" i="1"/>
  <c r="D363" i="1"/>
  <c r="C363" i="1"/>
  <c r="D364" i="1"/>
  <c r="C364" i="1"/>
  <c r="D365" i="1"/>
  <c r="C365" i="1"/>
  <c r="D366" i="1"/>
  <c r="C366" i="1"/>
  <c r="D367" i="1"/>
  <c r="C367" i="1"/>
  <c r="D368" i="1"/>
  <c r="C368" i="1"/>
  <c r="D369" i="1"/>
  <c r="C369" i="1"/>
  <c r="D370" i="1"/>
  <c r="C370" i="1"/>
  <c r="D371" i="1"/>
  <c r="C371" i="1"/>
  <c r="D372" i="1"/>
  <c r="C372" i="1"/>
  <c r="D373" i="1"/>
  <c r="C373" i="1"/>
  <c r="D374" i="1"/>
  <c r="C374" i="1"/>
  <c r="D375" i="1"/>
  <c r="C375" i="1"/>
  <c r="D376" i="1"/>
  <c r="C376" i="1"/>
  <c r="D377" i="1"/>
  <c r="C377" i="1"/>
  <c r="D378" i="1"/>
  <c r="C378" i="1"/>
  <c r="D379" i="1"/>
  <c r="C379" i="1"/>
  <c r="D380" i="1"/>
  <c r="C380" i="1"/>
  <c r="D381" i="1"/>
  <c r="C381" i="1"/>
  <c r="D382" i="1"/>
  <c r="C382" i="1"/>
  <c r="D383" i="1"/>
  <c r="C383" i="1"/>
  <c r="D384" i="1"/>
  <c r="C384" i="1"/>
  <c r="D385" i="1"/>
  <c r="C385" i="1"/>
  <c r="D386" i="1"/>
  <c r="C386" i="1"/>
  <c r="D387" i="1"/>
  <c r="C387" i="1"/>
  <c r="D388" i="1"/>
  <c r="C388" i="1"/>
  <c r="D389" i="1"/>
  <c r="C389" i="1"/>
  <c r="C24" i="1"/>
  <c r="I20" i="1"/>
</calcChain>
</file>

<file path=xl/sharedStrings.xml><?xml version="1.0" encoding="utf-8"?>
<sst xmlns="http://schemas.openxmlformats.org/spreadsheetml/2006/main" count="49" uniqueCount="45">
  <si>
    <t>MORTGAGE LOAN AMORTIZATION SCHEDULE</t>
  </si>
  <si>
    <t>LENDER NAME</t>
  </si>
  <si>
    <t>DATA</t>
  </si>
  <si>
    <t>VALUE</t>
  </si>
  <si>
    <t>LENDER ADDRESS</t>
  </si>
  <si>
    <t>PURCHASE PRICE</t>
  </si>
  <si>
    <t>PERCENT OF DOWN PAYMENT</t>
  </si>
  <si>
    <t>LENDER PHONE</t>
  </si>
  <si>
    <t>TOTAL DOWN PAYMENT</t>
  </si>
  <si>
    <t>LENDER WEB</t>
  </si>
  <si>
    <t>www.</t>
  </si>
  <si>
    <t>LOAN AMOUNT</t>
  </si>
  <si>
    <t>CONTACT EMAIL</t>
  </si>
  <si>
    <t>ANNUAL INTEREST RATE</t>
  </si>
  <si>
    <t>DATE OF LOAN</t>
  </si>
  <si>
    <t>LENGTH OF LOAN IN YEARS</t>
  </si>
  <si>
    <t>NAME ON LOAN</t>
  </si>
  <si>
    <t>LENGTH OF LOAN IN MONTHS</t>
  </si>
  <si>
    <t>FIRST PAYMENT DATE</t>
  </si>
  <si>
    <t>CALCULATED OUTPUT</t>
  </si>
  <si>
    <t>MONTHLY INTEREST RATE</t>
  </si>
  <si>
    <t>MONTHLY PAYMENT</t>
  </si>
  <si>
    <t>NUMBER OF PAYMENTS</t>
  </si>
  <si>
    <t>INTEREST TOTAL</t>
  </si>
  <si>
    <t>Periods per year</t>
  </si>
  <si>
    <t>months per period</t>
  </si>
  <si>
    <t>number of periods</t>
  </si>
  <si>
    <t>TOTAL PAYMENTS</t>
  </si>
  <si>
    <t>cp</t>
  </si>
  <si>
    <t>DATE OF PAYMENT</t>
  </si>
  <si>
    <t>BEGINNING BALANCE</t>
  </si>
  <si>
    <t>SCHEDULED PAYMENT</t>
  </si>
  <si>
    <t>ADDITIONAL PAYMENT</t>
  </si>
  <si>
    <t>INTEREST</t>
  </si>
  <si>
    <t>PRINCIPAL</t>
  </si>
  <si>
    <t>BALANCE</t>
  </si>
  <si>
    <t>COMPOUND PERIOD</t>
  </si>
  <si>
    <t>Monthly</t>
  </si>
  <si>
    <t>PAYMENT FREQUENCY</t>
  </si>
  <si>
    <t>Semi-Monthly</t>
  </si>
  <si>
    <t>Bi-Weekly</t>
  </si>
  <si>
    <t>Weekly</t>
  </si>
  <si>
    <t>Semi-Annually</t>
  </si>
  <si>
    <t>PMT #</t>
  </si>
  <si>
    <t>***Complete WHITE Fields Only***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</si>
</sst>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$-409]#,##0.00;\-[$$-409]#,##0.00"/>
    <numFmt numFmtId="165" formatCode="#,##0.00%;\-#,##0.00%"/>
    <numFmt numFmtId="166" formatCode="#,##0.000%;\-#,##0.000%"/>
    <numFmt numFmtId="167" formatCode="&quot;$&quot;#,##0.00"/>
    <numFmt numFmtId="168" formatCode="_(&quot;$&quot;* #,##0_);_(&quot;$&quot;* \(#,##0\);_(&quot;$&quot;* &quot;-&quot;??_);_(@_)"/>
  </numFmts>
  <fonts count="27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b/>
      <sz val="22"/>
      <color rgb="FF7C9263"/>
      <name val="Arial"/>
      <family val="2"/>
    </font>
    <font>
      <b/>
      <sz val="22"/>
      <color rgb="FFA5B592"/>
      <name val="Arial"/>
      <family val="2"/>
    </font>
    <font>
      <b/>
      <sz val="22"/>
      <color rgb="FFB79214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FFFFFF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16"/>
      <color rgb="FF000000"/>
      <name val="Arial"/>
      <family val="2"/>
    </font>
    <font>
      <sz val="16"/>
      <color rgb="FF000000"/>
      <name val="Calibri"/>
      <family val="2"/>
    </font>
    <font>
      <sz val="10"/>
      <color rgb="FF000000"/>
      <name val="Arial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Arial"/>
      <family val="2"/>
    </font>
    <font>
      <b/>
      <strike/>
      <sz val="10"/>
      <color rgb="FFFFFFFF"/>
      <name val="Arial"/>
      <family val="2"/>
    </font>
    <font>
      <b/>
      <sz val="10"/>
      <color theme="1"/>
      <name val="Arial"/>
      <family val="2"/>
    </font>
    <font>
      <b/>
      <sz val="20"/>
      <color theme="0" tint="-0.499984740745262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DD7E0E"/>
      </patternFill>
    </fill>
    <fill>
      <patternFill patternType="solid">
        <fgColor theme="1" tint="0.34998626667073579"/>
        <bgColor rgb="FF536142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rgb="FFECF0E9"/>
      </patternFill>
    </fill>
    <fill>
      <patternFill patternType="solid">
        <fgColor theme="0" tint="-0.249977111117893"/>
        <bgColor rgb="FFDAE1D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rgb="FFFADAB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rgb="FFFCECDA"/>
      </patternFill>
    </fill>
    <fill>
      <patternFill patternType="solid">
        <fgColor theme="8" tint="-0.499984740745262"/>
        <bgColor rgb="FF935409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1" tint="0.34998626667073579"/>
        <bgColor rgb="FF7C9263"/>
      </patternFill>
    </fill>
    <fill>
      <patternFill patternType="solid">
        <fgColor theme="8" tint="-0.499984740745262"/>
        <bgColor rgb="FFDD7E0E"/>
      </patternFill>
    </fill>
    <fill>
      <patternFill patternType="solid">
        <fgColor theme="8" tint="-0.499984740745262"/>
        <bgColor rgb="FF546242"/>
      </patternFill>
    </fill>
    <fill>
      <patternFill patternType="solid">
        <fgColor theme="8" tint="-0.499984740745262"/>
        <bgColor rgb="FF536142"/>
      </patternFill>
    </fill>
    <fill>
      <patternFill patternType="solid">
        <fgColor theme="8" tint="-0.249977111117893"/>
        <bgColor rgb="FF7C9263"/>
      </patternFill>
    </fill>
    <fill>
      <patternFill patternType="solid">
        <fgColor theme="1" tint="0.249977111117893"/>
        <bgColor rgb="FFDD7E0E"/>
      </patternFill>
    </fill>
    <fill>
      <patternFill patternType="solid">
        <fgColor theme="1" tint="0.34998626667073579"/>
        <bgColor rgb="FF935409"/>
      </patternFill>
    </fill>
    <fill>
      <patternFill patternType="solid">
        <fgColor theme="0" tint="-4.9989318521683403E-2"/>
        <bgColor rgb="FFFCECDA"/>
      </patternFill>
    </fill>
    <fill>
      <patternFill patternType="solid">
        <fgColor theme="8" tint="0.79998168889431442"/>
        <bgColor rgb="FFFADAB5"/>
      </patternFill>
    </fill>
  </fills>
  <borders count="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 applyFont="1" applyAlignme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/>
    <xf numFmtId="0" fontId="0" fillId="0" borderId="0" xfId="0" applyFont="1"/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0" fillId="0" borderId="0" xfId="0" applyFont="1" applyAlignment="1">
      <alignment vertical="center"/>
    </xf>
    <xf numFmtId="0" fontId="0" fillId="2" borderId="0" xfId="0" applyFont="1" applyFill="1" applyBorder="1" applyAlignment="1">
      <alignment horizontal="left"/>
    </xf>
    <xf numFmtId="167" fontId="0" fillId="2" borderId="0" xfId="0" applyNumberFormat="1" applyFont="1" applyFill="1" applyBorder="1"/>
    <xf numFmtId="0" fontId="13" fillId="2" borderId="0" xfId="0" applyFont="1" applyFill="1" applyBorder="1" applyAlignment="1">
      <alignment horizontal="right" vertical="center" wrapText="1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/>
    <xf numFmtId="0" fontId="15" fillId="0" borderId="0" xfId="0" applyFont="1"/>
    <xf numFmtId="0" fontId="16" fillId="0" borderId="0" xfId="0" applyFont="1"/>
    <xf numFmtId="0" fontId="10" fillId="0" borderId="0" xfId="0" applyFont="1" applyAlignment="1">
      <alignment vertical="top" wrapText="1"/>
    </xf>
    <xf numFmtId="0" fontId="9" fillId="0" borderId="0" xfId="0" applyFont="1" applyBorder="1"/>
    <xf numFmtId="0" fontId="20" fillId="2" borderId="0" xfId="0" applyFont="1" applyFill="1" applyBorder="1" applyAlignment="1">
      <alignment horizontal="right" vertical="center" wrapText="1"/>
    </xf>
    <xf numFmtId="0" fontId="19" fillId="2" borderId="0" xfId="0" applyFont="1" applyFill="1" applyBorder="1" applyAlignment="1">
      <alignment vertical="center"/>
    </xf>
    <xf numFmtId="0" fontId="22" fillId="2" borderId="0" xfId="0" applyFont="1" applyFill="1" applyBorder="1" applyAlignment="1">
      <alignment horizontal="left" vertical="center"/>
    </xf>
    <xf numFmtId="0" fontId="23" fillId="0" borderId="0" xfId="0" applyFont="1" applyAlignment="1">
      <alignment wrapText="1"/>
    </xf>
    <xf numFmtId="0" fontId="10" fillId="0" borderId="1" xfId="0" applyFont="1" applyBorder="1" applyAlignment="1">
      <alignment horizontal="left" vertical="center" wrapText="1" indent="1"/>
    </xf>
    <xf numFmtId="14" fontId="10" fillId="0" borderId="1" xfId="0" applyNumberFormat="1" applyFont="1" applyBorder="1" applyAlignment="1">
      <alignment horizontal="left" vertical="center" wrapText="1" indent="1"/>
    </xf>
    <xf numFmtId="164" fontId="10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/>
    <xf numFmtId="164" fontId="14" fillId="0" borderId="1" xfId="0" applyNumberFormat="1" applyFont="1" applyFill="1" applyBorder="1" applyAlignment="1">
      <alignment horizontal="right" vertical="center" wrapText="1" indent="1"/>
    </xf>
    <xf numFmtId="9" fontId="14" fillId="0" borderId="1" xfId="0" applyNumberFormat="1" applyFont="1" applyFill="1" applyBorder="1" applyAlignment="1">
      <alignment horizontal="right" vertical="center" wrapText="1" indent="1"/>
    </xf>
    <xf numFmtId="165" fontId="14" fillId="0" borderId="1" xfId="0" applyNumberFormat="1" applyFont="1" applyFill="1" applyBorder="1" applyAlignment="1">
      <alignment horizontal="right" vertical="center" wrapText="1" indent="1"/>
    </xf>
    <xf numFmtId="0" fontId="14" fillId="0" borderId="1" xfId="0" applyFont="1" applyFill="1" applyBorder="1" applyAlignment="1">
      <alignment horizontal="right" vertical="center" wrapText="1" indent="1"/>
    </xf>
    <xf numFmtId="14" fontId="14" fillId="0" borderId="1" xfId="0" applyNumberFormat="1" applyFont="1" applyFill="1" applyBorder="1" applyAlignment="1">
      <alignment horizontal="right" vertical="center" wrapText="1" indent="1"/>
    </xf>
    <xf numFmtId="0" fontId="24" fillId="4" borderId="1" xfId="0" applyFont="1" applyFill="1" applyBorder="1" applyAlignment="1">
      <alignment horizontal="right" vertical="center" wrapText="1" indent="1"/>
    </xf>
    <xf numFmtId="166" fontId="14" fillId="6" borderId="1" xfId="0" applyNumberFormat="1" applyFont="1" applyFill="1" applyBorder="1" applyAlignment="1">
      <alignment horizontal="right" vertical="center" wrapText="1" indent="1"/>
    </xf>
    <xf numFmtId="164" fontId="14" fillId="6" borderId="1" xfId="0" applyNumberFormat="1" applyFont="1" applyFill="1" applyBorder="1" applyAlignment="1">
      <alignment horizontal="right" vertical="center" wrapText="1" indent="1"/>
    </xf>
    <xf numFmtId="0" fontId="14" fillId="6" borderId="1" xfId="0" applyFont="1" applyFill="1" applyBorder="1" applyAlignment="1">
      <alignment horizontal="right" vertical="center" wrapText="1" indent="1"/>
    </xf>
    <xf numFmtId="164" fontId="10" fillId="11" borderId="1" xfId="0" applyNumberFormat="1" applyFont="1" applyFill="1" applyBorder="1" applyAlignment="1">
      <alignment horizontal="right" vertical="center" wrapText="1" indent="1"/>
    </xf>
    <xf numFmtId="0" fontId="10" fillId="11" borderId="1" xfId="0" applyFont="1" applyFill="1" applyBorder="1" applyAlignment="1">
      <alignment horizontal="right" vertical="center" wrapText="1" indent="1"/>
    </xf>
    <xf numFmtId="0" fontId="12" fillId="12" borderId="1" xfId="0" applyFont="1" applyFill="1" applyBorder="1" applyAlignment="1">
      <alignment horizontal="center" vertical="center" wrapText="1"/>
    </xf>
    <xf numFmtId="0" fontId="12" fillId="19" borderId="1" xfId="0" applyFont="1" applyFill="1" applyBorder="1" applyAlignment="1">
      <alignment horizontal="center" vertical="center" wrapText="1"/>
    </xf>
    <xf numFmtId="164" fontId="12" fillId="19" borderId="1" xfId="0" applyNumberFormat="1" applyFont="1" applyFill="1" applyBorder="1" applyAlignment="1">
      <alignment horizontal="right" vertical="center" wrapText="1" indent="1"/>
    </xf>
    <xf numFmtId="164" fontId="10" fillId="21" borderId="1" xfId="0" applyNumberFormat="1" applyFont="1" applyFill="1" applyBorder="1" applyAlignment="1">
      <alignment horizontal="right" vertical="center" wrapText="1"/>
    </xf>
    <xf numFmtId="164" fontId="10" fillId="21" borderId="1" xfId="0" applyNumberFormat="1" applyFont="1" applyFill="1" applyBorder="1" applyAlignment="1">
      <alignment horizontal="right" vertical="center" wrapText="1" indent="1"/>
    </xf>
    <xf numFmtId="164" fontId="10" fillId="22" borderId="1" xfId="0" applyNumberFormat="1" applyFont="1" applyFill="1" applyBorder="1" applyAlignment="1">
      <alignment horizontal="right" vertical="center" wrapText="1"/>
    </xf>
    <xf numFmtId="168" fontId="10" fillId="22" borderId="1" xfId="0" applyNumberFormat="1" applyFont="1" applyFill="1" applyBorder="1" applyAlignment="1">
      <alignment vertical="center" wrapText="1"/>
    </xf>
    <xf numFmtId="0" fontId="26" fillId="0" borderId="0" xfId="0" applyFont="1"/>
    <xf numFmtId="0" fontId="12" fillId="20" borderId="1" xfId="0" applyFont="1" applyFill="1" applyBorder="1" applyAlignment="1">
      <alignment horizontal="center" vertical="center" wrapText="1"/>
    </xf>
    <xf numFmtId="0" fontId="12" fillId="17" borderId="1" xfId="0" applyFont="1" applyFill="1" applyBorder="1" applyAlignment="1">
      <alignment horizontal="center" vertical="center" wrapText="1"/>
    </xf>
    <xf numFmtId="0" fontId="21" fillId="17" borderId="1" xfId="0" applyFont="1" applyFill="1" applyBorder="1" applyAlignment="1">
      <alignment horizontal="center" vertical="center" wrapText="1"/>
    </xf>
    <xf numFmtId="0" fontId="12" fillId="18" borderId="1" xfId="0" applyFont="1" applyFill="1" applyBorder="1" applyAlignment="1">
      <alignment horizontal="center" vertical="center" wrapText="1"/>
    </xf>
    <xf numFmtId="0" fontId="12" fillId="19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right" vertical="center" wrapText="1"/>
    </xf>
    <xf numFmtId="0" fontId="18" fillId="0" borderId="0" xfId="0" applyFont="1" applyBorder="1"/>
    <xf numFmtId="0" fontId="19" fillId="2" borderId="0" xfId="0" applyFont="1" applyFill="1" applyBorder="1" applyAlignment="1">
      <alignment horizontal="center"/>
    </xf>
    <xf numFmtId="0" fontId="14" fillId="7" borderId="1" xfId="0" applyFont="1" applyFill="1" applyBorder="1" applyAlignment="1">
      <alignment horizontal="left" vertical="center" wrapText="1" indent="1"/>
    </xf>
    <xf numFmtId="0" fontId="18" fillId="8" borderId="1" xfId="0" applyFont="1" applyFill="1" applyBorder="1" applyAlignment="1">
      <alignment horizontal="left" indent="1"/>
    </xf>
    <xf numFmtId="0" fontId="10" fillId="0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left" indent="1"/>
    </xf>
    <xf numFmtId="0" fontId="8" fillId="15" borderId="1" xfId="0" applyFont="1" applyFill="1" applyBorder="1" applyAlignment="1">
      <alignment horizontal="left" vertical="center" wrapText="1" indent="1"/>
    </xf>
    <xf numFmtId="0" fontId="9" fillId="13" borderId="1" xfId="0" applyFont="1" applyFill="1" applyBorder="1" applyAlignment="1">
      <alignment horizontal="left" indent="1"/>
    </xf>
    <xf numFmtId="0" fontId="12" fillId="4" borderId="1" xfId="0" applyFont="1" applyFill="1" applyBorder="1" applyAlignment="1">
      <alignment horizontal="left" vertical="center" wrapText="1" indent="1"/>
    </xf>
    <xf numFmtId="0" fontId="18" fillId="5" borderId="1" xfId="0" applyFont="1" applyFill="1" applyBorder="1" applyAlignment="1">
      <alignment horizontal="left" indent="1"/>
    </xf>
    <xf numFmtId="0" fontId="12" fillId="12" borderId="1" xfId="0" applyFont="1" applyFill="1" applyBorder="1" applyAlignment="1">
      <alignment horizontal="center" vertical="center" wrapText="1"/>
    </xf>
    <xf numFmtId="0" fontId="18" fillId="13" borderId="1" xfId="0" applyFont="1" applyFill="1" applyBorder="1"/>
    <xf numFmtId="0" fontId="14" fillId="9" borderId="1" xfId="0" applyFont="1" applyFill="1" applyBorder="1" applyAlignment="1">
      <alignment horizontal="left" vertical="center" wrapText="1" indent="1"/>
    </xf>
    <xf numFmtId="0" fontId="18" fillId="10" borderId="1" xfId="0" applyFont="1" applyFill="1" applyBorder="1" applyAlignment="1">
      <alignment horizontal="left" indent="1"/>
    </xf>
    <xf numFmtId="0" fontId="25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9" fillId="5" borderId="1" xfId="0" applyFont="1" applyFill="1" applyBorder="1" applyAlignment="1">
      <alignment horizontal="left" indent="1"/>
    </xf>
    <xf numFmtId="0" fontId="12" fillId="16" borderId="1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left" vertical="center" wrapText="1" inden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BD32"/>
      <color rgb="FFDAF0F3"/>
      <color rgb="FF03C2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Relationship Id="rId5" Target="calcChain.xml" Type="http://schemas.openxmlformats.org/officeDocument/2006/relationships/calcChain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2:U799"/>
  <sheetViews>
    <sheetView showGridLines="0" tabSelected="1" workbookViewId="0">
      <pane ySplit="2" topLeftCell="A386" activePane="bottomLeft" state="frozen"/>
      <selection pane="bottomLeft" activeCell="A392" sqref="A392:XFD392"/>
    </sheetView>
  </sheetViews>
  <sheetFormatPr defaultColWidth="15.140625" defaultRowHeight="15" customHeight="1" x14ac:dyDescent="0.25"/>
  <cols>
    <col min="1" max="1" width="3" customWidth="1"/>
    <col min="2" max="2" width="6.85546875" customWidth="1"/>
    <col min="3" max="3" width="12.140625" customWidth="1"/>
    <col min="4" max="9" width="15.5703125" customWidth="1"/>
    <col min="10" max="11" width="3" customWidth="1"/>
    <col min="12" max="12" width="2.42578125" customWidth="1"/>
    <col min="13" max="13" width="114.42578125" customWidth="1"/>
    <col min="14" max="14" width="2.5703125" customWidth="1"/>
    <col min="15" max="21" width="7.5703125" customWidth="1"/>
  </cols>
  <sheetData>
    <row r="2" spans="1:21" ht="27.75" x14ac:dyDescent="0.4">
      <c r="A2" s="1"/>
      <c r="B2" s="48" t="s">
        <v>0</v>
      </c>
      <c r="C2" s="2"/>
      <c r="D2" s="3"/>
      <c r="E2" s="3"/>
      <c r="F2" s="3"/>
      <c r="G2" s="3"/>
      <c r="H2" s="3"/>
      <c r="I2" s="3"/>
      <c r="J2" s="3"/>
      <c r="K2" s="3"/>
      <c r="L2" s="4"/>
      <c r="M2" s="6"/>
      <c r="N2" s="6"/>
      <c r="O2" s="6"/>
      <c r="P2" s="6"/>
      <c r="Q2" s="6"/>
      <c r="R2" s="6"/>
      <c r="S2" s="6"/>
      <c r="T2" s="6"/>
      <c r="U2" s="6"/>
    </row>
    <row r="3" spans="1:2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8"/>
      <c r="L3" s="8"/>
      <c r="M3" s="8"/>
      <c r="N3" s="8"/>
      <c r="O3" s="8"/>
      <c r="P3" s="6"/>
      <c r="Q3" s="6"/>
      <c r="R3" s="6"/>
      <c r="S3" s="6"/>
      <c r="T3" s="6"/>
      <c r="U3" s="6"/>
    </row>
    <row r="4" spans="1:21" ht="21.95" customHeight="1" x14ac:dyDescent="0.25">
      <c r="A4" s="7"/>
      <c r="B4" s="71" t="s">
        <v>1</v>
      </c>
      <c r="C4" s="72"/>
      <c r="D4" s="60"/>
      <c r="E4" s="61"/>
      <c r="F4" s="8"/>
      <c r="G4" s="66" t="s">
        <v>2</v>
      </c>
      <c r="H4" s="67"/>
      <c r="I4" s="41" t="s">
        <v>3</v>
      </c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spans="1:21" ht="21.95" customHeight="1" x14ac:dyDescent="0.25">
      <c r="A5" s="7"/>
      <c r="B5" s="74" t="s">
        <v>4</v>
      </c>
      <c r="C5" s="72"/>
      <c r="D5" s="60"/>
      <c r="E5" s="61"/>
      <c r="F5" s="8"/>
      <c r="G5" s="70" t="s">
        <v>44</v>
      </c>
      <c r="H5" s="70"/>
      <c r="I5" s="70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spans="1:21" ht="21.95" customHeight="1" x14ac:dyDescent="0.25">
      <c r="A6" s="7"/>
      <c r="B6" s="72"/>
      <c r="C6" s="72"/>
      <c r="D6" s="60"/>
      <c r="E6" s="61"/>
      <c r="F6" s="8"/>
      <c r="G6" s="68" t="s">
        <v>5</v>
      </c>
      <c r="H6" s="69"/>
      <c r="I6" s="30">
        <v>300000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1.95" customHeight="1" x14ac:dyDescent="0.25">
      <c r="A7" s="7"/>
      <c r="B7" s="72"/>
      <c r="C7" s="72"/>
      <c r="D7" s="60"/>
      <c r="E7" s="61"/>
      <c r="F7" s="8"/>
      <c r="G7" s="68" t="s">
        <v>6</v>
      </c>
      <c r="H7" s="69"/>
      <c r="I7" s="31">
        <v>0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1:21" ht="21.95" customHeight="1" x14ac:dyDescent="0.25">
      <c r="A8" s="7"/>
      <c r="B8" s="74" t="s">
        <v>7</v>
      </c>
      <c r="C8" s="72"/>
      <c r="D8" s="60"/>
      <c r="E8" s="61"/>
      <c r="F8" s="8"/>
      <c r="G8" s="68" t="s">
        <v>8</v>
      </c>
      <c r="H8" s="69"/>
      <c r="I8" s="39">
        <f>I7*I6</f>
        <v>0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ht="21.95" customHeight="1" x14ac:dyDescent="0.25">
      <c r="A9" s="7"/>
      <c r="B9" s="74" t="s">
        <v>9</v>
      </c>
      <c r="C9" s="72"/>
      <c r="D9" s="60" t="s">
        <v>10</v>
      </c>
      <c r="E9" s="61"/>
      <c r="F9" s="8"/>
      <c r="G9" s="68" t="s">
        <v>11</v>
      </c>
      <c r="H9" s="69"/>
      <c r="I9" s="39">
        <f>I6-I8</f>
        <v>300000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</row>
    <row r="10" spans="1:21" ht="21.95" customHeight="1" x14ac:dyDescent="0.25">
      <c r="A10" s="7"/>
      <c r="B10" s="74" t="s">
        <v>12</v>
      </c>
      <c r="C10" s="72"/>
      <c r="D10" s="60"/>
      <c r="E10" s="61"/>
      <c r="F10" s="8"/>
      <c r="G10" s="68" t="s">
        <v>13</v>
      </c>
      <c r="H10" s="69"/>
      <c r="I10" s="32">
        <v>5.5E-2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</row>
    <row r="11" spans="1:21" ht="21.95" customHeight="1" x14ac:dyDescent="0.25">
      <c r="A11" s="7"/>
      <c r="B11" s="62" t="s">
        <v>14</v>
      </c>
      <c r="C11" s="63"/>
      <c r="D11" s="60"/>
      <c r="E11" s="61"/>
      <c r="F11" s="8"/>
      <c r="G11" s="68" t="s">
        <v>15</v>
      </c>
      <c r="H11" s="69"/>
      <c r="I11" s="33">
        <v>30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1:21" ht="21.95" customHeight="1" x14ac:dyDescent="0.25">
      <c r="A12" s="7"/>
      <c r="B12" s="62" t="s">
        <v>16</v>
      </c>
      <c r="C12" s="63"/>
      <c r="D12" s="60"/>
      <c r="E12" s="61"/>
      <c r="F12" s="8"/>
      <c r="G12" s="68" t="s">
        <v>17</v>
      </c>
      <c r="H12" s="69"/>
      <c r="I12" s="40">
        <f>I11*12</f>
        <v>360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</row>
    <row r="13" spans="1:21" ht="21.95" customHeight="1" x14ac:dyDescent="0.25">
      <c r="A13" s="7"/>
      <c r="B13" s="8"/>
      <c r="C13" s="8"/>
      <c r="D13" s="8"/>
      <c r="E13" s="9"/>
      <c r="F13" s="8"/>
      <c r="G13" s="68" t="s">
        <v>18</v>
      </c>
      <c r="H13" s="69"/>
      <c r="I13" s="34">
        <v>43221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</row>
    <row r="14" spans="1:21" ht="21.95" customHeight="1" x14ac:dyDescent="0.25">
      <c r="D14" s="29"/>
      <c r="E14" s="29"/>
      <c r="F14" s="8"/>
      <c r="G14" s="68" t="s">
        <v>36</v>
      </c>
      <c r="H14" s="69"/>
      <c r="I14" s="34" t="s">
        <v>42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</row>
    <row r="15" spans="1:21" ht="21.95" customHeight="1" x14ac:dyDescent="0.25">
      <c r="D15" s="29"/>
      <c r="E15" s="29"/>
      <c r="F15" s="10"/>
      <c r="G15" s="68" t="s">
        <v>38</v>
      </c>
      <c r="H15" s="69"/>
      <c r="I15" s="34" t="s">
        <v>37</v>
      </c>
      <c r="J15" s="11"/>
      <c r="K15" s="8"/>
      <c r="L15" s="8"/>
      <c r="M15" s="8"/>
      <c r="N15" s="8"/>
      <c r="O15" s="8"/>
      <c r="P15" s="8"/>
      <c r="Q15" s="6"/>
      <c r="R15" s="6"/>
      <c r="S15" s="6"/>
      <c r="T15" s="6"/>
      <c r="U15" s="6"/>
    </row>
    <row r="16" spans="1:21" ht="21.95" customHeight="1" x14ac:dyDescent="0.25">
      <c r="D16" s="29"/>
      <c r="E16" s="29"/>
      <c r="F16" s="10"/>
      <c r="G16" s="64" t="s">
        <v>19</v>
      </c>
      <c r="H16" s="65"/>
      <c r="I16" s="35"/>
      <c r="J16" s="11"/>
      <c r="K16" s="8"/>
      <c r="L16" s="8"/>
      <c r="M16" s="8"/>
      <c r="N16" s="8"/>
      <c r="O16" s="8"/>
      <c r="P16" s="8"/>
      <c r="Q16" s="6"/>
      <c r="R16" s="6"/>
      <c r="S16" s="6"/>
      <c r="T16" s="6"/>
      <c r="U16" s="6"/>
    </row>
    <row r="17" spans="1:21" ht="21.95" customHeight="1" x14ac:dyDescent="0.25">
      <c r="D17" s="29"/>
      <c r="E17" s="29"/>
      <c r="F17" s="10"/>
      <c r="G17" s="58" t="s">
        <v>20</v>
      </c>
      <c r="H17" s="59"/>
      <c r="I17" s="36">
        <f>((1+I10/C25)^(C25/12))-1</f>
        <v>4.5316817182770031E-3</v>
      </c>
      <c r="J17" s="11"/>
      <c r="K17" s="8"/>
      <c r="L17" s="8"/>
      <c r="M17" s="8"/>
      <c r="N17" s="8"/>
      <c r="O17" s="8"/>
      <c r="P17" s="8"/>
      <c r="Q17" s="6"/>
      <c r="R17" s="6"/>
      <c r="S17" s="6"/>
      <c r="T17" s="6"/>
      <c r="U17" s="6"/>
    </row>
    <row r="18" spans="1:21" ht="21.95" customHeight="1" x14ac:dyDescent="0.25">
      <c r="D18" s="21"/>
      <c r="E18" s="21"/>
      <c r="F18" s="10"/>
      <c r="G18" s="58" t="s">
        <v>21</v>
      </c>
      <c r="H18" s="59"/>
      <c r="I18" s="37">
        <f>ROUND(-PMT(I17,C23,I9),2)</f>
        <v>1691.72</v>
      </c>
      <c r="J18" s="11"/>
      <c r="K18" s="8"/>
      <c r="L18" s="8"/>
      <c r="M18" s="8"/>
      <c r="N18" s="8"/>
      <c r="O18" s="8"/>
      <c r="P18" s="8"/>
      <c r="Q18" s="6"/>
      <c r="R18" s="6"/>
      <c r="S18" s="6"/>
      <c r="T18" s="6"/>
      <c r="U18" s="6"/>
    </row>
    <row r="19" spans="1:21" ht="21.95" customHeight="1" x14ac:dyDescent="0.25">
      <c r="D19" s="21"/>
      <c r="E19" s="21"/>
      <c r="F19" s="10"/>
      <c r="G19" s="58" t="s">
        <v>22</v>
      </c>
      <c r="H19" s="59"/>
      <c r="I19" s="38">
        <f>C23</f>
        <v>360</v>
      </c>
      <c r="J19" s="11"/>
      <c r="K19" s="8"/>
      <c r="L19" s="8"/>
      <c r="M19" s="8"/>
      <c r="N19" s="8"/>
      <c r="O19" s="8"/>
      <c r="P19" s="8"/>
      <c r="Q19" s="6"/>
      <c r="R19" s="6"/>
      <c r="S19" s="6"/>
      <c r="T19" s="6"/>
      <c r="U19" s="6"/>
    </row>
    <row r="20" spans="1:21" ht="21.95" customHeight="1" x14ac:dyDescent="0.25">
      <c r="D20" s="12"/>
      <c r="E20" s="10"/>
      <c r="F20" s="10"/>
      <c r="G20" s="58" t="s">
        <v>23</v>
      </c>
      <c r="H20" s="59"/>
      <c r="I20" s="37">
        <f>SUM(G30:G390)</f>
        <v>309018.04000000027</v>
      </c>
      <c r="J20" s="11"/>
      <c r="K20" s="8"/>
      <c r="L20" s="8"/>
      <c r="M20" s="8"/>
      <c r="N20" s="8"/>
      <c r="O20" s="8"/>
      <c r="P20" s="8"/>
      <c r="Q20" s="6"/>
      <c r="R20" s="6"/>
      <c r="S20" s="6"/>
      <c r="T20" s="6"/>
      <c r="U20" s="6"/>
    </row>
    <row r="21" spans="1:21" ht="23.25" hidden="1" customHeight="1" x14ac:dyDescent="0.25">
      <c r="A21" s="55" t="s">
        <v>24</v>
      </c>
      <c r="B21" s="56"/>
      <c r="C21" s="10">
        <f t="array" ref="C21">INDEX({12;24;26;52},MATCH(I15,E21:E24,0))</f>
        <v>12</v>
      </c>
      <c r="D21" s="11"/>
      <c r="E21" s="11" t="s">
        <v>37</v>
      </c>
      <c r="F21" s="25" t="s">
        <v>37</v>
      </c>
      <c r="G21" s="11"/>
      <c r="H21" s="11"/>
      <c r="I21" s="11"/>
      <c r="J21" s="11"/>
      <c r="K21" s="8"/>
      <c r="L21" s="8"/>
      <c r="M21" s="8"/>
      <c r="N21" s="8"/>
      <c r="O21" s="8"/>
      <c r="P21" s="8"/>
      <c r="Q21" s="6"/>
      <c r="R21" s="6"/>
      <c r="S21" s="6"/>
      <c r="T21" s="6"/>
      <c r="U21" s="6"/>
    </row>
    <row r="22" spans="1:21" ht="23.25" hidden="1" customHeight="1" x14ac:dyDescent="0.25">
      <c r="A22" s="55" t="s">
        <v>25</v>
      </c>
      <c r="B22" s="56"/>
      <c r="C22" s="24">
        <f>12/C21</f>
        <v>1</v>
      </c>
      <c r="D22" s="11"/>
      <c r="E22" s="11" t="s">
        <v>39</v>
      </c>
      <c r="F22" s="25" t="s">
        <v>42</v>
      </c>
      <c r="G22" s="11"/>
      <c r="H22" s="11"/>
      <c r="I22" s="11"/>
      <c r="J22" s="11"/>
      <c r="K22" s="8"/>
      <c r="L22" s="8"/>
      <c r="M22" s="8"/>
      <c r="N22" s="8"/>
      <c r="O22" s="8"/>
      <c r="P22" s="8"/>
      <c r="Q22" s="6"/>
      <c r="R22" s="6"/>
      <c r="S22" s="6"/>
      <c r="T22" s="6"/>
      <c r="U22" s="6"/>
    </row>
    <row r="23" spans="1:21" ht="22.5" hidden="1" customHeight="1" x14ac:dyDescent="0.25">
      <c r="A23" s="55" t="s">
        <v>26</v>
      </c>
      <c r="B23" s="56"/>
      <c r="C23" s="13">
        <f>I11*C21</f>
        <v>360</v>
      </c>
      <c r="D23" s="11"/>
      <c r="E23" s="11" t="s">
        <v>40</v>
      </c>
      <c r="F23" s="11"/>
      <c r="G23" s="11"/>
      <c r="H23" s="11"/>
      <c r="I23" s="11"/>
      <c r="J23" s="11"/>
      <c r="K23" s="8"/>
      <c r="L23" s="8"/>
      <c r="M23" s="8"/>
      <c r="N23" s="8"/>
      <c r="O23" s="8"/>
      <c r="P23" s="8"/>
      <c r="Q23" s="6"/>
      <c r="R23" s="6"/>
      <c r="S23" s="6"/>
      <c r="T23" s="6"/>
      <c r="U23" s="6"/>
    </row>
    <row r="24" spans="1:21" ht="18" hidden="1" customHeight="1" x14ac:dyDescent="0.25">
      <c r="A24" s="57" t="s">
        <v>27</v>
      </c>
      <c r="B24" s="56"/>
      <c r="C24" s="14">
        <f>SUM(G30:G390)+SUM(H30:H390)</f>
        <v>609018.04000000039</v>
      </c>
      <c r="D24" s="11"/>
      <c r="E24" s="11" t="s">
        <v>41</v>
      </c>
      <c r="F24" s="11"/>
      <c r="G24" s="11"/>
      <c r="H24" s="11"/>
      <c r="I24" s="11"/>
      <c r="J24" s="11"/>
      <c r="K24" s="8"/>
      <c r="L24" s="8"/>
      <c r="M24" s="8"/>
      <c r="N24" s="8"/>
      <c r="O24" s="8"/>
      <c r="P24" s="8"/>
      <c r="Q24" s="6"/>
      <c r="R24" s="6"/>
      <c r="S24" s="6"/>
      <c r="T24" s="6"/>
      <c r="U24" s="6"/>
    </row>
    <row r="25" spans="1:21" hidden="1" x14ac:dyDescent="0.25">
      <c r="A25" s="22"/>
      <c r="B25" s="23" t="s">
        <v>28</v>
      </c>
      <c r="C25" s="17">
        <f t="array" ref="C25">INDEX({12;2},MATCH(I14,F21:F22,0))</f>
        <v>2</v>
      </c>
      <c r="D25" s="11"/>
      <c r="E25" s="11"/>
      <c r="F25" s="11"/>
      <c r="G25" s="11"/>
      <c r="H25" s="11"/>
      <c r="I25" s="11"/>
      <c r="J25" s="11"/>
      <c r="K25" s="8"/>
      <c r="L25" s="8"/>
      <c r="M25" s="8"/>
      <c r="N25" s="8"/>
      <c r="O25" s="8"/>
      <c r="P25" s="8"/>
      <c r="Q25" s="6"/>
      <c r="R25" s="6"/>
      <c r="S25" s="6"/>
      <c r="T25" s="6"/>
      <c r="U25" s="6"/>
    </row>
    <row r="26" spans="1:21" x14ac:dyDescent="0.25">
      <c r="A26" s="15"/>
      <c r="B26" s="16"/>
      <c r="C26" s="17"/>
      <c r="D26" s="11"/>
      <c r="E26" s="11"/>
      <c r="F26" s="11"/>
      <c r="G26" s="11"/>
      <c r="H26" s="11"/>
      <c r="I26" s="11"/>
      <c r="J26" s="11"/>
      <c r="K26" s="8"/>
      <c r="L26" s="8"/>
      <c r="M26" s="8"/>
      <c r="N26" s="8"/>
      <c r="O26" s="8"/>
      <c r="P26" s="8"/>
      <c r="Q26" s="6"/>
      <c r="R26" s="6"/>
      <c r="S26" s="6"/>
      <c r="T26" s="6"/>
      <c r="U26" s="6"/>
    </row>
    <row r="27" spans="1:21" ht="21.95" customHeight="1" x14ac:dyDescent="0.35">
      <c r="A27" s="18"/>
      <c r="B27" s="73" t="s">
        <v>0</v>
      </c>
      <c r="C27" s="73"/>
      <c r="D27" s="73"/>
      <c r="E27" s="73"/>
      <c r="F27" s="73"/>
      <c r="G27" s="73"/>
      <c r="H27" s="73"/>
      <c r="I27" s="73"/>
      <c r="J27" s="19"/>
      <c r="K27" s="8"/>
      <c r="L27" s="8"/>
      <c r="M27" s="8"/>
      <c r="N27" s="8"/>
      <c r="O27" s="8"/>
      <c r="P27" s="8"/>
      <c r="Q27" s="19"/>
      <c r="R27" s="19"/>
      <c r="S27" s="19"/>
      <c r="T27" s="19"/>
      <c r="U27" s="19"/>
    </row>
    <row r="28" spans="1:21" ht="18" customHeight="1" x14ac:dyDescent="0.25">
      <c r="A28" s="5"/>
      <c r="B28" s="50" t="s">
        <v>43</v>
      </c>
      <c r="C28" s="52" t="s">
        <v>29</v>
      </c>
      <c r="D28" s="53" t="s">
        <v>30</v>
      </c>
      <c r="E28" s="49" t="s">
        <v>31</v>
      </c>
      <c r="F28" s="54" t="s">
        <v>32</v>
      </c>
      <c r="G28" s="49" t="s">
        <v>33</v>
      </c>
      <c r="H28" s="49" t="s">
        <v>34</v>
      </c>
      <c r="I28" s="42" t="s">
        <v>35</v>
      </c>
      <c r="J28" s="6"/>
      <c r="K28" s="8"/>
      <c r="L28" s="8"/>
      <c r="M28" s="8"/>
      <c r="N28" s="8"/>
      <c r="O28" s="8"/>
      <c r="P28" s="8"/>
      <c r="Q28" s="6"/>
      <c r="R28" s="6"/>
      <c r="S28" s="6"/>
      <c r="T28" s="6"/>
      <c r="U28" s="6"/>
    </row>
    <row r="29" spans="1:21" ht="18" customHeight="1" x14ac:dyDescent="0.25">
      <c r="A29" s="5"/>
      <c r="B29" s="51"/>
      <c r="C29" s="52"/>
      <c r="D29" s="53"/>
      <c r="E29" s="49"/>
      <c r="F29" s="54"/>
      <c r="G29" s="49"/>
      <c r="H29" s="49"/>
      <c r="I29" s="43">
        <f>I9</f>
        <v>300000</v>
      </c>
      <c r="J29" s="6"/>
      <c r="K29" s="8"/>
      <c r="L29" s="8"/>
      <c r="M29" s="8"/>
      <c r="N29" s="8"/>
      <c r="O29" s="8"/>
      <c r="P29" s="8"/>
      <c r="Q29" s="6"/>
      <c r="R29" s="6"/>
      <c r="S29" s="6"/>
      <c r="T29" s="6"/>
      <c r="U29" s="6"/>
    </row>
    <row r="30" spans="1:21" ht="18" customHeight="1" x14ac:dyDescent="0.25">
      <c r="A30" s="5"/>
      <c r="B30" s="26">
        <f t="shared" ref="B30:B93" si="0">IF(I29="","",IF(OR(B29&gt;=$C$23,ROUND(I29,2)&lt;=0),"",B29+1))</f>
        <v>1</v>
      </c>
      <c r="C30" s="27">
        <f t="shared" ref="C30:C389" si="1">IF(B30="","",IF(MONTH(DATE(YEAR($I$13),MONTH($I$13)+(B30-1),DAY($I$13)))&gt;(MONTH($I$13)+MOD((B30-1),12)),DATE(YEAR($I$13),MONTH($I$13)+(B30-1)+1,0),DATE(YEAR($I$13),MONTH($I$13)+(B30-1),DAY($I$13))))</f>
        <v>43221</v>
      </c>
      <c r="D30" s="44">
        <f>IF(B30="","",I29)</f>
        <v>300000</v>
      </c>
      <c r="E30" s="28">
        <f t="shared" ref="E30:E93" si="2">IF(B30="","",IF(OR(B30=$C$23,$I$18&gt;ROUND((1+$I$17)*I29,2)),ROUND((1+$I$17)*I29,2),$I$18))</f>
        <v>1691.72</v>
      </c>
      <c r="F30" s="46"/>
      <c r="G30" s="28">
        <f t="shared" ref="G30:G93" si="3">IF(B30="","",ROUND($I$17*I29,2))</f>
        <v>1359.5</v>
      </c>
      <c r="H30" s="28">
        <f t="shared" ref="H30:H93" si="4">IF(B30="","",E30-G30+F30)</f>
        <v>332.22</v>
      </c>
      <c r="I30" s="45">
        <f>IF(B30="","",I29-H30)</f>
        <v>299667.78000000003</v>
      </c>
      <c r="J30" s="6"/>
      <c r="K30" s="8"/>
      <c r="L30" s="8"/>
      <c r="M30" s="8"/>
      <c r="N30" s="8"/>
      <c r="O30" s="8"/>
      <c r="P30" s="8"/>
      <c r="Q30" s="6"/>
      <c r="R30" s="6"/>
      <c r="S30" s="6"/>
      <c r="T30" s="6"/>
      <c r="U30" s="6"/>
    </row>
    <row r="31" spans="1:21" ht="18" customHeight="1" x14ac:dyDescent="0.25">
      <c r="A31" s="5"/>
      <c r="B31" s="26">
        <f t="shared" si="0"/>
        <v>2</v>
      </c>
      <c r="C31" s="27">
        <f t="shared" si="1"/>
        <v>43252</v>
      </c>
      <c r="D31" s="44">
        <f t="shared" ref="D31:D94" si="5">IF(B31="","",I30)</f>
        <v>299667.78000000003</v>
      </c>
      <c r="E31" s="28">
        <f t="shared" si="2"/>
        <v>1691.72</v>
      </c>
      <c r="F31" s="46"/>
      <c r="G31" s="28">
        <f t="shared" si="3"/>
        <v>1358</v>
      </c>
      <c r="H31" s="28">
        <f t="shared" si="4"/>
        <v>333.72</v>
      </c>
      <c r="I31" s="45">
        <f t="shared" ref="I31:I94" si="6">IF(B31="","",I30-H31)</f>
        <v>299334.06000000006</v>
      </c>
      <c r="J31" s="6"/>
      <c r="K31" s="8"/>
      <c r="L31" s="8"/>
      <c r="M31" s="8"/>
      <c r="N31" s="8"/>
      <c r="O31" s="8"/>
      <c r="P31" s="8"/>
      <c r="Q31" s="6"/>
      <c r="R31" s="6"/>
      <c r="S31" s="6"/>
      <c r="T31" s="6"/>
      <c r="U31" s="6"/>
    </row>
    <row r="32" spans="1:21" ht="18" customHeight="1" x14ac:dyDescent="0.25">
      <c r="A32" s="5"/>
      <c r="B32" s="26">
        <f t="shared" si="0"/>
        <v>3</v>
      </c>
      <c r="C32" s="27">
        <f t="shared" si="1"/>
        <v>43282</v>
      </c>
      <c r="D32" s="44">
        <f t="shared" si="5"/>
        <v>299334.06000000006</v>
      </c>
      <c r="E32" s="28">
        <f t="shared" si="2"/>
        <v>1691.72</v>
      </c>
      <c r="F32" s="46"/>
      <c r="G32" s="28">
        <f t="shared" si="3"/>
        <v>1356.49</v>
      </c>
      <c r="H32" s="28">
        <f t="shared" si="4"/>
        <v>335.23</v>
      </c>
      <c r="I32" s="45">
        <f t="shared" si="6"/>
        <v>298998.83000000007</v>
      </c>
      <c r="J32" s="6"/>
      <c r="K32" s="8"/>
      <c r="L32" s="8"/>
      <c r="M32" s="8"/>
      <c r="N32" s="8"/>
      <c r="O32" s="8"/>
      <c r="P32" s="8"/>
      <c r="Q32" s="6"/>
      <c r="R32" s="6"/>
      <c r="S32" s="6"/>
      <c r="T32" s="6"/>
      <c r="U32" s="6"/>
    </row>
    <row r="33" spans="1:21" ht="18" customHeight="1" x14ac:dyDescent="0.25">
      <c r="A33" s="5"/>
      <c r="B33" s="26">
        <f t="shared" si="0"/>
        <v>4</v>
      </c>
      <c r="C33" s="27">
        <f t="shared" si="1"/>
        <v>43313</v>
      </c>
      <c r="D33" s="44">
        <f t="shared" si="5"/>
        <v>298998.83000000007</v>
      </c>
      <c r="E33" s="28">
        <f t="shared" si="2"/>
        <v>1691.72</v>
      </c>
      <c r="F33" s="46"/>
      <c r="G33" s="28">
        <f t="shared" si="3"/>
        <v>1354.97</v>
      </c>
      <c r="H33" s="28">
        <f t="shared" si="4"/>
        <v>336.75</v>
      </c>
      <c r="I33" s="45">
        <f t="shared" si="6"/>
        <v>298662.08000000007</v>
      </c>
      <c r="J33" s="6"/>
      <c r="K33" s="8"/>
      <c r="L33" s="8"/>
      <c r="M33" s="8"/>
      <c r="N33" s="8"/>
      <c r="O33" s="8"/>
      <c r="P33" s="8"/>
      <c r="Q33" s="6"/>
      <c r="R33" s="6"/>
      <c r="S33" s="6"/>
      <c r="T33" s="6"/>
      <c r="U33" s="6"/>
    </row>
    <row r="34" spans="1:21" ht="18" customHeight="1" x14ac:dyDescent="0.25">
      <c r="A34" s="5"/>
      <c r="B34" s="26">
        <f t="shared" si="0"/>
        <v>5</v>
      </c>
      <c r="C34" s="27">
        <f t="shared" si="1"/>
        <v>43344</v>
      </c>
      <c r="D34" s="44">
        <f t="shared" si="5"/>
        <v>298662.08000000007</v>
      </c>
      <c r="E34" s="28">
        <f t="shared" si="2"/>
        <v>1691.72</v>
      </c>
      <c r="F34" s="46"/>
      <c r="G34" s="28">
        <f t="shared" si="3"/>
        <v>1353.44</v>
      </c>
      <c r="H34" s="28">
        <f t="shared" si="4"/>
        <v>338.28</v>
      </c>
      <c r="I34" s="45">
        <f t="shared" si="6"/>
        <v>298323.80000000005</v>
      </c>
      <c r="J34" s="6"/>
      <c r="K34" s="8"/>
      <c r="L34" s="8"/>
      <c r="M34" s="8"/>
      <c r="N34" s="8"/>
      <c r="O34" s="8"/>
      <c r="P34" s="8"/>
      <c r="Q34" s="6"/>
      <c r="R34" s="6"/>
      <c r="S34" s="6"/>
      <c r="T34" s="6"/>
      <c r="U34" s="6"/>
    </row>
    <row r="35" spans="1:21" ht="18" customHeight="1" x14ac:dyDescent="0.25">
      <c r="A35" s="5"/>
      <c r="B35" s="26">
        <f t="shared" si="0"/>
        <v>6</v>
      </c>
      <c r="C35" s="27">
        <f t="shared" si="1"/>
        <v>43374</v>
      </c>
      <c r="D35" s="44">
        <f t="shared" si="5"/>
        <v>298323.80000000005</v>
      </c>
      <c r="E35" s="28">
        <f t="shared" si="2"/>
        <v>1691.72</v>
      </c>
      <c r="F35" s="46"/>
      <c r="G35" s="28">
        <f t="shared" si="3"/>
        <v>1351.91</v>
      </c>
      <c r="H35" s="28">
        <f t="shared" si="4"/>
        <v>339.80999999999995</v>
      </c>
      <c r="I35" s="45">
        <f t="shared" si="6"/>
        <v>297983.99000000005</v>
      </c>
      <c r="J35" s="6"/>
      <c r="K35" s="8"/>
      <c r="L35" s="8"/>
      <c r="M35" s="8"/>
      <c r="N35" s="8"/>
      <c r="O35" s="8"/>
      <c r="P35" s="8"/>
      <c r="Q35" s="6"/>
      <c r="R35" s="6"/>
      <c r="S35" s="6"/>
      <c r="T35" s="6"/>
      <c r="U35" s="6"/>
    </row>
    <row r="36" spans="1:21" ht="18" customHeight="1" x14ac:dyDescent="0.25">
      <c r="A36" s="5"/>
      <c r="B36" s="26">
        <f t="shared" si="0"/>
        <v>7</v>
      </c>
      <c r="C36" s="27">
        <f t="shared" si="1"/>
        <v>43405</v>
      </c>
      <c r="D36" s="44">
        <f t="shared" si="5"/>
        <v>297983.99000000005</v>
      </c>
      <c r="E36" s="28">
        <f t="shared" si="2"/>
        <v>1691.72</v>
      </c>
      <c r="F36" s="46"/>
      <c r="G36" s="28">
        <f t="shared" si="3"/>
        <v>1350.37</v>
      </c>
      <c r="H36" s="28">
        <f t="shared" si="4"/>
        <v>341.35000000000014</v>
      </c>
      <c r="I36" s="45">
        <f t="shared" si="6"/>
        <v>297642.64000000007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8" customHeight="1" x14ac:dyDescent="0.25">
      <c r="A37" s="5"/>
      <c r="B37" s="26">
        <f t="shared" si="0"/>
        <v>8</v>
      </c>
      <c r="C37" s="27">
        <f t="shared" si="1"/>
        <v>43435</v>
      </c>
      <c r="D37" s="44">
        <f t="shared" si="5"/>
        <v>297642.64000000007</v>
      </c>
      <c r="E37" s="28">
        <f t="shared" si="2"/>
        <v>1691.72</v>
      </c>
      <c r="F37" s="46"/>
      <c r="G37" s="28">
        <f t="shared" si="3"/>
        <v>1348.82</v>
      </c>
      <c r="H37" s="28">
        <f t="shared" si="4"/>
        <v>342.90000000000009</v>
      </c>
      <c r="I37" s="45">
        <f t="shared" si="6"/>
        <v>297299.74000000005</v>
      </c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8" customHeight="1" x14ac:dyDescent="0.25">
      <c r="A38" s="5"/>
      <c r="B38" s="26">
        <f t="shared" si="0"/>
        <v>9</v>
      </c>
      <c r="C38" s="27">
        <f t="shared" si="1"/>
        <v>43466</v>
      </c>
      <c r="D38" s="44">
        <f t="shared" si="5"/>
        <v>297299.74000000005</v>
      </c>
      <c r="E38" s="28">
        <f t="shared" si="2"/>
        <v>1691.72</v>
      </c>
      <c r="F38" s="46"/>
      <c r="G38" s="28">
        <f t="shared" si="3"/>
        <v>1347.27</v>
      </c>
      <c r="H38" s="28">
        <f t="shared" si="4"/>
        <v>344.45000000000005</v>
      </c>
      <c r="I38" s="45">
        <f t="shared" si="6"/>
        <v>296955.29000000004</v>
      </c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8" customHeight="1" x14ac:dyDescent="0.25">
      <c r="A39" s="5"/>
      <c r="B39" s="26">
        <f t="shared" si="0"/>
        <v>10</v>
      </c>
      <c r="C39" s="27">
        <f t="shared" si="1"/>
        <v>43497</v>
      </c>
      <c r="D39" s="44">
        <f t="shared" si="5"/>
        <v>296955.29000000004</v>
      </c>
      <c r="E39" s="28">
        <f t="shared" si="2"/>
        <v>1691.72</v>
      </c>
      <c r="F39" s="46"/>
      <c r="G39" s="28">
        <f t="shared" si="3"/>
        <v>1345.71</v>
      </c>
      <c r="H39" s="28">
        <f t="shared" si="4"/>
        <v>346.01</v>
      </c>
      <c r="I39" s="45">
        <f t="shared" si="6"/>
        <v>296609.28000000003</v>
      </c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8" customHeight="1" x14ac:dyDescent="0.25">
      <c r="A40" s="5"/>
      <c r="B40" s="26">
        <f t="shared" si="0"/>
        <v>11</v>
      </c>
      <c r="C40" s="27">
        <f t="shared" si="1"/>
        <v>43525</v>
      </c>
      <c r="D40" s="44">
        <f t="shared" si="5"/>
        <v>296609.28000000003</v>
      </c>
      <c r="E40" s="28">
        <f t="shared" si="2"/>
        <v>1691.72</v>
      </c>
      <c r="F40" s="46"/>
      <c r="G40" s="28">
        <f t="shared" si="3"/>
        <v>1344.14</v>
      </c>
      <c r="H40" s="28">
        <f t="shared" si="4"/>
        <v>347.57999999999993</v>
      </c>
      <c r="I40" s="45">
        <f t="shared" si="6"/>
        <v>296261.7</v>
      </c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8" customHeight="1" x14ac:dyDescent="0.25">
      <c r="A41" s="5"/>
      <c r="B41" s="26">
        <f t="shared" si="0"/>
        <v>12</v>
      </c>
      <c r="C41" s="27">
        <f t="shared" si="1"/>
        <v>43556</v>
      </c>
      <c r="D41" s="44">
        <f t="shared" si="5"/>
        <v>296261.7</v>
      </c>
      <c r="E41" s="28">
        <f t="shared" si="2"/>
        <v>1691.72</v>
      </c>
      <c r="F41" s="46"/>
      <c r="G41" s="28">
        <f t="shared" si="3"/>
        <v>1342.56</v>
      </c>
      <c r="H41" s="28">
        <f t="shared" si="4"/>
        <v>349.16000000000008</v>
      </c>
      <c r="I41" s="45">
        <f t="shared" si="6"/>
        <v>295912.54000000004</v>
      </c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8" customHeight="1" x14ac:dyDescent="0.25">
      <c r="A42" s="5"/>
      <c r="B42" s="26">
        <f t="shared" si="0"/>
        <v>13</v>
      </c>
      <c r="C42" s="27">
        <f t="shared" si="1"/>
        <v>43586</v>
      </c>
      <c r="D42" s="44">
        <f t="shared" si="5"/>
        <v>295912.54000000004</v>
      </c>
      <c r="E42" s="28">
        <f t="shared" si="2"/>
        <v>1691.72</v>
      </c>
      <c r="F42" s="47"/>
      <c r="G42" s="28">
        <f t="shared" si="3"/>
        <v>1340.98</v>
      </c>
      <c r="H42" s="28">
        <f t="shared" si="4"/>
        <v>350.74</v>
      </c>
      <c r="I42" s="45">
        <f t="shared" si="6"/>
        <v>295561.80000000005</v>
      </c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8" customHeight="1" x14ac:dyDescent="0.25">
      <c r="A43" s="5"/>
      <c r="B43" s="26">
        <f t="shared" si="0"/>
        <v>14</v>
      </c>
      <c r="C43" s="27">
        <f t="shared" si="1"/>
        <v>43617</v>
      </c>
      <c r="D43" s="44">
        <f t="shared" si="5"/>
        <v>295561.80000000005</v>
      </c>
      <c r="E43" s="28">
        <f t="shared" si="2"/>
        <v>1691.72</v>
      </c>
      <c r="F43" s="47"/>
      <c r="G43" s="28">
        <f t="shared" si="3"/>
        <v>1339.39</v>
      </c>
      <c r="H43" s="28">
        <f t="shared" si="4"/>
        <v>352.32999999999993</v>
      </c>
      <c r="I43" s="45">
        <f t="shared" si="6"/>
        <v>295209.47000000003</v>
      </c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8" customHeight="1" x14ac:dyDescent="0.25">
      <c r="A44" s="5"/>
      <c r="B44" s="26">
        <f t="shared" si="0"/>
        <v>15</v>
      </c>
      <c r="C44" s="27">
        <f t="shared" si="1"/>
        <v>43647</v>
      </c>
      <c r="D44" s="44">
        <f t="shared" si="5"/>
        <v>295209.47000000003</v>
      </c>
      <c r="E44" s="28">
        <f t="shared" si="2"/>
        <v>1691.72</v>
      </c>
      <c r="F44" s="47"/>
      <c r="G44" s="28">
        <f t="shared" si="3"/>
        <v>1337.8</v>
      </c>
      <c r="H44" s="28">
        <f t="shared" si="4"/>
        <v>353.92000000000007</v>
      </c>
      <c r="I44" s="45">
        <f t="shared" si="6"/>
        <v>294855.55000000005</v>
      </c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8" customHeight="1" x14ac:dyDescent="0.25">
      <c r="A45" s="5"/>
      <c r="B45" s="26">
        <f t="shared" si="0"/>
        <v>16</v>
      </c>
      <c r="C45" s="27">
        <f t="shared" si="1"/>
        <v>43678</v>
      </c>
      <c r="D45" s="44">
        <f t="shared" si="5"/>
        <v>294855.55000000005</v>
      </c>
      <c r="E45" s="28">
        <f t="shared" si="2"/>
        <v>1691.72</v>
      </c>
      <c r="F45" s="47"/>
      <c r="G45" s="28">
        <f t="shared" si="3"/>
        <v>1336.19</v>
      </c>
      <c r="H45" s="28">
        <f t="shared" si="4"/>
        <v>355.53</v>
      </c>
      <c r="I45" s="45">
        <f t="shared" si="6"/>
        <v>294500.02</v>
      </c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8" customHeight="1" x14ac:dyDescent="0.25">
      <c r="A46" s="5"/>
      <c r="B46" s="26">
        <f t="shared" si="0"/>
        <v>17</v>
      </c>
      <c r="C46" s="27">
        <f t="shared" si="1"/>
        <v>43709</v>
      </c>
      <c r="D46" s="44">
        <f t="shared" si="5"/>
        <v>294500.02</v>
      </c>
      <c r="E46" s="28">
        <f t="shared" si="2"/>
        <v>1691.72</v>
      </c>
      <c r="F46" s="47"/>
      <c r="G46" s="28">
        <f t="shared" si="3"/>
        <v>1334.58</v>
      </c>
      <c r="H46" s="28">
        <f t="shared" si="4"/>
        <v>357.1400000000001</v>
      </c>
      <c r="I46" s="45">
        <f t="shared" si="6"/>
        <v>294142.88</v>
      </c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8" customHeight="1" x14ac:dyDescent="0.25">
      <c r="A47" s="5"/>
      <c r="B47" s="26">
        <f t="shared" si="0"/>
        <v>18</v>
      </c>
      <c r="C47" s="27">
        <f t="shared" si="1"/>
        <v>43739</v>
      </c>
      <c r="D47" s="44">
        <f t="shared" si="5"/>
        <v>294142.88</v>
      </c>
      <c r="E47" s="28">
        <f t="shared" si="2"/>
        <v>1691.72</v>
      </c>
      <c r="F47" s="47"/>
      <c r="G47" s="28">
        <f t="shared" si="3"/>
        <v>1332.96</v>
      </c>
      <c r="H47" s="28">
        <f t="shared" si="4"/>
        <v>358.76</v>
      </c>
      <c r="I47" s="45">
        <f t="shared" si="6"/>
        <v>293784.12</v>
      </c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8" customHeight="1" x14ac:dyDescent="0.25">
      <c r="A48" s="5"/>
      <c r="B48" s="26">
        <f t="shared" si="0"/>
        <v>19</v>
      </c>
      <c r="C48" s="27">
        <f t="shared" si="1"/>
        <v>43770</v>
      </c>
      <c r="D48" s="44">
        <f t="shared" si="5"/>
        <v>293784.12</v>
      </c>
      <c r="E48" s="28">
        <f t="shared" si="2"/>
        <v>1691.72</v>
      </c>
      <c r="F48" s="47"/>
      <c r="G48" s="28">
        <f t="shared" si="3"/>
        <v>1331.34</v>
      </c>
      <c r="H48" s="28">
        <f t="shared" si="4"/>
        <v>360.38000000000011</v>
      </c>
      <c r="I48" s="45">
        <f t="shared" si="6"/>
        <v>293423.74</v>
      </c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8" customHeight="1" x14ac:dyDescent="0.25">
      <c r="A49" s="5"/>
      <c r="B49" s="26">
        <f t="shared" si="0"/>
        <v>20</v>
      </c>
      <c r="C49" s="27">
        <f t="shared" si="1"/>
        <v>43800</v>
      </c>
      <c r="D49" s="44">
        <f t="shared" si="5"/>
        <v>293423.74</v>
      </c>
      <c r="E49" s="28">
        <f t="shared" si="2"/>
        <v>1691.72</v>
      </c>
      <c r="F49" s="47"/>
      <c r="G49" s="28">
        <f t="shared" si="3"/>
        <v>1329.7</v>
      </c>
      <c r="H49" s="28">
        <f t="shared" si="4"/>
        <v>362.02</v>
      </c>
      <c r="I49" s="45">
        <f t="shared" si="6"/>
        <v>293061.71999999997</v>
      </c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8" customHeight="1" x14ac:dyDescent="0.25">
      <c r="A50" s="5"/>
      <c r="B50" s="26">
        <f t="shared" si="0"/>
        <v>21</v>
      </c>
      <c r="C50" s="27">
        <f t="shared" si="1"/>
        <v>43831</v>
      </c>
      <c r="D50" s="44">
        <f t="shared" si="5"/>
        <v>293061.71999999997</v>
      </c>
      <c r="E50" s="28">
        <f t="shared" si="2"/>
        <v>1691.72</v>
      </c>
      <c r="F50" s="47"/>
      <c r="G50" s="28">
        <f t="shared" si="3"/>
        <v>1328.06</v>
      </c>
      <c r="H50" s="28">
        <f t="shared" si="4"/>
        <v>363.66000000000008</v>
      </c>
      <c r="I50" s="45">
        <f t="shared" si="6"/>
        <v>292698.06</v>
      </c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8" customHeight="1" x14ac:dyDescent="0.25">
      <c r="A51" s="5"/>
      <c r="B51" s="26">
        <f t="shared" si="0"/>
        <v>22</v>
      </c>
      <c r="C51" s="27">
        <f t="shared" si="1"/>
        <v>43862</v>
      </c>
      <c r="D51" s="44">
        <f t="shared" si="5"/>
        <v>292698.06</v>
      </c>
      <c r="E51" s="28">
        <f t="shared" si="2"/>
        <v>1691.72</v>
      </c>
      <c r="F51" s="47"/>
      <c r="G51" s="28">
        <f t="shared" si="3"/>
        <v>1326.41</v>
      </c>
      <c r="H51" s="28">
        <f t="shared" si="4"/>
        <v>365.30999999999995</v>
      </c>
      <c r="I51" s="45">
        <f t="shared" si="6"/>
        <v>292332.75</v>
      </c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8" customHeight="1" x14ac:dyDescent="0.25">
      <c r="A52" s="5"/>
      <c r="B52" s="26">
        <f t="shared" si="0"/>
        <v>23</v>
      </c>
      <c r="C52" s="27">
        <f t="shared" si="1"/>
        <v>43891</v>
      </c>
      <c r="D52" s="44">
        <f t="shared" si="5"/>
        <v>292332.75</v>
      </c>
      <c r="E52" s="28">
        <f t="shared" si="2"/>
        <v>1691.72</v>
      </c>
      <c r="F52" s="47"/>
      <c r="G52" s="28">
        <f t="shared" si="3"/>
        <v>1324.76</v>
      </c>
      <c r="H52" s="28">
        <f t="shared" si="4"/>
        <v>366.96000000000004</v>
      </c>
      <c r="I52" s="45">
        <f t="shared" si="6"/>
        <v>291965.78999999998</v>
      </c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8" customHeight="1" x14ac:dyDescent="0.25">
      <c r="A53" s="5"/>
      <c r="B53" s="26">
        <f t="shared" si="0"/>
        <v>24</v>
      </c>
      <c r="C53" s="27">
        <f t="shared" si="1"/>
        <v>43922</v>
      </c>
      <c r="D53" s="44">
        <f t="shared" si="5"/>
        <v>291965.78999999998</v>
      </c>
      <c r="E53" s="28">
        <f t="shared" si="2"/>
        <v>1691.72</v>
      </c>
      <c r="F53" s="47"/>
      <c r="G53" s="28">
        <f t="shared" si="3"/>
        <v>1323.1</v>
      </c>
      <c r="H53" s="28">
        <f t="shared" si="4"/>
        <v>368.62000000000012</v>
      </c>
      <c r="I53" s="45">
        <f t="shared" si="6"/>
        <v>291597.17</v>
      </c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8" customHeight="1" x14ac:dyDescent="0.25">
      <c r="A54" s="5"/>
      <c r="B54" s="26">
        <f t="shared" si="0"/>
        <v>25</v>
      </c>
      <c r="C54" s="27">
        <f t="shared" si="1"/>
        <v>43952</v>
      </c>
      <c r="D54" s="44">
        <f t="shared" si="5"/>
        <v>291597.17</v>
      </c>
      <c r="E54" s="28">
        <f t="shared" si="2"/>
        <v>1691.72</v>
      </c>
      <c r="F54" s="47"/>
      <c r="G54" s="28">
        <f t="shared" si="3"/>
        <v>1321.43</v>
      </c>
      <c r="H54" s="28">
        <f t="shared" si="4"/>
        <v>370.28999999999996</v>
      </c>
      <c r="I54" s="45">
        <f t="shared" si="6"/>
        <v>291226.88</v>
      </c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8" customHeight="1" x14ac:dyDescent="0.25">
      <c r="A55" s="5"/>
      <c r="B55" s="26">
        <f t="shared" si="0"/>
        <v>26</v>
      </c>
      <c r="C55" s="27">
        <f t="shared" si="1"/>
        <v>43983</v>
      </c>
      <c r="D55" s="44">
        <f t="shared" si="5"/>
        <v>291226.88</v>
      </c>
      <c r="E55" s="28">
        <f t="shared" si="2"/>
        <v>1691.72</v>
      </c>
      <c r="F55" s="47"/>
      <c r="G55" s="28">
        <f t="shared" si="3"/>
        <v>1319.75</v>
      </c>
      <c r="H55" s="28">
        <f t="shared" si="4"/>
        <v>371.97</v>
      </c>
      <c r="I55" s="45">
        <f t="shared" si="6"/>
        <v>290854.91000000003</v>
      </c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8" customHeight="1" x14ac:dyDescent="0.25">
      <c r="A56" s="5"/>
      <c r="B56" s="26">
        <f t="shared" si="0"/>
        <v>27</v>
      </c>
      <c r="C56" s="27">
        <f t="shared" si="1"/>
        <v>44013</v>
      </c>
      <c r="D56" s="44">
        <f t="shared" si="5"/>
        <v>290854.91000000003</v>
      </c>
      <c r="E56" s="28">
        <f t="shared" si="2"/>
        <v>1691.72</v>
      </c>
      <c r="F56" s="47"/>
      <c r="G56" s="28">
        <f t="shared" si="3"/>
        <v>1318.06</v>
      </c>
      <c r="H56" s="28">
        <f t="shared" si="4"/>
        <v>373.66000000000008</v>
      </c>
      <c r="I56" s="45">
        <f t="shared" si="6"/>
        <v>290481.25000000006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8" customHeight="1" x14ac:dyDescent="0.25">
      <c r="A57" s="5"/>
      <c r="B57" s="26">
        <f t="shared" si="0"/>
        <v>28</v>
      </c>
      <c r="C57" s="27">
        <f t="shared" si="1"/>
        <v>44044</v>
      </c>
      <c r="D57" s="44">
        <f t="shared" si="5"/>
        <v>290481.25000000006</v>
      </c>
      <c r="E57" s="28">
        <f t="shared" si="2"/>
        <v>1691.72</v>
      </c>
      <c r="F57" s="47"/>
      <c r="G57" s="28">
        <f t="shared" si="3"/>
        <v>1316.37</v>
      </c>
      <c r="H57" s="28">
        <f t="shared" si="4"/>
        <v>375.35000000000014</v>
      </c>
      <c r="I57" s="45">
        <f t="shared" si="6"/>
        <v>290105.90000000008</v>
      </c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8" customHeight="1" x14ac:dyDescent="0.25">
      <c r="A58" s="5"/>
      <c r="B58" s="26">
        <f t="shared" si="0"/>
        <v>29</v>
      </c>
      <c r="C58" s="27">
        <f t="shared" si="1"/>
        <v>44075</v>
      </c>
      <c r="D58" s="44">
        <f t="shared" si="5"/>
        <v>290105.90000000008</v>
      </c>
      <c r="E58" s="28">
        <f t="shared" si="2"/>
        <v>1691.72</v>
      </c>
      <c r="F58" s="47"/>
      <c r="G58" s="28">
        <f t="shared" si="3"/>
        <v>1314.67</v>
      </c>
      <c r="H58" s="28">
        <f t="shared" si="4"/>
        <v>377.04999999999995</v>
      </c>
      <c r="I58" s="45">
        <f t="shared" si="6"/>
        <v>289728.85000000009</v>
      </c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8" customHeight="1" x14ac:dyDescent="0.25">
      <c r="A59" s="5"/>
      <c r="B59" s="26">
        <f t="shared" si="0"/>
        <v>30</v>
      </c>
      <c r="C59" s="27">
        <f t="shared" si="1"/>
        <v>44105</v>
      </c>
      <c r="D59" s="44">
        <f t="shared" si="5"/>
        <v>289728.85000000009</v>
      </c>
      <c r="E59" s="28">
        <f t="shared" si="2"/>
        <v>1691.72</v>
      </c>
      <c r="F59" s="47"/>
      <c r="G59" s="28">
        <f t="shared" si="3"/>
        <v>1312.96</v>
      </c>
      <c r="H59" s="28">
        <f t="shared" si="4"/>
        <v>378.76</v>
      </c>
      <c r="I59" s="45">
        <f t="shared" si="6"/>
        <v>289350.09000000008</v>
      </c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8" customHeight="1" x14ac:dyDescent="0.25">
      <c r="A60" s="5"/>
      <c r="B60" s="26">
        <f t="shared" si="0"/>
        <v>31</v>
      </c>
      <c r="C60" s="27">
        <f t="shared" si="1"/>
        <v>44136</v>
      </c>
      <c r="D60" s="44">
        <f t="shared" si="5"/>
        <v>289350.09000000008</v>
      </c>
      <c r="E60" s="28">
        <f t="shared" si="2"/>
        <v>1691.72</v>
      </c>
      <c r="F60" s="47"/>
      <c r="G60" s="28">
        <f t="shared" si="3"/>
        <v>1311.24</v>
      </c>
      <c r="H60" s="28">
        <f t="shared" si="4"/>
        <v>380.48</v>
      </c>
      <c r="I60" s="45">
        <f t="shared" si="6"/>
        <v>288969.6100000001</v>
      </c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8" customHeight="1" x14ac:dyDescent="0.25">
      <c r="A61" s="5"/>
      <c r="B61" s="26">
        <f t="shared" si="0"/>
        <v>32</v>
      </c>
      <c r="C61" s="27">
        <f t="shared" si="1"/>
        <v>44166</v>
      </c>
      <c r="D61" s="44">
        <f t="shared" si="5"/>
        <v>288969.6100000001</v>
      </c>
      <c r="E61" s="28">
        <f t="shared" si="2"/>
        <v>1691.72</v>
      </c>
      <c r="F61" s="47"/>
      <c r="G61" s="28">
        <f t="shared" si="3"/>
        <v>1309.52</v>
      </c>
      <c r="H61" s="28">
        <f t="shared" si="4"/>
        <v>382.20000000000005</v>
      </c>
      <c r="I61" s="45">
        <f t="shared" si="6"/>
        <v>288587.41000000009</v>
      </c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8" customHeight="1" x14ac:dyDescent="0.25">
      <c r="A62" s="5"/>
      <c r="B62" s="26">
        <f t="shared" si="0"/>
        <v>33</v>
      </c>
      <c r="C62" s="27">
        <f t="shared" si="1"/>
        <v>44197</v>
      </c>
      <c r="D62" s="44">
        <f t="shared" si="5"/>
        <v>288587.41000000009</v>
      </c>
      <c r="E62" s="28">
        <f t="shared" si="2"/>
        <v>1691.72</v>
      </c>
      <c r="F62" s="47"/>
      <c r="G62" s="28">
        <f t="shared" si="3"/>
        <v>1307.79</v>
      </c>
      <c r="H62" s="28">
        <f t="shared" si="4"/>
        <v>383.93000000000006</v>
      </c>
      <c r="I62" s="45">
        <f t="shared" si="6"/>
        <v>288203.4800000001</v>
      </c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8" customHeight="1" x14ac:dyDescent="0.25">
      <c r="A63" s="5"/>
      <c r="B63" s="26">
        <f t="shared" si="0"/>
        <v>34</v>
      </c>
      <c r="C63" s="27">
        <f t="shared" si="1"/>
        <v>44228</v>
      </c>
      <c r="D63" s="44">
        <f t="shared" si="5"/>
        <v>288203.4800000001</v>
      </c>
      <c r="E63" s="28">
        <f t="shared" si="2"/>
        <v>1691.72</v>
      </c>
      <c r="F63" s="47"/>
      <c r="G63" s="28">
        <f t="shared" si="3"/>
        <v>1306.05</v>
      </c>
      <c r="H63" s="28">
        <f t="shared" si="4"/>
        <v>385.67000000000007</v>
      </c>
      <c r="I63" s="45">
        <f t="shared" si="6"/>
        <v>287817.81000000011</v>
      </c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8" customHeight="1" x14ac:dyDescent="0.25">
      <c r="A64" s="5"/>
      <c r="B64" s="26">
        <f t="shared" si="0"/>
        <v>35</v>
      </c>
      <c r="C64" s="27">
        <f t="shared" si="1"/>
        <v>44256</v>
      </c>
      <c r="D64" s="44">
        <f t="shared" si="5"/>
        <v>287817.81000000011</v>
      </c>
      <c r="E64" s="28">
        <f t="shared" si="2"/>
        <v>1691.72</v>
      </c>
      <c r="F64" s="47"/>
      <c r="G64" s="28">
        <f t="shared" si="3"/>
        <v>1304.3</v>
      </c>
      <c r="H64" s="28">
        <f t="shared" si="4"/>
        <v>387.42000000000007</v>
      </c>
      <c r="I64" s="45">
        <f t="shared" si="6"/>
        <v>287430.39000000013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8" customHeight="1" x14ac:dyDescent="0.25">
      <c r="A65" s="5"/>
      <c r="B65" s="26">
        <f t="shared" si="0"/>
        <v>36</v>
      </c>
      <c r="C65" s="27">
        <f t="shared" si="1"/>
        <v>44287</v>
      </c>
      <c r="D65" s="44">
        <f t="shared" si="5"/>
        <v>287430.39000000013</v>
      </c>
      <c r="E65" s="28">
        <f t="shared" si="2"/>
        <v>1691.72</v>
      </c>
      <c r="F65" s="47"/>
      <c r="G65" s="28">
        <f t="shared" si="3"/>
        <v>1302.54</v>
      </c>
      <c r="H65" s="28">
        <f t="shared" si="4"/>
        <v>389.18000000000006</v>
      </c>
      <c r="I65" s="45">
        <f t="shared" si="6"/>
        <v>287041.21000000014</v>
      </c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8" customHeight="1" x14ac:dyDescent="0.25">
      <c r="A66" s="5"/>
      <c r="B66" s="26">
        <f t="shared" si="0"/>
        <v>37</v>
      </c>
      <c r="C66" s="27">
        <f t="shared" si="1"/>
        <v>44317</v>
      </c>
      <c r="D66" s="44">
        <f t="shared" si="5"/>
        <v>287041.21000000014</v>
      </c>
      <c r="E66" s="28">
        <f t="shared" si="2"/>
        <v>1691.72</v>
      </c>
      <c r="F66" s="47"/>
      <c r="G66" s="28">
        <f t="shared" si="3"/>
        <v>1300.78</v>
      </c>
      <c r="H66" s="28">
        <f t="shared" si="4"/>
        <v>390.94000000000005</v>
      </c>
      <c r="I66" s="45">
        <f t="shared" si="6"/>
        <v>286650.27000000014</v>
      </c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8" customHeight="1" x14ac:dyDescent="0.25">
      <c r="A67" s="5"/>
      <c r="B67" s="26">
        <f t="shared" si="0"/>
        <v>38</v>
      </c>
      <c r="C67" s="27">
        <f t="shared" si="1"/>
        <v>44348</v>
      </c>
      <c r="D67" s="44">
        <f t="shared" si="5"/>
        <v>286650.27000000014</v>
      </c>
      <c r="E67" s="28">
        <f t="shared" si="2"/>
        <v>1691.72</v>
      </c>
      <c r="F67" s="47"/>
      <c r="G67" s="28">
        <f t="shared" si="3"/>
        <v>1299.01</v>
      </c>
      <c r="H67" s="28">
        <f t="shared" si="4"/>
        <v>392.71000000000004</v>
      </c>
      <c r="I67" s="45">
        <f t="shared" si="6"/>
        <v>286257.56000000011</v>
      </c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8" customHeight="1" x14ac:dyDescent="0.25">
      <c r="A68" s="5"/>
      <c r="B68" s="26">
        <f t="shared" si="0"/>
        <v>39</v>
      </c>
      <c r="C68" s="27">
        <f t="shared" si="1"/>
        <v>44378</v>
      </c>
      <c r="D68" s="44">
        <f t="shared" si="5"/>
        <v>286257.56000000011</v>
      </c>
      <c r="E68" s="28">
        <f t="shared" si="2"/>
        <v>1691.72</v>
      </c>
      <c r="F68" s="47"/>
      <c r="G68" s="28">
        <f t="shared" si="3"/>
        <v>1297.23</v>
      </c>
      <c r="H68" s="28">
        <f t="shared" si="4"/>
        <v>394.49</v>
      </c>
      <c r="I68" s="45">
        <f t="shared" si="6"/>
        <v>285863.07000000012</v>
      </c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8" customHeight="1" x14ac:dyDescent="0.25">
      <c r="A69" s="5"/>
      <c r="B69" s="26">
        <f t="shared" si="0"/>
        <v>40</v>
      </c>
      <c r="C69" s="27">
        <f t="shared" si="1"/>
        <v>44409</v>
      </c>
      <c r="D69" s="44">
        <f t="shared" si="5"/>
        <v>285863.07000000012</v>
      </c>
      <c r="E69" s="28">
        <f t="shared" si="2"/>
        <v>1691.72</v>
      </c>
      <c r="F69" s="47"/>
      <c r="G69" s="28">
        <f t="shared" si="3"/>
        <v>1295.44</v>
      </c>
      <c r="H69" s="28">
        <f t="shared" si="4"/>
        <v>396.28</v>
      </c>
      <c r="I69" s="45">
        <f t="shared" si="6"/>
        <v>285466.7900000001</v>
      </c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8" customHeight="1" x14ac:dyDescent="0.25">
      <c r="A70" s="5"/>
      <c r="B70" s="26">
        <f t="shared" si="0"/>
        <v>41</v>
      </c>
      <c r="C70" s="27">
        <f t="shared" si="1"/>
        <v>44440</v>
      </c>
      <c r="D70" s="44">
        <f t="shared" si="5"/>
        <v>285466.7900000001</v>
      </c>
      <c r="E70" s="28">
        <f t="shared" si="2"/>
        <v>1691.72</v>
      </c>
      <c r="F70" s="47"/>
      <c r="G70" s="28">
        <f t="shared" si="3"/>
        <v>1293.6400000000001</v>
      </c>
      <c r="H70" s="28">
        <f t="shared" si="4"/>
        <v>398.07999999999993</v>
      </c>
      <c r="I70" s="45">
        <f t="shared" si="6"/>
        <v>285068.71000000008</v>
      </c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8" customHeight="1" x14ac:dyDescent="0.25">
      <c r="A71" s="5"/>
      <c r="B71" s="26">
        <f t="shared" si="0"/>
        <v>42</v>
      </c>
      <c r="C71" s="27">
        <f t="shared" si="1"/>
        <v>44470</v>
      </c>
      <c r="D71" s="44">
        <f t="shared" si="5"/>
        <v>285068.71000000008</v>
      </c>
      <c r="E71" s="28">
        <f t="shared" si="2"/>
        <v>1691.72</v>
      </c>
      <c r="F71" s="47"/>
      <c r="G71" s="28">
        <f t="shared" si="3"/>
        <v>1291.8399999999999</v>
      </c>
      <c r="H71" s="28">
        <f t="shared" si="4"/>
        <v>399.88000000000011</v>
      </c>
      <c r="I71" s="45">
        <f t="shared" si="6"/>
        <v>284668.83000000007</v>
      </c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8" customHeight="1" x14ac:dyDescent="0.25">
      <c r="A72" s="5"/>
      <c r="B72" s="26">
        <f t="shared" si="0"/>
        <v>43</v>
      </c>
      <c r="C72" s="27">
        <f t="shared" si="1"/>
        <v>44501</v>
      </c>
      <c r="D72" s="44">
        <f t="shared" si="5"/>
        <v>284668.83000000007</v>
      </c>
      <c r="E72" s="28">
        <f t="shared" si="2"/>
        <v>1691.72</v>
      </c>
      <c r="F72" s="47"/>
      <c r="G72" s="28">
        <f t="shared" si="3"/>
        <v>1290.03</v>
      </c>
      <c r="H72" s="28">
        <f t="shared" si="4"/>
        <v>401.69000000000005</v>
      </c>
      <c r="I72" s="45">
        <f t="shared" si="6"/>
        <v>284267.14000000007</v>
      </c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8" customHeight="1" x14ac:dyDescent="0.25">
      <c r="A73" s="5"/>
      <c r="B73" s="26">
        <f t="shared" si="0"/>
        <v>44</v>
      </c>
      <c r="C73" s="27">
        <f t="shared" si="1"/>
        <v>44531</v>
      </c>
      <c r="D73" s="44">
        <f t="shared" si="5"/>
        <v>284267.14000000007</v>
      </c>
      <c r="E73" s="28">
        <f t="shared" si="2"/>
        <v>1691.72</v>
      </c>
      <c r="F73" s="47"/>
      <c r="G73" s="28">
        <f t="shared" si="3"/>
        <v>1288.21</v>
      </c>
      <c r="H73" s="28">
        <f t="shared" si="4"/>
        <v>403.51</v>
      </c>
      <c r="I73" s="45">
        <f t="shared" si="6"/>
        <v>283863.63000000006</v>
      </c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8" customHeight="1" x14ac:dyDescent="0.25">
      <c r="A74" s="5"/>
      <c r="B74" s="26">
        <f t="shared" si="0"/>
        <v>45</v>
      </c>
      <c r="C74" s="27">
        <f t="shared" si="1"/>
        <v>44562</v>
      </c>
      <c r="D74" s="44">
        <f t="shared" si="5"/>
        <v>283863.63000000006</v>
      </c>
      <c r="E74" s="28">
        <f t="shared" si="2"/>
        <v>1691.72</v>
      </c>
      <c r="F74" s="47"/>
      <c r="G74" s="28">
        <f t="shared" si="3"/>
        <v>1286.3800000000001</v>
      </c>
      <c r="H74" s="28">
        <f t="shared" si="4"/>
        <v>405.33999999999992</v>
      </c>
      <c r="I74" s="45">
        <f t="shared" si="6"/>
        <v>283458.29000000004</v>
      </c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8" customHeight="1" x14ac:dyDescent="0.25">
      <c r="A75" s="5"/>
      <c r="B75" s="26">
        <f t="shared" si="0"/>
        <v>46</v>
      </c>
      <c r="C75" s="27">
        <f t="shared" si="1"/>
        <v>44593</v>
      </c>
      <c r="D75" s="44">
        <f t="shared" si="5"/>
        <v>283458.29000000004</v>
      </c>
      <c r="E75" s="28">
        <f t="shared" si="2"/>
        <v>1691.72</v>
      </c>
      <c r="F75" s="47"/>
      <c r="G75" s="28">
        <f t="shared" si="3"/>
        <v>1284.54</v>
      </c>
      <c r="H75" s="28">
        <f t="shared" si="4"/>
        <v>407.18000000000006</v>
      </c>
      <c r="I75" s="45">
        <f t="shared" si="6"/>
        <v>283051.11000000004</v>
      </c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8" customHeight="1" x14ac:dyDescent="0.25">
      <c r="A76" s="5"/>
      <c r="B76" s="26">
        <f t="shared" si="0"/>
        <v>47</v>
      </c>
      <c r="C76" s="27">
        <f t="shared" si="1"/>
        <v>44621</v>
      </c>
      <c r="D76" s="44">
        <f t="shared" si="5"/>
        <v>283051.11000000004</v>
      </c>
      <c r="E76" s="28">
        <f t="shared" si="2"/>
        <v>1691.72</v>
      </c>
      <c r="F76" s="47"/>
      <c r="G76" s="28">
        <f t="shared" si="3"/>
        <v>1282.7</v>
      </c>
      <c r="H76" s="28">
        <f t="shared" si="4"/>
        <v>409.02</v>
      </c>
      <c r="I76" s="45">
        <f t="shared" si="6"/>
        <v>282642.09000000003</v>
      </c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8" customHeight="1" x14ac:dyDescent="0.25">
      <c r="A77" s="5"/>
      <c r="B77" s="26">
        <f t="shared" si="0"/>
        <v>48</v>
      </c>
      <c r="C77" s="27">
        <f t="shared" si="1"/>
        <v>44652</v>
      </c>
      <c r="D77" s="44">
        <f t="shared" si="5"/>
        <v>282642.09000000003</v>
      </c>
      <c r="E77" s="28">
        <f t="shared" si="2"/>
        <v>1691.72</v>
      </c>
      <c r="F77" s="47"/>
      <c r="G77" s="28">
        <f t="shared" si="3"/>
        <v>1280.8399999999999</v>
      </c>
      <c r="H77" s="28">
        <f t="shared" si="4"/>
        <v>410.88000000000011</v>
      </c>
      <c r="I77" s="45">
        <f t="shared" si="6"/>
        <v>282231.21000000002</v>
      </c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8" customHeight="1" x14ac:dyDescent="0.25">
      <c r="A78" s="5"/>
      <c r="B78" s="26">
        <f t="shared" si="0"/>
        <v>49</v>
      </c>
      <c r="C78" s="27">
        <f t="shared" si="1"/>
        <v>44682</v>
      </c>
      <c r="D78" s="44">
        <f t="shared" si="5"/>
        <v>282231.21000000002</v>
      </c>
      <c r="E78" s="28">
        <f t="shared" si="2"/>
        <v>1691.72</v>
      </c>
      <c r="F78" s="47"/>
      <c r="G78" s="28">
        <f t="shared" si="3"/>
        <v>1278.98</v>
      </c>
      <c r="H78" s="28">
        <f t="shared" si="4"/>
        <v>412.74</v>
      </c>
      <c r="I78" s="45">
        <f t="shared" si="6"/>
        <v>281818.47000000003</v>
      </c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8" customHeight="1" x14ac:dyDescent="0.25">
      <c r="A79" s="5"/>
      <c r="B79" s="26">
        <f t="shared" si="0"/>
        <v>50</v>
      </c>
      <c r="C79" s="27">
        <f t="shared" si="1"/>
        <v>44713</v>
      </c>
      <c r="D79" s="44">
        <f t="shared" si="5"/>
        <v>281818.47000000003</v>
      </c>
      <c r="E79" s="28">
        <f t="shared" si="2"/>
        <v>1691.72</v>
      </c>
      <c r="F79" s="47"/>
      <c r="G79" s="28">
        <f t="shared" si="3"/>
        <v>1277.1099999999999</v>
      </c>
      <c r="H79" s="28">
        <f t="shared" si="4"/>
        <v>414.61000000000013</v>
      </c>
      <c r="I79" s="45">
        <f t="shared" si="6"/>
        <v>281403.86000000004</v>
      </c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8" customHeight="1" x14ac:dyDescent="0.25">
      <c r="A80" s="5"/>
      <c r="B80" s="26">
        <f t="shared" si="0"/>
        <v>51</v>
      </c>
      <c r="C80" s="27">
        <f t="shared" si="1"/>
        <v>44743</v>
      </c>
      <c r="D80" s="44">
        <f t="shared" si="5"/>
        <v>281403.86000000004</v>
      </c>
      <c r="E80" s="28">
        <f t="shared" si="2"/>
        <v>1691.72</v>
      </c>
      <c r="F80" s="47"/>
      <c r="G80" s="28">
        <f t="shared" si="3"/>
        <v>1275.23</v>
      </c>
      <c r="H80" s="28">
        <f t="shared" si="4"/>
        <v>416.49</v>
      </c>
      <c r="I80" s="45">
        <f t="shared" si="6"/>
        <v>280987.37000000005</v>
      </c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8" customHeight="1" x14ac:dyDescent="0.25">
      <c r="A81" s="5"/>
      <c r="B81" s="26">
        <f t="shared" si="0"/>
        <v>52</v>
      </c>
      <c r="C81" s="27">
        <f t="shared" si="1"/>
        <v>44774</v>
      </c>
      <c r="D81" s="44">
        <f t="shared" si="5"/>
        <v>280987.37000000005</v>
      </c>
      <c r="E81" s="28">
        <f t="shared" si="2"/>
        <v>1691.72</v>
      </c>
      <c r="F81" s="47"/>
      <c r="G81" s="28">
        <f t="shared" si="3"/>
        <v>1273.3499999999999</v>
      </c>
      <c r="H81" s="28">
        <f t="shared" si="4"/>
        <v>418.37000000000012</v>
      </c>
      <c r="I81" s="45">
        <f t="shared" si="6"/>
        <v>280569.00000000006</v>
      </c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8" customHeight="1" x14ac:dyDescent="0.25">
      <c r="A82" s="5"/>
      <c r="B82" s="26">
        <f t="shared" si="0"/>
        <v>53</v>
      </c>
      <c r="C82" s="27">
        <f t="shared" si="1"/>
        <v>44805</v>
      </c>
      <c r="D82" s="44">
        <f t="shared" si="5"/>
        <v>280569.00000000006</v>
      </c>
      <c r="E82" s="28">
        <f t="shared" si="2"/>
        <v>1691.72</v>
      </c>
      <c r="F82" s="47"/>
      <c r="G82" s="28">
        <f t="shared" si="3"/>
        <v>1271.45</v>
      </c>
      <c r="H82" s="28">
        <f t="shared" si="4"/>
        <v>420.27</v>
      </c>
      <c r="I82" s="45">
        <f t="shared" si="6"/>
        <v>280148.73000000004</v>
      </c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8" customHeight="1" x14ac:dyDescent="0.25">
      <c r="A83" s="5"/>
      <c r="B83" s="26">
        <f t="shared" si="0"/>
        <v>54</v>
      </c>
      <c r="C83" s="27">
        <f t="shared" si="1"/>
        <v>44835</v>
      </c>
      <c r="D83" s="44">
        <f t="shared" si="5"/>
        <v>280148.73000000004</v>
      </c>
      <c r="E83" s="28">
        <f t="shared" si="2"/>
        <v>1691.72</v>
      </c>
      <c r="F83" s="47"/>
      <c r="G83" s="28">
        <f t="shared" si="3"/>
        <v>1269.54</v>
      </c>
      <c r="H83" s="28">
        <f t="shared" si="4"/>
        <v>422.18000000000006</v>
      </c>
      <c r="I83" s="45">
        <f t="shared" si="6"/>
        <v>279726.55000000005</v>
      </c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8" customHeight="1" x14ac:dyDescent="0.25">
      <c r="A84" s="5"/>
      <c r="B84" s="26">
        <f t="shared" si="0"/>
        <v>55</v>
      </c>
      <c r="C84" s="27">
        <f t="shared" si="1"/>
        <v>44866</v>
      </c>
      <c r="D84" s="44">
        <f t="shared" si="5"/>
        <v>279726.55000000005</v>
      </c>
      <c r="E84" s="28">
        <f t="shared" si="2"/>
        <v>1691.72</v>
      </c>
      <c r="F84" s="47"/>
      <c r="G84" s="28">
        <f t="shared" si="3"/>
        <v>1267.6300000000001</v>
      </c>
      <c r="H84" s="28">
        <f t="shared" si="4"/>
        <v>424.08999999999992</v>
      </c>
      <c r="I84" s="45">
        <f t="shared" si="6"/>
        <v>279302.46000000002</v>
      </c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8" customHeight="1" x14ac:dyDescent="0.25">
      <c r="A85" s="5"/>
      <c r="B85" s="26">
        <f t="shared" si="0"/>
        <v>56</v>
      </c>
      <c r="C85" s="27">
        <f t="shared" si="1"/>
        <v>44896</v>
      </c>
      <c r="D85" s="44">
        <f t="shared" si="5"/>
        <v>279302.46000000002</v>
      </c>
      <c r="E85" s="28">
        <f t="shared" si="2"/>
        <v>1691.72</v>
      </c>
      <c r="F85" s="47"/>
      <c r="G85" s="28">
        <f t="shared" si="3"/>
        <v>1265.71</v>
      </c>
      <c r="H85" s="28">
        <f t="shared" si="4"/>
        <v>426.01</v>
      </c>
      <c r="I85" s="45">
        <f t="shared" si="6"/>
        <v>278876.45</v>
      </c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8" customHeight="1" x14ac:dyDescent="0.25">
      <c r="A86" s="5"/>
      <c r="B86" s="26">
        <f t="shared" si="0"/>
        <v>57</v>
      </c>
      <c r="C86" s="27">
        <f t="shared" si="1"/>
        <v>44927</v>
      </c>
      <c r="D86" s="44">
        <f t="shared" si="5"/>
        <v>278876.45</v>
      </c>
      <c r="E86" s="28">
        <f t="shared" si="2"/>
        <v>1691.72</v>
      </c>
      <c r="F86" s="47"/>
      <c r="G86" s="28">
        <f t="shared" si="3"/>
        <v>1263.78</v>
      </c>
      <c r="H86" s="28">
        <f t="shared" si="4"/>
        <v>427.94000000000005</v>
      </c>
      <c r="I86" s="45">
        <f t="shared" si="6"/>
        <v>278448.51</v>
      </c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8" customHeight="1" x14ac:dyDescent="0.25">
      <c r="A87" s="5"/>
      <c r="B87" s="26">
        <f t="shared" si="0"/>
        <v>58</v>
      </c>
      <c r="C87" s="27">
        <f t="shared" si="1"/>
        <v>44958</v>
      </c>
      <c r="D87" s="44">
        <f t="shared" si="5"/>
        <v>278448.51</v>
      </c>
      <c r="E87" s="28">
        <f t="shared" si="2"/>
        <v>1691.72</v>
      </c>
      <c r="F87" s="47"/>
      <c r="G87" s="28">
        <f t="shared" si="3"/>
        <v>1261.8399999999999</v>
      </c>
      <c r="H87" s="28">
        <f t="shared" si="4"/>
        <v>429.88000000000011</v>
      </c>
      <c r="I87" s="45">
        <f t="shared" si="6"/>
        <v>278018.63</v>
      </c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8" customHeight="1" x14ac:dyDescent="0.25">
      <c r="A88" s="5"/>
      <c r="B88" s="26">
        <f t="shared" si="0"/>
        <v>59</v>
      </c>
      <c r="C88" s="27">
        <f t="shared" si="1"/>
        <v>44986</v>
      </c>
      <c r="D88" s="44">
        <f t="shared" si="5"/>
        <v>278018.63</v>
      </c>
      <c r="E88" s="28">
        <f t="shared" si="2"/>
        <v>1691.72</v>
      </c>
      <c r="F88" s="47"/>
      <c r="G88" s="28">
        <f t="shared" si="3"/>
        <v>1259.8900000000001</v>
      </c>
      <c r="H88" s="28">
        <f t="shared" si="4"/>
        <v>431.82999999999993</v>
      </c>
      <c r="I88" s="45">
        <f t="shared" si="6"/>
        <v>277586.8</v>
      </c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8" customHeight="1" x14ac:dyDescent="0.25">
      <c r="A89" s="5"/>
      <c r="B89" s="26">
        <f t="shared" si="0"/>
        <v>60</v>
      </c>
      <c r="C89" s="27">
        <f t="shared" si="1"/>
        <v>45017</v>
      </c>
      <c r="D89" s="44">
        <f t="shared" si="5"/>
        <v>277586.8</v>
      </c>
      <c r="E89" s="28">
        <f t="shared" si="2"/>
        <v>1691.72</v>
      </c>
      <c r="F89" s="47"/>
      <c r="G89" s="28">
        <f t="shared" si="3"/>
        <v>1257.94</v>
      </c>
      <c r="H89" s="28">
        <f t="shared" si="4"/>
        <v>433.78</v>
      </c>
      <c r="I89" s="45">
        <f t="shared" si="6"/>
        <v>277153.01999999996</v>
      </c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8" customHeight="1" x14ac:dyDescent="0.25">
      <c r="A90" s="5"/>
      <c r="B90" s="26">
        <f t="shared" si="0"/>
        <v>61</v>
      </c>
      <c r="C90" s="27">
        <f t="shared" si="1"/>
        <v>45047</v>
      </c>
      <c r="D90" s="44">
        <f t="shared" si="5"/>
        <v>277153.01999999996</v>
      </c>
      <c r="E90" s="28">
        <f t="shared" si="2"/>
        <v>1691.72</v>
      </c>
      <c r="F90" s="47"/>
      <c r="G90" s="28">
        <f t="shared" si="3"/>
        <v>1255.97</v>
      </c>
      <c r="H90" s="28">
        <f t="shared" si="4"/>
        <v>435.75</v>
      </c>
      <c r="I90" s="45">
        <f t="shared" si="6"/>
        <v>276717.26999999996</v>
      </c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8" customHeight="1" x14ac:dyDescent="0.25">
      <c r="A91" s="5"/>
      <c r="B91" s="26">
        <f t="shared" si="0"/>
        <v>62</v>
      </c>
      <c r="C91" s="27">
        <f t="shared" si="1"/>
        <v>45078</v>
      </c>
      <c r="D91" s="44">
        <f t="shared" si="5"/>
        <v>276717.26999999996</v>
      </c>
      <c r="E91" s="28">
        <f t="shared" si="2"/>
        <v>1691.72</v>
      </c>
      <c r="F91" s="47"/>
      <c r="G91" s="28">
        <f t="shared" si="3"/>
        <v>1253.99</v>
      </c>
      <c r="H91" s="28">
        <f t="shared" si="4"/>
        <v>437.73</v>
      </c>
      <c r="I91" s="45">
        <f t="shared" si="6"/>
        <v>276279.53999999998</v>
      </c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8" customHeight="1" x14ac:dyDescent="0.25">
      <c r="A92" s="5"/>
      <c r="B92" s="26">
        <f t="shared" si="0"/>
        <v>63</v>
      </c>
      <c r="C92" s="27">
        <f t="shared" si="1"/>
        <v>45108</v>
      </c>
      <c r="D92" s="44">
        <f t="shared" si="5"/>
        <v>276279.53999999998</v>
      </c>
      <c r="E92" s="28">
        <f t="shared" si="2"/>
        <v>1691.72</v>
      </c>
      <c r="F92" s="47"/>
      <c r="G92" s="28">
        <f t="shared" si="3"/>
        <v>1252.01</v>
      </c>
      <c r="H92" s="28">
        <f t="shared" si="4"/>
        <v>439.71000000000004</v>
      </c>
      <c r="I92" s="45">
        <f t="shared" si="6"/>
        <v>275839.82999999996</v>
      </c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8" customHeight="1" x14ac:dyDescent="0.25">
      <c r="A93" s="5"/>
      <c r="B93" s="26">
        <f t="shared" si="0"/>
        <v>64</v>
      </c>
      <c r="C93" s="27">
        <f t="shared" si="1"/>
        <v>45139</v>
      </c>
      <c r="D93" s="44">
        <f t="shared" si="5"/>
        <v>275839.82999999996</v>
      </c>
      <c r="E93" s="28">
        <f t="shared" si="2"/>
        <v>1691.72</v>
      </c>
      <c r="F93" s="47"/>
      <c r="G93" s="28">
        <f t="shared" si="3"/>
        <v>1250.02</v>
      </c>
      <c r="H93" s="28">
        <f t="shared" si="4"/>
        <v>441.70000000000005</v>
      </c>
      <c r="I93" s="45">
        <f t="shared" si="6"/>
        <v>275398.12999999995</v>
      </c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8" customHeight="1" x14ac:dyDescent="0.25">
      <c r="A94" s="5"/>
      <c r="B94" s="26">
        <f t="shared" ref="B94:B157" si="7">IF(I93="","",IF(OR(B93&gt;=$C$23,ROUND(I93,2)&lt;=0),"",B93+1))</f>
        <v>65</v>
      </c>
      <c r="C94" s="27">
        <f t="shared" si="1"/>
        <v>45170</v>
      </c>
      <c r="D94" s="44">
        <f t="shared" si="5"/>
        <v>275398.12999999995</v>
      </c>
      <c r="E94" s="28">
        <f t="shared" ref="E94:E157" si="8">IF(B94="","",IF(OR(B94=$C$23,$I$18&gt;ROUND((1+$I$17)*I93,2)),ROUND((1+$I$17)*I93,2),$I$18))</f>
        <v>1691.72</v>
      </c>
      <c r="F94" s="47"/>
      <c r="G94" s="28">
        <f t="shared" ref="G94:G157" si="9">IF(B94="","",ROUND($I$17*I93,2))</f>
        <v>1248.02</v>
      </c>
      <c r="H94" s="28">
        <f t="shared" ref="H94:H157" si="10">IF(B94="","",E94-G94+F94)</f>
        <v>443.70000000000005</v>
      </c>
      <c r="I94" s="45">
        <f t="shared" si="6"/>
        <v>274954.42999999993</v>
      </c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8" customHeight="1" x14ac:dyDescent="0.25">
      <c r="A95" s="5"/>
      <c r="B95" s="26">
        <f t="shared" si="7"/>
        <v>66</v>
      </c>
      <c r="C95" s="27">
        <f t="shared" si="1"/>
        <v>45200</v>
      </c>
      <c r="D95" s="44">
        <f t="shared" ref="D95:D158" si="11">IF(B95="","",I94)</f>
        <v>274954.42999999993</v>
      </c>
      <c r="E95" s="28">
        <f t="shared" si="8"/>
        <v>1691.72</v>
      </c>
      <c r="F95" s="47"/>
      <c r="G95" s="28">
        <f t="shared" si="9"/>
        <v>1246.01</v>
      </c>
      <c r="H95" s="28">
        <f t="shared" si="10"/>
        <v>445.71000000000004</v>
      </c>
      <c r="I95" s="45">
        <f t="shared" ref="I95:I158" si="12">IF(B95="","",I94-H95)</f>
        <v>274508.71999999991</v>
      </c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8" customHeight="1" x14ac:dyDescent="0.25">
      <c r="A96" s="5"/>
      <c r="B96" s="26">
        <f t="shared" si="7"/>
        <v>67</v>
      </c>
      <c r="C96" s="27">
        <f t="shared" si="1"/>
        <v>45231</v>
      </c>
      <c r="D96" s="44">
        <f t="shared" si="11"/>
        <v>274508.71999999991</v>
      </c>
      <c r="E96" s="28">
        <f t="shared" si="8"/>
        <v>1691.72</v>
      </c>
      <c r="F96" s="47"/>
      <c r="G96" s="28">
        <f t="shared" si="9"/>
        <v>1243.99</v>
      </c>
      <c r="H96" s="28">
        <f t="shared" si="10"/>
        <v>447.73</v>
      </c>
      <c r="I96" s="45">
        <f t="shared" si="12"/>
        <v>274060.98999999993</v>
      </c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8" customHeight="1" x14ac:dyDescent="0.25">
      <c r="A97" s="5"/>
      <c r="B97" s="26">
        <f t="shared" si="7"/>
        <v>68</v>
      </c>
      <c r="C97" s="27">
        <f t="shared" si="1"/>
        <v>45261</v>
      </c>
      <c r="D97" s="44">
        <f t="shared" si="11"/>
        <v>274060.98999999993</v>
      </c>
      <c r="E97" s="28">
        <f t="shared" si="8"/>
        <v>1691.72</v>
      </c>
      <c r="F97" s="47"/>
      <c r="G97" s="28">
        <f t="shared" si="9"/>
        <v>1241.96</v>
      </c>
      <c r="H97" s="28">
        <f t="shared" si="10"/>
        <v>449.76</v>
      </c>
      <c r="I97" s="45">
        <f t="shared" si="12"/>
        <v>273611.22999999992</v>
      </c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8" customHeight="1" x14ac:dyDescent="0.25">
      <c r="A98" s="5"/>
      <c r="B98" s="26">
        <f t="shared" si="7"/>
        <v>69</v>
      </c>
      <c r="C98" s="27">
        <f t="shared" si="1"/>
        <v>45292</v>
      </c>
      <c r="D98" s="44">
        <f t="shared" si="11"/>
        <v>273611.22999999992</v>
      </c>
      <c r="E98" s="28">
        <f t="shared" si="8"/>
        <v>1691.72</v>
      </c>
      <c r="F98" s="47"/>
      <c r="G98" s="28">
        <f t="shared" si="9"/>
        <v>1239.92</v>
      </c>
      <c r="H98" s="28">
        <f t="shared" si="10"/>
        <v>451.79999999999995</v>
      </c>
      <c r="I98" s="45">
        <f t="shared" si="12"/>
        <v>273159.42999999993</v>
      </c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8" customHeight="1" x14ac:dyDescent="0.25">
      <c r="A99" s="5"/>
      <c r="B99" s="26">
        <f t="shared" si="7"/>
        <v>70</v>
      </c>
      <c r="C99" s="27">
        <f t="shared" si="1"/>
        <v>45323</v>
      </c>
      <c r="D99" s="44">
        <f t="shared" si="11"/>
        <v>273159.42999999993</v>
      </c>
      <c r="E99" s="28">
        <f t="shared" si="8"/>
        <v>1691.72</v>
      </c>
      <c r="F99" s="47"/>
      <c r="G99" s="28">
        <f t="shared" si="9"/>
        <v>1237.8699999999999</v>
      </c>
      <c r="H99" s="28">
        <f t="shared" si="10"/>
        <v>453.85000000000014</v>
      </c>
      <c r="I99" s="45">
        <f t="shared" si="12"/>
        <v>272705.57999999996</v>
      </c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8" customHeight="1" x14ac:dyDescent="0.25">
      <c r="A100" s="5"/>
      <c r="B100" s="26">
        <f t="shared" si="7"/>
        <v>71</v>
      </c>
      <c r="C100" s="27">
        <f t="shared" si="1"/>
        <v>45352</v>
      </c>
      <c r="D100" s="44">
        <f t="shared" si="11"/>
        <v>272705.57999999996</v>
      </c>
      <c r="E100" s="28">
        <f t="shared" si="8"/>
        <v>1691.72</v>
      </c>
      <c r="F100" s="47"/>
      <c r="G100" s="28">
        <f t="shared" si="9"/>
        <v>1235.81</v>
      </c>
      <c r="H100" s="28">
        <f t="shared" si="10"/>
        <v>455.91000000000008</v>
      </c>
      <c r="I100" s="45">
        <f t="shared" si="12"/>
        <v>272249.67</v>
      </c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8" customHeight="1" x14ac:dyDescent="0.25">
      <c r="A101" s="5"/>
      <c r="B101" s="26">
        <f t="shared" si="7"/>
        <v>72</v>
      </c>
      <c r="C101" s="27">
        <f t="shared" si="1"/>
        <v>45383</v>
      </c>
      <c r="D101" s="44">
        <f t="shared" si="11"/>
        <v>272249.67</v>
      </c>
      <c r="E101" s="28">
        <f t="shared" si="8"/>
        <v>1691.72</v>
      </c>
      <c r="F101" s="47"/>
      <c r="G101" s="28">
        <f t="shared" si="9"/>
        <v>1233.75</v>
      </c>
      <c r="H101" s="28">
        <f t="shared" si="10"/>
        <v>457.97</v>
      </c>
      <c r="I101" s="45">
        <f t="shared" si="12"/>
        <v>271791.7</v>
      </c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8" customHeight="1" x14ac:dyDescent="0.25">
      <c r="A102" s="5"/>
      <c r="B102" s="26">
        <f t="shared" si="7"/>
        <v>73</v>
      </c>
      <c r="C102" s="27">
        <f t="shared" si="1"/>
        <v>45413</v>
      </c>
      <c r="D102" s="44">
        <f t="shared" si="11"/>
        <v>271791.7</v>
      </c>
      <c r="E102" s="28">
        <f t="shared" si="8"/>
        <v>1691.72</v>
      </c>
      <c r="F102" s="47"/>
      <c r="G102" s="28">
        <f t="shared" si="9"/>
        <v>1231.67</v>
      </c>
      <c r="H102" s="28">
        <f t="shared" si="10"/>
        <v>460.04999999999995</v>
      </c>
      <c r="I102" s="45">
        <f t="shared" si="12"/>
        <v>271331.65000000002</v>
      </c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8" customHeight="1" x14ac:dyDescent="0.25">
      <c r="A103" s="5"/>
      <c r="B103" s="26">
        <f t="shared" si="7"/>
        <v>74</v>
      </c>
      <c r="C103" s="27">
        <f t="shared" si="1"/>
        <v>45444</v>
      </c>
      <c r="D103" s="44">
        <f t="shared" si="11"/>
        <v>271331.65000000002</v>
      </c>
      <c r="E103" s="28">
        <f t="shared" si="8"/>
        <v>1691.72</v>
      </c>
      <c r="F103" s="47"/>
      <c r="G103" s="28">
        <f t="shared" si="9"/>
        <v>1229.5899999999999</v>
      </c>
      <c r="H103" s="28">
        <f t="shared" si="10"/>
        <v>462.13000000000011</v>
      </c>
      <c r="I103" s="45">
        <f t="shared" si="12"/>
        <v>270869.52</v>
      </c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8" customHeight="1" x14ac:dyDescent="0.25">
      <c r="A104" s="5"/>
      <c r="B104" s="26">
        <f t="shared" si="7"/>
        <v>75</v>
      </c>
      <c r="C104" s="27">
        <f t="shared" si="1"/>
        <v>45474</v>
      </c>
      <c r="D104" s="44">
        <f t="shared" si="11"/>
        <v>270869.52</v>
      </c>
      <c r="E104" s="28">
        <f t="shared" si="8"/>
        <v>1691.72</v>
      </c>
      <c r="F104" s="47"/>
      <c r="G104" s="28">
        <f t="shared" si="9"/>
        <v>1227.49</v>
      </c>
      <c r="H104" s="28">
        <f t="shared" si="10"/>
        <v>464.23</v>
      </c>
      <c r="I104" s="45">
        <f t="shared" si="12"/>
        <v>270405.29000000004</v>
      </c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8" customHeight="1" x14ac:dyDescent="0.25">
      <c r="A105" s="5"/>
      <c r="B105" s="26">
        <f t="shared" si="7"/>
        <v>76</v>
      </c>
      <c r="C105" s="27">
        <f t="shared" si="1"/>
        <v>45505</v>
      </c>
      <c r="D105" s="44">
        <f t="shared" si="11"/>
        <v>270405.29000000004</v>
      </c>
      <c r="E105" s="28">
        <f t="shared" si="8"/>
        <v>1691.72</v>
      </c>
      <c r="F105" s="47"/>
      <c r="G105" s="28">
        <f t="shared" si="9"/>
        <v>1225.3900000000001</v>
      </c>
      <c r="H105" s="28">
        <f t="shared" si="10"/>
        <v>466.32999999999993</v>
      </c>
      <c r="I105" s="45">
        <f t="shared" si="12"/>
        <v>269938.96000000002</v>
      </c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ht="18" customHeight="1" x14ac:dyDescent="0.25">
      <c r="A106" s="5"/>
      <c r="B106" s="26">
        <f t="shared" si="7"/>
        <v>77</v>
      </c>
      <c r="C106" s="27">
        <f t="shared" si="1"/>
        <v>45536</v>
      </c>
      <c r="D106" s="44">
        <f t="shared" si="11"/>
        <v>269938.96000000002</v>
      </c>
      <c r="E106" s="28">
        <f t="shared" si="8"/>
        <v>1691.72</v>
      </c>
      <c r="F106" s="47"/>
      <c r="G106" s="28">
        <f t="shared" si="9"/>
        <v>1223.28</v>
      </c>
      <c r="H106" s="28">
        <f t="shared" si="10"/>
        <v>468.44000000000005</v>
      </c>
      <c r="I106" s="45">
        <f t="shared" si="12"/>
        <v>269470.52</v>
      </c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ht="18" customHeight="1" x14ac:dyDescent="0.25">
      <c r="A107" s="5"/>
      <c r="B107" s="26">
        <f t="shared" si="7"/>
        <v>78</v>
      </c>
      <c r="C107" s="27">
        <f t="shared" si="1"/>
        <v>45566</v>
      </c>
      <c r="D107" s="44">
        <f t="shared" si="11"/>
        <v>269470.52</v>
      </c>
      <c r="E107" s="28">
        <f t="shared" si="8"/>
        <v>1691.72</v>
      </c>
      <c r="F107" s="47"/>
      <c r="G107" s="28">
        <f t="shared" si="9"/>
        <v>1221.1500000000001</v>
      </c>
      <c r="H107" s="28">
        <f t="shared" si="10"/>
        <v>470.56999999999994</v>
      </c>
      <c r="I107" s="45">
        <f t="shared" si="12"/>
        <v>268999.95</v>
      </c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ht="18" customHeight="1" x14ac:dyDescent="0.25">
      <c r="A108" s="5"/>
      <c r="B108" s="26">
        <f t="shared" si="7"/>
        <v>79</v>
      </c>
      <c r="C108" s="27">
        <f t="shared" si="1"/>
        <v>45597</v>
      </c>
      <c r="D108" s="44">
        <f t="shared" si="11"/>
        <v>268999.95</v>
      </c>
      <c r="E108" s="28">
        <f t="shared" si="8"/>
        <v>1691.72</v>
      </c>
      <c r="F108" s="47"/>
      <c r="G108" s="28">
        <f t="shared" si="9"/>
        <v>1219.02</v>
      </c>
      <c r="H108" s="28">
        <f t="shared" si="10"/>
        <v>472.70000000000005</v>
      </c>
      <c r="I108" s="45">
        <f t="shared" si="12"/>
        <v>268527.25</v>
      </c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ht="18" customHeight="1" x14ac:dyDescent="0.25">
      <c r="A109" s="5"/>
      <c r="B109" s="26">
        <f t="shared" si="7"/>
        <v>80</v>
      </c>
      <c r="C109" s="27">
        <f t="shared" si="1"/>
        <v>45627</v>
      </c>
      <c r="D109" s="44">
        <f t="shared" si="11"/>
        <v>268527.25</v>
      </c>
      <c r="E109" s="28">
        <f t="shared" si="8"/>
        <v>1691.72</v>
      </c>
      <c r="F109" s="47"/>
      <c r="G109" s="28">
        <f t="shared" si="9"/>
        <v>1216.8800000000001</v>
      </c>
      <c r="H109" s="28">
        <f t="shared" si="10"/>
        <v>474.83999999999992</v>
      </c>
      <c r="I109" s="45">
        <f t="shared" si="12"/>
        <v>268052.40999999997</v>
      </c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ht="18" customHeight="1" x14ac:dyDescent="0.25">
      <c r="A110" s="5"/>
      <c r="B110" s="26">
        <f t="shared" si="7"/>
        <v>81</v>
      </c>
      <c r="C110" s="27">
        <f t="shared" si="1"/>
        <v>45658</v>
      </c>
      <c r="D110" s="44">
        <f t="shared" si="11"/>
        <v>268052.40999999997</v>
      </c>
      <c r="E110" s="28">
        <f t="shared" si="8"/>
        <v>1691.72</v>
      </c>
      <c r="F110" s="47"/>
      <c r="G110" s="28">
        <f t="shared" si="9"/>
        <v>1214.73</v>
      </c>
      <c r="H110" s="28">
        <f t="shared" si="10"/>
        <v>476.99</v>
      </c>
      <c r="I110" s="45">
        <f t="shared" si="12"/>
        <v>267575.42</v>
      </c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ht="18" customHeight="1" x14ac:dyDescent="0.25">
      <c r="A111" s="5"/>
      <c r="B111" s="26">
        <f t="shared" si="7"/>
        <v>82</v>
      </c>
      <c r="C111" s="27">
        <f t="shared" si="1"/>
        <v>45689</v>
      </c>
      <c r="D111" s="44">
        <f t="shared" si="11"/>
        <v>267575.42</v>
      </c>
      <c r="E111" s="28">
        <f t="shared" si="8"/>
        <v>1691.72</v>
      </c>
      <c r="F111" s="47"/>
      <c r="G111" s="28">
        <f t="shared" si="9"/>
        <v>1212.57</v>
      </c>
      <c r="H111" s="28">
        <f t="shared" si="10"/>
        <v>479.15000000000009</v>
      </c>
      <c r="I111" s="45">
        <f t="shared" si="12"/>
        <v>267096.26999999996</v>
      </c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ht="18" customHeight="1" x14ac:dyDescent="0.25">
      <c r="A112" s="5"/>
      <c r="B112" s="26">
        <f t="shared" si="7"/>
        <v>83</v>
      </c>
      <c r="C112" s="27">
        <f t="shared" si="1"/>
        <v>45717</v>
      </c>
      <c r="D112" s="44">
        <f t="shared" si="11"/>
        <v>267096.26999999996</v>
      </c>
      <c r="E112" s="28">
        <f t="shared" si="8"/>
        <v>1691.72</v>
      </c>
      <c r="F112" s="47"/>
      <c r="G112" s="28">
        <f t="shared" si="9"/>
        <v>1210.4000000000001</v>
      </c>
      <c r="H112" s="28">
        <f t="shared" si="10"/>
        <v>481.31999999999994</v>
      </c>
      <c r="I112" s="45">
        <f t="shared" si="12"/>
        <v>266614.94999999995</v>
      </c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ht="18" customHeight="1" x14ac:dyDescent="0.25">
      <c r="A113" s="5"/>
      <c r="B113" s="26">
        <f t="shared" si="7"/>
        <v>84</v>
      </c>
      <c r="C113" s="27">
        <f t="shared" si="1"/>
        <v>45748</v>
      </c>
      <c r="D113" s="44">
        <f t="shared" si="11"/>
        <v>266614.94999999995</v>
      </c>
      <c r="E113" s="28">
        <f t="shared" si="8"/>
        <v>1691.72</v>
      </c>
      <c r="F113" s="47"/>
      <c r="G113" s="28">
        <f t="shared" si="9"/>
        <v>1208.21</v>
      </c>
      <c r="H113" s="28">
        <f t="shared" si="10"/>
        <v>483.51</v>
      </c>
      <c r="I113" s="45">
        <f t="shared" si="12"/>
        <v>266131.43999999994</v>
      </c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ht="18" customHeight="1" x14ac:dyDescent="0.25">
      <c r="A114" s="5"/>
      <c r="B114" s="26">
        <f t="shared" si="7"/>
        <v>85</v>
      </c>
      <c r="C114" s="27">
        <f t="shared" si="1"/>
        <v>45778</v>
      </c>
      <c r="D114" s="44">
        <f t="shared" si="11"/>
        <v>266131.43999999994</v>
      </c>
      <c r="E114" s="28">
        <f t="shared" si="8"/>
        <v>1691.72</v>
      </c>
      <c r="F114" s="47"/>
      <c r="G114" s="28">
        <f t="shared" si="9"/>
        <v>1206.02</v>
      </c>
      <c r="H114" s="28">
        <f t="shared" si="10"/>
        <v>485.70000000000005</v>
      </c>
      <c r="I114" s="45">
        <f t="shared" si="12"/>
        <v>265645.73999999993</v>
      </c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ht="18" customHeight="1" x14ac:dyDescent="0.25">
      <c r="A115" s="5"/>
      <c r="B115" s="26">
        <f t="shared" si="7"/>
        <v>86</v>
      </c>
      <c r="C115" s="27">
        <f t="shared" si="1"/>
        <v>45809</v>
      </c>
      <c r="D115" s="44">
        <f t="shared" si="11"/>
        <v>265645.73999999993</v>
      </c>
      <c r="E115" s="28">
        <f t="shared" si="8"/>
        <v>1691.72</v>
      </c>
      <c r="F115" s="47"/>
      <c r="G115" s="28">
        <f t="shared" si="9"/>
        <v>1203.82</v>
      </c>
      <c r="H115" s="28">
        <f t="shared" si="10"/>
        <v>487.90000000000009</v>
      </c>
      <c r="I115" s="45">
        <f t="shared" si="12"/>
        <v>265157.83999999991</v>
      </c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ht="18" customHeight="1" x14ac:dyDescent="0.25">
      <c r="A116" s="5"/>
      <c r="B116" s="26">
        <f t="shared" si="7"/>
        <v>87</v>
      </c>
      <c r="C116" s="27">
        <f t="shared" si="1"/>
        <v>45839</v>
      </c>
      <c r="D116" s="44">
        <f t="shared" si="11"/>
        <v>265157.83999999991</v>
      </c>
      <c r="E116" s="28">
        <f t="shared" si="8"/>
        <v>1691.72</v>
      </c>
      <c r="F116" s="47"/>
      <c r="G116" s="28">
        <f t="shared" si="9"/>
        <v>1201.6099999999999</v>
      </c>
      <c r="H116" s="28">
        <f t="shared" si="10"/>
        <v>490.11000000000013</v>
      </c>
      <c r="I116" s="45">
        <f t="shared" si="12"/>
        <v>264667.72999999992</v>
      </c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ht="18" customHeight="1" x14ac:dyDescent="0.25">
      <c r="A117" s="5"/>
      <c r="B117" s="26">
        <f t="shared" si="7"/>
        <v>88</v>
      </c>
      <c r="C117" s="27">
        <f t="shared" si="1"/>
        <v>45870</v>
      </c>
      <c r="D117" s="44">
        <f t="shared" si="11"/>
        <v>264667.72999999992</v>
      </c>
      <c r="E117" s="28">
        <f t="shared" si="8"/>
        <v>1691.72</v>
      </c>
      <c r="F117" s="47"/>
      <c r="G117" s="28">
        <f t="shared" si="9"/>
        <v>1199.3900000000001</v>
      </c>
      <c r="H117" s="28">
        <f t="shared" si="10"/>
        <v>492.32999999999993</v>
      </c>
      <c r="I117" s="45">
        <f t="shared" si="12"/>
        <v>264175.39999999991</v>
      </c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ht="18" customHeight="1" x14ac:dyDescent="0.25">
      <c r="A118" s="5"/>
      <c r="B118" s="26">
        <f t="shared" si="7"/>
        <v>89</v>
      </c>
      <c r="C118" s="27">
        <f t="shared" si="1"/>
        <v>45901</v>
      </c>
      <c r="D118" s="44">
        <f t="shared" si="11"/>
        <v>264175.39999999991</v>
      </c>
      <c r="E118" s="28">
        <f t="shared" si="8"/>
        <v>1691.72</v>
      </c>
      <c r="F118" s="47"/>
      <c r="G118" s="28">
        <f t="shared" si="9"/>
        <v>1197.1600000000001</v>
      </c>
      <c r="H118" s="28">
        <f t="shared" si="10"/>
        <v>494.55999999999995</v>
      </c>
      <c r="I118" s="45">
        <f t="shared" si="12"/>
        <v>263680.83999999991</v>
      </c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ht="18" customHeight="1" x14ac:dyDescent="0.25">
      <c r="A119" s="5"/>
      <c r="B119" s="26">
        <f t="shared" si="7"/>
        <v>90</v>
      </c>
      <c r="C119" s="27">
        <f t="shared" si="1"/>
        <v>45931</v>
      </c>
      <c r="D119" s="44">
        <f t="shared" si="11"/>
        <v>263680.83999999991</v>
      </c>
      <c r="E119" s="28">
        <f t="shared" si="8"/>
        <v>1691.72</v>
      </c>
      <c r="F119" s="47"/>
      <c r="G119" s="28">
        <f t="shared" si="9"/>
        <v>1194.92</v>
      </c>
      <c r="H119" s="28">
        <f t="shared" si="10"/>
        <v>496.79999999999995</v>
      </c>
      <c r="I119" s="45">
        <f t="shared" si="12"/>
        <v>263184.03999999992</v>
      </c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ht="18" customHeight="1" x14ac:dyDescent="0.25">
      <c r="A120" s="5"/>
      <c r="B120" s="26">
        <f t="shared" si="7"/>
        <v>91</v>
      </c>
      <c r="C120" s="27">
        <f t="shared" si="1"/>
        <v>45962</v>
      </c>
      <c r="D120" s="44">
        <f t="shared" si="11"/>
        <v>263184.03999999992</v>
      </c>
      <c r="E120" s="28">
        <f t="shared" si="8"/>
        <v>1691.72</v>
      </c>
      <c r="F120" s="47"/>
      <c r="G120" s="28">
        <f t="shared" si="9"/>
        <v>1192.67</v>
      </c>
      <c r="H120" s="28">
        <f t="shared" si="10"/>
        <v>499.04999999999995</v>
      </c>
      <c r="I120" s="45">
        <f t="shared" si="12"/>
        <v>262684.98999999993</v>
      </c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ht="18" customHeight="1" x14ac:dyDescent="0.25">
      <c r="A121" s="5"/>
      <c r="B121" s="26">
        <f t="shared" si="7"/>
        <v>92</v>
      </c>
      <c r="C121" s="27">
        <f t="shared" si="1"/>
        <v>45992</v>
      </c>
      <c r="D121" s="44">
        <f t="shared" si="11"/>
        <v>262684.98999999993</v>
      </c>
      <c r="E121" s="28">
        <f t="shared" si="8"/>
        <v>1691.72</v>
      </c>
      <c r="F121" s="47"/>
      <c r="G121" s="28">
        <f t="shared" si="9"/>
        <v>1190.4000000000001</v>
      </c>
      <c r="H121" s="28">
        <f t="shared" si="10"/>
        <v>501.31999999999994</v>
      </c>
      <c r="I121" s="45">
        <f t="shared" si="12"/>
        <v>262183.66999999993</v>
      </c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ht="18" customHeight="1" x14ac:dyDescent="0.25">
      <c r="A122" s="5"/>
      <c r="B122" s="26">
        <f t="shared" si="7"/>
        <v>93</v>
      </c>
      <c r="C122" s="27">
        <f t="shared" si="1"/>
        <v>46023</v>
      </c>
      <c r="D122" s="44">
        <f t="shared" si="11"/>
        <v>262183.66999999993</v>
      </c>
      <c r="E122" s="28">
        <f t="shared" si="8"/>
        <v>1691.72</v>
      </c>
      <c r="F122" s="47"/>
      <c r="G122" s="28">
        <f t="shared" si="9"/>
        <v>1188.1300000000001</v>
      </c>
      <c r="H122" s="28">
        <f t="shared" si="10"/>
        <v>503.58999999999992</v>
      </c>
      <c r="I122" s="45">
        <f t="shared" si="12"/>
        <v>261680.07999999993</v>
      </c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ht="18" customHeight="1" x14ac:dyDescent="0.25">
      <c r="A123" s="5"/>
      <c r="B123" s="26">
        <f t="shared" si="7"/>
        <v>94</v>
      </c>
      <c r="C123" s="27">
        <f t="shared" si="1"/>
        <v>46054</v>
      </c>
      <c r="D123" s="44">
        <f t="shared" si="11"/>
        <v>261680.07999999993</v>
      </c>
      <c r="E123" s="28">
        <f t="shared" si="8"/>
        <v>1691.72</v>
      </c>
      <c r="F123" s="47"/>
      <c r="G123" s="28">
        <f t="shared" si="9"/>
        <v>1185.8499999999999</v>
      </c>
      <c r="H123" s="28">
        <f t="shared" si="10"/>
        <v>505.87000000000012</v>
      </c>
      <c r="I123" s="45">
        <f t="shared" si="12"/>
        <v>261174.20999999993</v>
      </c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ht="18" customHeight="1" x14ac:dyDescent="0.25">
      <c r="A124" s="5"/>
      <c r="B124" s="26">
        <f t="shared" si="7"/>
        <v>95</v>
      </c>
      <c r="C124" s="27">
        <f t="shared" si="1"/>
        <v>46082</v>
      </c>
      <c r="D124" s="44">
        <f t="shared" si="11"/>
        <v>261174.20999999993</v>
      </c>
      <c r="E124" s="28">
        <f t="shared" si="8"/>
        <v>1691.72</v>
      </c>
      <c r="F124" s="47"/>
      <c r="G124" s="28">
        <f t="shared" si="9"/>
        <v>1183.56</v>
      </c>
      <c r="H124" s="28">
        <f t="shared" si="10"/>
        <v>508.16000000000008</v>
      </c>
      <c r="I124" s="45">
        <f t="shared" si="12"/>
        <v>260666.04999999993</v>
      </c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ht="18" customHeight="1" x14ac:dyDescent="0.25">
      <c r="A125" s="5"/>
      <c r="B125" s="26">
        <f t="shared" si="7"/>
        <v>96</v>
      </c>
      <c r="C125" s="27">
        <f t="shared" si="1"/>
        <v>46113</v>
      </c>
      <c r="D125" s="44">
        <f t="shared" si="11"/>
        <v>260666.04999999993</v>
      </c>
      <c r="E125" s="28">
        <f t="shared" si="8"/>
        <v>1691.72</v>
      </c>
      <c r="F125" s="47"/>
      <c r="G125" s="28">
        <f t="shared" si="9"/>
        <v>1181.26</v>
      </c>
      <c r="H125" s="28">
        <f t="shared" si="10"/>
        <v>510.46000000000004</v>
      </c>
      <c r="I125" s="45">
        <f t="shared" si="12"/>
        <v>260155.58999999994</v>
      </c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ht="18" customHeight="1" x14ac:dyDescent="0.25">
      <c r="A126" s="5"/>
      <c r="B126" s="26">
        <f t="shared" si="7"/>
        <v>97</v>
      </c>
      <c r="C126" s="27">
        <f t="shared" si="1"/>
        <v>46143</v>
      </c>
      <c r="D126" s="44">
        <f t="shared" si="11"/>
        <v>260155.58999999994</v>
      </c>
      <c r="E126" s="28">
        <f t="shared" si="8"/>
        <v>1691.72</v>
      </c>
      <c r="F126" s="47"/>
      <c r="G126" s="28">
        <f t="shared" si="9"/>
        <v>1178.94</v>
      </c>
      <c r="H126" s="28">
        <f t="shared" si="10"/>
        <v>512.78</v>
      </c>
      <c r="I126" s="45">
        <f t="shared" si="12"/>
        <v>259642.80999999994</v>
      </c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ht="18" customHeight="1" x14ac:dyDescent="0.25">
      <c r="A127" s="5"/>
      <c r="B127" s="26">
        <f t="shared" si="7"/>
        <v>98</v>
      </c>
      <c r="C127" s="27">
        <f t="shared" si="1"/>
        <v>46174</v>
      </c>
      <c r="D127" s="44">
        <f t="shared" si="11"/>
        <v>259642.80999999994</v>
      </c>
      <c r="E127" s="28">
        <f t="shared" si="8"/>
        <v>1691.72</v>
      </c>
      <c r="F127" s="47"/>
      <c r="G127" s="28">
        <f t="shared" si="9"/>
        <v>1176.6199999999999</v>
      </c>
      <c r="H127" s="28">
        <f t="shared" si="10"/>
        <v>515.10000000000014</v>
      </c>
      <c r="I127" s="45">
        <f t="shared" si="12"/>
        <v>259127.70999999993</v>
      </c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ht="18" customHeight="1" x14ac:dyDescent="0.25">
      <c r="A128" s="5"/>
      <c r="B128" s="26">
        <f t="shared" si="7"/>
        <v>99</v>
      </c>
      <c r="C128" s="27">
        <f t="shared" si="1"/>
        <v>46204</v>
      </c>
      <c r="D128" s="44">
        <f t="shared" si="11"/>
        <v>259127.70999999993</v>
      </c>
      <c r="E128" s="28">
        <f t="shared" si="8"/>
        <v>1691.72</v>
      </c>
      <c r="F128" s="47"/>
      <c r="G128" s="28">
        <f t="shared" si="9"/>
        <v>1174.28</v>
      </c>
      <c r="H128" s="28">
        <f t="shared" si="10"/>
        <v>517.44000000000005</v>
      </c>
      <c r="I128" s="45">
        <f t="shared" si="12"/>
        <v>258610.26999999993</v>
      </c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ht="18" customHeight="1" x14ac:dyDescent="0.25">
      <c r="A129" s="5"/>
      <c r="B129" s="26">
        <f t="shared" si="7"/>
        <v>100</v>
      </c>
      <c r="C129" s="27">
        <f t="shared" si="1"/>
        <v>46235</v>
      </c>
      <c r="D129" s="44">
        <f t="shared" si="11"/>
        <v>258610.26999999993</v>
      </c>
      <c r="E129" s="28">
        <f t="shared" si="8"/>
        <v>1691.72</v>
      </c>
      <c r="F129" s="47"/>
      <c r="G129" s="28">
        <f t="shared" si="9"/>
        <v>1171.94</v>
      </c>
      <c r="H129" s="28">
        <f t="shared" si="10"/>
        <v>519.78</v>
      </c>
      <c r="I129" s="45">
        <f t="shared" si="12"/>
        <v>258090.48999999993</v>
      </c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ht="18" customHeight="1" x14ac:dyDescent="0.25">
      <c r="A130" s="5"/>
      <c r="B130" s="26">
        <f t="shared" si="7"/>
        <v>101</v>
      </c>
      <c r="C130" s="27">
        <f t="shared" si="1"/>
        <v>46266</v>
      </c>
      <c r="D130" s="44">
        <f t="shared" si="11"/>
        <v>258090.48999999993</v>
      </c>
      <c r="E130" s="28">
        <f t="shared" si="8"/>
        <v>1691.72</v>
      </c>
      <c r="F130" s="47"/>
      <c r="G130" s="28">
        <f t="shared" si="9"/>
        <v>1169.58</v>
      </c>
      <c r="H130" s="28">
        <f t="shared" si="10"/>
        <v>522.1400000000001</v>
      </c>
      <c r="I130" s="45">
        <f t="shared" si="12"/>
        <v>257568.34999999992</v>
      </c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ht="18" customHeight="1" x14ac:dyDescent="0.25">
      <c r="A131" s="5"/>
      <c r="B131" s="26">
        <f t="shared" si="7"/>
        <v>102</v>
      </c>
      <c r="C131" s="27">
        <f t="shared" si="1"/>
        <v>46296</v>
      </c>
      <c r="D131" s="44">
        <f t="shared" si="11"/>
        <v>257568.34999999992</v>
      </c>
      <c r="E131" s="28">
        <f t="shared" si="8"/>
        <v>1691.72</v>
      </c>
      <c r="F131" s="47"/>
      <c r="G131" s="28">
        <f t="shared" si="9"/>
        <v>1167.22</v>
      </c>
      <c r="H131" s="28">
        <f t="shared" si="10"/>
        <v>524.5</v>
      </c>
      <c r="I131" s="45">
        <f t="shared" si="12"/>
        <v>257043.84999999992</v>
      </c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ht="18" customHeight="1" x14ac:dyDescent="0.25">
      <c r="A132" s="5"/>
      <c r="B132" s="26">
        <f t="shared" si="7"/>
        <v>103</v>
      </c>
      <c r="C132" s="27">
        <f t="shared" si="1"/>
        <v>46327</v>
      </c>
      <c r="D132" s="44">
        <f t="shared" si="11"/>
        <v>257043.84999999992</v>
      </c>
      <c r="E132" s="28">
        <f t="shared" si="8"/>
        <v>1691.72</v>
      </c>
      <c r="F132" s="47"/>
      <c r="G132" s="28">
        <f t="shared" si="9"/>
        <v>1164.8399999999999</v>
      </c>
      <c r="H132" s="28">
        <f t="shared" si="10"/>
        <v>526.88000000000011</v>
      </c>
      <c r="I132" s="45">
        <f t="shared" si="12"/>
        <v>256516.96999999991</v>
      </c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ht="18" customHeight="1" x14ac:dyDescent="0.25">
      <c r="A133" s="5"/>
      <c r="B133" s="26">
        <f t="shared" si="7"/>
        <v>104</v>
      </c>
      <c r="C133" s="27">
        <f t="shared" si="1"/>
        <v>46357</v>
      </c>
      <c r="D133" s="44">
        <f t="shared" si="11"/>
        <v>256516.96999999991</v>
      </c>
      <c r="E133" s="28">
        <f t="shared" si="8"/>
        <v>1691.72</v>
      </c>
      <c r="F133" s="47"/>
      <c r="G133" s="28">
        <f t="shared" si="9"/>
        <v>1162.45</v>
      </c>
      <c r="H133" s="28">
        <f t="shared" si="10"/>
        <v>529.27</v>
      </c>
      <c r="I133" s="45">
        <f t="shared" si="12"/>
        <v>255987.69999999992</v>
      </c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ht="18" customHeight="1" x14ac:dyDescent="0.25">
      <c r="A134" s="5"/>
      <c r="B134" s="26">
        <f t="shared" si="7"/>
        <v>105</v>
      </c>
      <c r="C134" s="27">
        <f t="shared" si="1"/>
        <v>46388</v>
      </c>
      <c r="D134" s="44">
        <f t="shared" si="11"/>
        <v>255987.69999999992</v>
      </c>
      <c r="E134" s="28">
        <f t="shared" si="8"/>
        <v>1691.72</v>
      </c>
      <c r="F134" s="47"/>
      <c r="G134" s="28">
        <f t="shared" si="9"/>
        <v>1160.05</v>
      </c>
      <c r="H134" s="28">
        <f t="shared" si="10"/>
        <v>531.67000000000007</v>
      </c>
      <c r="I134" s="45">
        <f t="shared" si="12"/>
        <v>255456.02999999991</v>
      </c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ht="18" customHeight="1" x14ac:dyDescent="0.25">
      <c r="A135" s="5"/>
      <c r="B135" s="26">
        <f t="shared" si="7"/>
        <v>106</v>
      </c>
      <c r="C135" s="27">
        <f t="shared" si="1"/>
        <v>46419</v>
      </c>
      <c r="D135" s="44">
        <f t="shared" si="11"/>
        <v>255456.02999999991</v>
      </c>
      <c r="E135" s="28">
        <f t="shared" si="8"/>
        <v>1691.72</v>
      </c>
      <c r="F135" s="47"/>
      <c r="G135" s="28">
        <f t="shared" si="9"/>
        <v>1157.6500000000001</v>
      </c>
      <c r="H135" s="28">
        <f t="shared" si="10"/>
        <v>534.06999999999994</v>
      </c>
      <c r="I135" s="45">
        <f t="shared" si="12"/>
        <v>254921.9599999999</v>
      </c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ht="18" customHeight="1" x14ac:dyDescent="0.25">
      <c r="A136" s="5"/>
      <c r="B136" s="26">
        <f t="shared" si="7"/>
        <v>107</v>
      </c>
      <c r="C136" s="27">
        <f t="shared" si="1"/>
        <v>46447</v>
      </c>
      <c r="D136" s="44">
        <f t="shared" si="11"/>
        <v>254921.9599999999</v>
      </c>
      <c r="E136" s="28">
        <f t="shared" si="8"/>
        <v>1691.72</v>
      </c>
      <c r="F136" s="47"/>
      <c r="G136" s="28">
        <f t="shared" si="9"/>
        <v>1155.23</v>
      </c>
      <c r="H136" s="28">
        <f t="shared" si="10"/>
        <v>536.49</v>
      </c>
      <c r="I136" s="45">
        <f t="shared" si="12"/>
        <v>254385.46999999991</v>
      </c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ht="18" customHeight="1" x14ac:dyDescent="0.25">
      <c r="A137" s="5"/>
      <c r="B137" s="26">
        <f t="shared" si="7"/>
        <v>108</v>
      </c>
      <c r="C137" s="27">
        <f t="shared" si="1"/>
        <v>46478</v>
      </c>
      <c r="D137" s="44">
        <f t="shared" si="11"/>
        <v>254385.46999999991</v>
      </c>
      <c r="E137" s="28">
        <f t="shared" si="8"/>
        <v>1691.72</v>
      </c>
      <c r="F137" s="47"/>
      <c r="G137" s="28">
        <f t="shared" si="9"/>
        <v>1152.79</v>
      </c>
      <c r="H137" s="28">
        <f t="shared" si="10"/>
        <v>538.93000000000006</v>
      </c>
      <c r="I137" s="45">
        <f t="shared" si="12"/>
        <v>253846.53999999992</v>
      </c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ht="18" customHeight="1" x14ac:dyDescent="0.25">
      <c r="A138" s="5"/>
      <c r="B138" s="26">
        <f t="shared" si="7"/>
        <v>109</v>
      </c>
      <c r="C138" s="27">
        <f t="shared" si="1"/>
        <v>46508</v>
      </c>
      <c r="D138" s="44">
        <f t="shared" si="11"/>
        <v>253846.53999999992</v>
      </c>
      <c r="E138" s="28">
        <f t="shared" si="8"/>
        <v>1691.72</v>
      </c>
      <c r="F138" s="47"/>
      <c r="G138" s="28">
        <f t="shared" si="9"/>
        <v>1150.3499999999999</v>
      </c>
      <c r="H138" s="28">
        <f t="shared" si="10"/>
        <v>541.37000000000012</v>
      </c>
      <c r="I138" s="45">
        <f t="shared" si="12"/>
        <v>253305.16999999993</v>
      </c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ht="18" customHeight="1" x14ac:dyDescent="0.25">
      <c r="A139" s="5"/>
      <c r="B139" s="26">
        <f t="shared" si="7"/>
        <v>110</v>
      </c>
      <c r="C139" s="27">
        <f t="shared" si="1"/>
        <v>46539</v>
      </c>
      <c r="D139" s="44">
        <f t="shared" si="11"/>
        <v>253305.16999999993</v>
      </c>
      <c r="E139" s="28">
        <f t="shared" si="8"/>
        <v>1691.72</v>
      </c>
      <c r="F139" s="47"/>
      <c r="G139" s="28">
        <f t="shared" si="9"/>
        <v>1147.9000000000001</v>
      </c>
      <c r="H139" s="28">
        <f t="shared" si="10"/>
        <v>543.81999999999994</v>
      </c>
      <c r="I139" s="45">
        <f t="shared" si="12"/>
        <v>252761.34999999992</v>
      </c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ht="18" customHeight="1" x14ac:dyDescent="0.25">
      <c r="A140" s="5"/>
      <c r="B140" s="26">
        <f t="shared" si="7"/>
        <v>111</v>
      </c>
      <c r="C140" s="27">
        <f t="shared" si="1"/>
        <v>46569</v>
      </c>
      <c r="D140" s="44">
        <f t="shared" si="11"/>
        <v>252761.34999999992</v>
      </c>
      <c r="E140" s="28">
        <f t="shared" si="8"/>
        <v>1691.72</v>
      </c>
      <c r="F140" s="47"/>
      <c r="G140" s="28">
        <f t="shared" si="9"/>
        <v>1145.43</v>
      </c>
      <c r="H140" s="28">
        <f t="shared" si="10"/>
        <v>546.29</v>
      </c>
      <c r="I140" s="45">
        <f t="shared" si="12"/>
        <v>252215.05999999991</v>
      </c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ht="18" customHeight="1" x14ac:dyDescent="0.25">
      <c r="A141" s="5"/>
      <c r="B141" s="26">
        <f t="shared" si="7"/>
        <v>112</v>
      </c>
      <c r="C141" s="27">
        <f t="shared" si="1"/>
        <v>46600</v>
      </c>
      <c r="D141" s="44">
        <f t="shared" si="11"/>
        <v>252215.05999999991</v>
      </c>
      <c r="E141" s="28">
        <f t="shared" si="8"/>
        <v>1691.72</v>
      </c>
      <c r="F141" s="47"/>
      <c r="G141" s="28">
        <f t="shared" si="9"/>
        <v>1142.96</v>
      </c>
      <c r="H141" s="28">
        <f t="shared" si="10"/>
        <v>548.76</v>
      </c>
      <c r="I141" s="45">
        <f t="shared" si="12"/>
        <v>251666.2999999999</v>
      </c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ht="18" customHeight="1" x14ac:dyDescent="0.25">
      <c r="A142" s="5"/>
      <c r="B142" s="26">
        <f t="shared" si="7"/>
        <v>113</v>
      </c>
      <c r="C142" s="27">
        <f t="shared" si="1"/>
        <v>46631</v>
      </c>
      <c r="D142" s="44">
        <f t="shared" si="11"/>
        <v>251666.2999999999</v>
      </c>
      <c r="E142" s="28">
        <f t="shared" si="8"/>
        <v>1691.72</v>
      </c>
      <c r="F142" s="47"/>
      <c r="G142" s="28">
        <f t="shared" si="9"/>
        <v>1140.47</v>
      </c>
      <c r="H142" s="28">
        <f t="shared" si="10"/>
        <v>551.25</v>
      </c>
      <c r="I142" s="45">
        <f t="shared" si="12"/>
        <v>251115.0499999999</v>
      </c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ht="18" customHeight="1" x14ac:dyDescent="0.25">
      <c r="A143" s="5"/>
      <c r="B143" s="26">
        <f t="shared" si="7"/>
        <v>114</v>
      </c>
      <c r="C143" s="27">
        <f t="shared" si="1"/>
        <v>46661</v>
      </c>
      <c r="D143" s="44">
        <f t="shared" si="11"/>
        <v>251115.0499999999</v>
      </c>
      <c r="E143" s="28">
        <f t="shared" si="8"/>
        <v>1691.72</v>
      </c>
      <c r="F143" s="47"/>
      <c r="G143" s="28">
        <f t="shared" si="9"/>
        <v>1137.97</v>
      </c>
      <c r="H143" s="28">
        <f t="shared" si="10"/>
        <v>553.75</v>
      </c>
      <c r="I143" s="45">
        <f t="shared" si="12"/>
        <v>250561.2999999999</v>
      </c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ht="18" customHeight="1" x14ac:dyDescent="0.25">
      <c r="A144" s="5"/>
      <c r="B144" s="26">
        <f t="shared" si="7"/>
        <v>115</v>
      </c>
      <c r="C144" s="27">
        <f t="shared" si="1"/>
        <v>46692</v>
      </c>
      <c r="D144" s="44">
        <f t="shared" si="11"/>
        <v>250561.2999999999</v>
      </c>
      <c r="E144" s="28">
        <f t="shared" si="8"/>
        <v>1691.72</v>
      </c>
      <c r="F144" s="47"/>
      <c r="G144" s="28">
        <f t="shared" si="9"/>
        <v>1135.46</v>
      </c>
      <c r="H144" s="28">
        <f t="shared" si="10"/>
        <v>556.26</v>
      </c>
      <c r="I144" s="45">
        <f t="shared" si="12"/>
        <v>250005.03999999989</v>
      </c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ht="18" customHeight="1" x14ac:dyDescent="0.25">
      <c r="A145" s="5"/>
      <c r="B145" s="26">
        <f t="shared" si="7"/>
        <v>116</v>
      </c>
      <c r="C145" s="27">
        <f t="shared" si="1"/>
        <v>46722</v>
      </c>
      <c r="D145" s="44">
        <f t="shared" si="11"/>
        <v>250005.03999999989</v>
      </c>
      <c r="E145" s="28">
        <f t="shared" si="8"/>
        <v>1691.72</v>
      </c>
      <c r="F145" s="47"/>
      <c r="G145" s="28">
        <f t="shared" si="9"/>
        <v>1132.94</v>
      </c>
      <c r="H145" s="28">
        <f t="shared" si="10"/>
        <v>558.78</v>
      </c>
      <c r="I145" s="45">
        <f t="shared" si="12"/>
        <v>249446.25999999989</v>
      </c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ht="18" customHeight="1" x14ac:dyDescent="0.25">
      <c r="A146" s="5"/>
      <c r="B146" s="26">
        <f t="shared" si="7"/>
        <v>117</v>
      </c>
      <c r="C146" s="27">
        <f t="shared" si="1"/>
        <v>46753</v>
      </c>
      <c r="D146" s="44">
        <f t="shared" si="11"/>
        <v>249446.25999999989</v>
      </c>
      <c r="E146" s="28">
        <f t="shared" si="8"/>
        <v>1691.72</v>
      </c>
      <c r="F146" s="47"/>
      <c r="G146" s="28">
        <f t="shared" si="9"/>
        <v>1130.4100000000001</v>
      </c>
      <c r="H146" s="28">
        <f t="shared" si="10"/>
        <v>561.30999999999995</v>
      </c>
      <c r="I146" s="45">
        <f t="shared" si="12"/>
        <v>248884.9499999999</v>
      </c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ht="18" customHeight="1" x14ac:dyDescent="0.25">
      <c r="A147" s="5"/>
      <c r="B147" s="26">
        <f t="shared" si="7"/>
        <v>118</v>
      </c>
      <c r="C147" s="27">
        <f t="shared" si="1"/>
        <v>46784</v>
      </c>
      <c r="D147" s="44">
        <f t="shared" si="11"/>
        <v>248884.9499999999</v>
      </c>
      <c r="E147" s="28">
        <f t="shared" si="8"/>
        <v>1691.72</v>
      </c>
      <c r="F147" s="47"/>
      <c r="G147" s="28">
        <f t="shared" si="9"/>
        <v>1127.8699999999999</v>
      </c>
      <c r="H147" s="28">
        <f t="shared" si="10"/>
        <v>563.85000000000014</v>
      </c>
      <c r="I147" s="45">
        <f t="shared" si="12"/>
        <v>248321.09999999989</v>
      </c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ht="18" customHeight="1" x14ac:dyDescent="0.25">
      <c r="A148" s="5"/>
      <c r="B148" s="26">
        <f t="shared" si="7"/>
        <v>119</v>
      </c>
      <c r="C148" s="27">
        <f t="shared" si="1"/>
        <v>46813</v>
      </c>
      <c r="D148" s="44">
        <f t="shared" si="11"/>
        <v>248321.09999999989</v>
      </c>
      <c r="E148" s="28">
        <f t="shared" si="8"/>
        <v>1691.72</v>
      </c>
      <c r="F148" s="47"/>
      <c r="G148" s="28">
        <f t="shared" si="9"/>
        <v>1125.31</v>
      </c>
      <c r="H148" s="28">
        <f t="shared" si="10"/>
        <v>566.41000000000008</v>
      </c>
      <c r="I148" s="45">
        <f t="shared" si="12"/>
        <v>247754.68999999989</v>
      </c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ht="18" customHeight="1" x14ac:dyDescent="0.25">
      <c r="A149" s="5"/>
      <c r="B149" s="26">
        <f t="shared" si="7"/>
        <v>120</v>
      </c>
      <c r="C149" s="27">
        <f t="shared" si="1"/>
        <v>46844</v>
      </c>
      <c r="D149" s="44">
        <f t="shared" si="11"/>
        <v>247754.68999999989</v>
      </c>
      <c r="E149" s="28">
        <f t="shared" si="8"/>
        <v>1691.72</v>
      </c>
      <c r="F149" s="47"/>
      <c r="G149" s="28">
        <f t="shared" si="9"/>
        <v>1122.75</v>
      </c>
      <c r="H149" s="28">
        <f t="shared" si="10"/>
        <v>568.97</v>
      </c>
      <c r="I149" s="45">
        <f t="shared" si="12"/>
        <v>247185.71999999988</v>
      </c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ht="18" customHeight="1" x14ac:dyDescent="0.25">
      <c r="A150" s="5"/>
      <c r="B150" s="26">
        <f t="shared" si="7"/>
        <v>121</v>
      </c>
      <c r="C150" s="27">
        <f t="shared" si="1"/>
        <v>46874</v>
      </c>
      <c r="D150" s="44">
        <f t="shared" si="11"/>
        <v>247185.71999999988</v>
      </c>
      <c r="E150" s="28">
        <f t="shared" si="8"/>
        <v>1691.72</v>
      </c>
      <c r="F150" s="47"/>
      <c r="G150" s="28">
        <f t="shared" si="9"/>
        <v>1120.17</v>
      </c>
      <c r="H150" s="28">
        <f t="shared" si="10"/>
        <v>571.54999999999995</v>
      </c>
      <c r="I150" s="45">
        <f t="shared" si="12"/>
        <v>246614.1699999999</v>
      </c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ht="18" customHeight="1" x14ac:dyDescent="0.25">
      <c r="A151" s="5"/>
      <c r="B151" s="26">
        <f t="shared" si="7"/>
        <v>122</v>
      </c>
      <c r="C151" s="27">
        <f t="shared" si="1"/>
        <v>46905</v>
      </c>
      <c r="D151" s="44">
        <f t="shared" si="11"/>
        <v>246614.1699999999</v>
      </c>
      <c r="E151" s="28">
        <f t="shared" si="8"/>
        <v>1691.72</v>
      </c>
      <c r="F151" s="47"/>
      <c r="G151" s="28">
        <f t="shared" si="9"/>
        <v>1117.58</v>
      </c>
      <c r="H151" s="28">
        <f t="shared" si="10"/>
        <v>574.1400000000001</v>
      </c>
      <c r="I151" s="45">
        <f t="shared" si="12"/>
        <v>246040.02999999988</v>
      </c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ht="18" customHeight="1" x14ac:dyDescent="0.25">
      <c r="A152" s="5"/>
      <c r="B152" s="26">
        <f t="shared" si="7"/>
        <v>123</v>
      </c>
      <c r="C152" s="27">
        <f t="shared" si="1"/>
        <v>46935</v>
      </c>
      <c r="D152" s="44">
        <f t="shared" si="11"/>
        <v>246040.02999999988</v>
      </c>
      <c r="E152" s="28">
        <f t="shared" si="8"/>
        <v>1691.72</v>
      </c>
      <c r="F152" s="47"/>
      <c r="G152" s="28">
        <f t="shared" si="9"/>
        <v>1114.98</v>
      </c>
      <c r="H152" s="28">
        <f t="shared" si="10"/>
        <v>576.74</v>
      </c>
      <c r="I152" s="45">
        <f t="shared" si="12"/>
        <v>245463.28999999989</v>
      </c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53" spans="1:21" ht="18" customHeight="1" x14ac:dyDescent="0.25">
      <c r="A153" s="5"/>
      <c r="B153" s="26">
        <f t="shared" si="7"/>
        <v>124</v>
      </c>
      <c r="C153" s="27">
        <f t="shared" si="1"/>
        <v>46966</v>
      </c>
      <c r="D153" s="44">
        <f t="shared" si="11"/>
        <v>245463.28999999989</v>
      </c>
      <c r="E153" s="28">
        <f t="shared" si="8"/>
        <v>1691.72</v>
      </c>
      <c r="F153" s="47"/>
      <c r="G153" s="28">
        <f t="shared" si="9"/>
        <v>1112.3599999999999</v>
      </c>
      <c r="H153" s="28">
        <f t="shared" si="10"/>
        <v>579.36000000000013</v>
      </c>
      <c r="I153" s="45">
        <f t="shared" si="12"/>
        <v>244883.92999999991</v>
      </c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</row>
    <row r="154" spans="1:21" ht="18" customHeight="1" x14ac:dyDescent="0.25">
      <c r="A154" s="5"/>
      <c r="B154" s="26">
        <f t="shared" si="7"/>
        <v>125</v>
      </c>
      <c r="C154" s="27">
        <f t="shared" si="1"/>
        <v>46997</v>
      </c>
      <c r="D154" s="44">
        <f t="shared" si="11"/>
        <v>244883.92999999991</v>
      </c>
      <c r="E154" s="28">
        <f t="shared" si="8"/>
        <v>1691.72</v>
      </c>
      <c r="F154" s="47"/>
      <c r="G154" s="28">
        <f t="shared" si="9"/>
        <v>1109.74</v>
      </c>
      <c r="H154" s="28">
        <f t="shared" si="10"/>
        <v>581.98</v>
      </c>
      <c r="I154" s="45">
        <f t="shared" si="12"/>
        <v>244301.9499999999</v>
      </c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</row>
    <row r="155" spans="1:21" ht="18" customHeight="1" x14ac:dyDescent="0.25">
      <c r="A155" s="5"/>
      <c r="B155" s="26">
        <f t="shared" si="7"/>
        <v>126</v>
      </c>
      <c r="C155" s="27">
        <f t="shared" si="1"/>
        <v>47027</v>
      </c>
      <c r="D155" s="44">
        <f t="shared" si="11"/>
        <v>244301.9499999999</v>
      </c>
      <c r="E155" s="28">
        <f t="shared" si="8"/>
        <v>1691.72</v>
      </c>
      <c r="F155" s="47"/>
      <c r="G155" s="28">
        <f t="shared" si="9"/>
        <v>1107.0999999999999</v>
      </c>
      <c r="H155" s="28">
        <f t="shared" si="10"/>
        <v>584.62000000000012</v>
      </c>
      <c r="I155" s="45">
        <f t="shared" si="12"/>
        <v>243717.3299999999</v>
      </c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</row>
    <row r="156" spans="1:21" ht="18" customHeight="1" x14ac:dyDescent="0.25">
      <c r="A156" s="5"/>
      <c r="B156" s="26">
        <f t="shared" si="7"/>
        <v>127</v>
      </c>
      <c r="C156" s="27">
        <f t="shared" si="1"/>
        <v>47058</v>
      </c>
      <c r="D156" s="44">
        <f t="shared" si="11"/>
        <v>243717.3299999999</v>
      </c>
      <c r="E156" s="28">
        <f t="shared" si="8"/>
        <v>1691.72</v>
      </c>
      <c r="F156" s="47"/>
      <c r="G156" s="28">
        <f t="shared" si="9"/>
        <v>1104.45</v>
      </c>
      <c r="H156" s="28">
        <f t="shared" si="10"/>
        <v>587.27</v>
      </c>
      <c r="I156" s="45">
        <f t="shared" si="12"/>
        <v>243130.05999999991</v>
      </c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</row>
    <row r="157" spans="1:21" ht="18" customHeight="1" x14ac:dyDescent="0.25">
      <c r="A157" s="5"/>
      <c r="B157" s="26">
        <f t="shared" si="7"/>
        <v>128</v>
      </c>
      <c r="C157" s="27">
        <f t="shared" si="1"/>
        <v>47088</v>
      </c>
      <c r="D157" s="44">
        <f t="shared" si="11"/>
        <v>243130.05999999991</v>
      </c>
      <c r="E157" s="28">
        <f t="shared" si="8"/>
        <v>1691.72</v>
      </c>
      <c r="F157" s="47"/>
      <c r="G157" s="28">
        <f t="shared" si="9"/>
        <v>1101.79</v>
      </c>
      <c r="H157" s="28">
        <f t="shared" si="10"/>
        <v>589.93000000000006</v>
      </c>
      <c r="I157" s="45">
        <f t="shared" si="12"/>
        <v>242540.12999999992</v>
      </c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</row>
    <row r="158" spans="1:21" ht="18" customHeight="1" x14ac:dyDescent="0.25">
      <c r="A158" s="5"/>
      <c r="B158" s="26">
        <f t="shared" ref="B158:B221" si="13">IF(I157="","",IF(OR(B157&gt;=$C$23,ROUND(I157,2)&lt;=0),"",B157+1))</f>
        <v>129</v>
      </c>
      <c r="C158" s="27">
        <f t="shared" si="1"/>
        <v>47119</v>
      </c>
      <c r="D158" s="44">
        <f t="shared" si="11"/>
        <v>242540.12999999992</v>
      </c>
      <c r="E158" s="28">
        <f t="shared" ref="E158:E221" si="14">IF(B158="","",IF(OR(B158=$C$23,$I$18&gt;ROUND((1+$I$17)*I157,2)),ROUND((1+$I$17)*I157,2),$I$18))</f>
        <v>1691.72</v>
      </c>
      <c r="F158" s="47"/>
      <c r="G158" s="28">
        <f t="shared" ref="G158:G221" si="15">IF(B158="","",ROUND($I$17*I157,2))</f>
        <v>1099.1099999999999</v>
      </c>
      <c r="H158" s="28">
        <f t="shared" ref="H158:H221" si="16">IF(B158="","",E158-G158+F158)</f>
        <v>592.61000000000013</v>
      </c>
      <c r="I158" s="45">
        <f t="shared" si="12"/>
        <v>241947.51999999993</v>
      </c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</row>
    <row r="159" spans="1:21" ht="18" customHeight="1" x14ac:dyDescent="0.25">
      <c r="A159" s="5"/>
      <c r="B159" s="26">
        <f t="shared" si="13"/>
        <v>130</v>
      </c>
      <c r="C159" s="27">
        <f t="shared" si="1"/>
        <v>47150</v>
      </c>
      <c r="D159" s="44">
        <f t="shared" ref="D159:D222" si="17">IF(B159="","",I158)</f>
        <v>241947.51999999993</v>
      </c>
      <c r="E159" s="28">
        <f t="shared" si="14"/>
        <v>1691.72</v>
      </c>
      <c r="F159" s="47"/>
      <c r="G159" s="28">
        <f t="shared" si="15"/>
        <v>1096.43</v>
      </c>
      <c r="H159" s="28">
        <f t="shared" si="16"/>
        <v>595.29</v>
      </c>
      <c r="I159" s="45">
        <f t="shared" ref="I159:I222" si="18">IF(B159="","",I158-H159)</f>
        <v>241352.22999999992</v>
      </c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</row>
    <row r="160" spans="1:21" ht="18" customHeight="1" x14ac:dyDescent="0.25">
      <c r="A160" s="5"/>
      <c r="B160" s="26">
        <f t="shared" si="13"/>
        <v>131</v>
      </c>
      <c r="C160" s="27">
        <f t="shared" si="1"/>
        <v>47178</v>
      </c>
      <c r="D160" s="44">
        <f t="shared" si="17"/>
        <v>241352.22999999992</v>
      </c>
      <c r="E160" s="28">
        <f t="shared" si="14"/>
        <v>1691.72</v>
      </c>
      <c r="F160" s="47"/>
      <c r="G160" s="28">
        <f t="shared" si="15"/>
        <v>1093.73</v>
      </c>
      <c r="H160" s="28">
        <f t="shared" si="16"/>
        <v>597.99</v>
      </c>
      <c r="I160" s="45">
        <f t="shared" si="18"/>
        <v>240754.23999999993</v>
      </c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</row>
    <row r="161" spans="1:21" ht="18" customHeight="1" x14ac:dyDescent="0.25">
      <c r="A161" s="5"/>
      <c r="B161" s="26">
        <f t="shared" si="13"/>
        <v>132</v>
      </c>
      <c r="C161" s="27">
        <f t="shared" si="1"/>
        <v>47209</v>
      </c>
      <c r="D161" s="44">
        <f t="shared" si="17"/>
        <v>240754.23999999993</v>
      </c>
      <c r="E161" s="28">
        <f t="shared" si="14"/>
        <v>1691.72</v>
      </c>
      <c r="F161" s="47"/>
      <c r="G161" s="28">
        <f t="shared" si="15"/>
        <v>1091.02</v>
      </c>
      <c r="H161" s="28">
        <f t="shared" si="16"/>
        <v>600.70000000000005</v>
      </c>
      <c r="I161" s="45">
        <f t="shared" si="18"/>
        <v>240153.53999999992</v>
      </c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</row>
    <row r="162" spans="1:21" ht="18" customHeight="1" x14ac:dyDescent="0.25">
      <c r="A162" s="5"/>
      <c r="B162" s="26">
        <f t="shared" si="13"/>
        <v>133</v>
      </c>
      <c r="C162" s="27">
        <f t="shared" si="1"/>
        <v>47239</v>
      </c>
      <c r="D162" s="44">
        <f t="shared" si="17"/>
        <v>240153.53999999992</v>
      </c>
      <c r="E162" s="28">
        <f t="shared" si="14"/>
        <v>1691.72</v>
      </c>
      <c r="F162" s="47"/>
      <c r="G162" s="28">
        <f t="shared" si="15"/>
        <v>1088.3</v>
      </c>
      <c r="H162" s="28">
        <f t="shared" si="16"/>
        <v>603.42000000000007</v>
      </c>
      <c r="I162" s="45">
        <f t="shared" si="18"/>
        <v>239550.11999999991</v>
      </c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</row>
    <row r="163" spans="1:21" ht="18" customHeight="1" x14ac:dyDescent="0.25">
      <c r="A163" s="5"/>
      <c r="B163" s="26">
        <f t="shared" si="13"/>
        <v>134</v>
      </c>
      <c r="C163" s="27">
        <f t="shared" si="1"/>
        <v>47270</v>
      </c>
      <c r="D163" s="44">
        <f t="shared" si="17"/>
        <v>239550.11999999991</v>
      </c>
      <c r="E163" s="28">
        <f t="shared" si="14"/>
        <v>1691.72</v>
      </c>
      <c r="F163" s="47"/>
      <c r="G163" s="28">
        <f t="shared" si="15"/>
        <v>1085.56</v>
      </c>
      <c r="H163" s="28">
        <f t="shared" si="16"/>
        <v>606.16000000000008</v>
      </c>
      <c r="I163" s="45">
        <f t="shared" si="18"/>
        <v>238943.9599999999</v>
      </c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</row>
    <row r="164" spans="1:21" ht="18" customHeight="1" x14ac:dyDescent="0.25">
      <c r="A164" s="5"/>
      <c r="B164" s="26">
        <f t="shared" si="13"/>
        <v>135</v>
      </c>
      <c r="C164" s="27">
        <f t="shared" si="1"/>
        <v>47300</v>
      </c>
      <c r="D164" s="44">
        <f t="shared" si="17"/>
        <v>238943.9599999999</v>
      </c>
      <c r="E164" s="28">
        <f t="shared" si="14"/>
        <v>1691.72</v>
      </c>
      <c r="F164" s="47"/>
      <c r="G164" s="28">
        <f t="shared" si="15"/>
        <v>1082.82</v>
      </c>
      <c r="H164" s="28">
        <f t="shared" si="16"/>
        <v>608.90000000000009</v>
      </c>
      <c r="I164" s="45">
        <f t="shared" si="18"/>
        <v>238335.05999999991</v>
      </c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</row>
    <row r="165" spans="1:21" ht="18" customHeight="1" x14ac:dyDescent="0.25">
      <c r="A165" s="5"/>
      <c r="B165" s="26">
        <f t="shared" si="13"/>
        <v>136</v>
      </c>
      <c r="C165" s="27">
        <f t="shared" si="1"/>
        <v>47331</v>
      </c>
      <c r="D165" s="44">
        <f t="shared" si="17"/>
        <v>238335.05999999991</v>
      </c>
      <c r="E165" s="28">
        <f t="shared" si="14"/>
        <v>1691.72</v>
      </c>
      <c r="F165" s="47"/>
      <c r="G165" s="28">
        <f t="shared" si="15"/>
        <v>1080.06</v>
      </c>
      <c r="H165" s="28">
        <f t="shared" si="16"/>
        <v>611.66000000000008</v>
      </c>
      <c r="I165" s="45">
        <f t="shared" si="18"/>
        <v>237723.39999999991</v>
      </c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</row>
    <row r="166" spans="1:21" ht="18" customHeight="1" x14ac:dyDescent="0.25">
      <c r="A166" s="5"/>
      <c r="B166" s="26">
        <f t="shared" si="13"/>
        <v>137</v>
      </c>
      <c r="C166" s="27">
        <f t="shared" si="1"/>
        <v>47362</v>
      </c>
      <c r="D166" s="44">
        <f t="shared" si="17"/>
        <v>237723.39999999991</v>
      </c>
      <c r="E166" s="28">
        <f t="shared" si="14"/>
        <v>1691.72</v>
      </c>
      <c r="F166" s="47"/>
      <c r="G166" s="28">
        <f t="shared" si="15"/>
        <v>1077.29</v>
      </c>
      <c r="H166" s="28">
        <f t="shared" si="16"/>
        <v>614.43000000000006</v>
      </c>
      <c r="I166" s="45">
        <f t="shared" si="18"/>
        <v>237108.96999999991</v>
      </c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</row>
    <row r="167" spans="1:21" ht="18" customHeight="1" x14ac:dyDescent="0.25">
      <c r="A167" s="5"/>
      <c r="B167" s="26">
        <f t="shared" si="13"/>
        <v>138</v>
      </c>
      <c r="C167" s="27">
        <f t="shared" si="1"/>
        <v>47392</v>
      </c>
      <c r="D167" s="44">
        <f t="shared" si="17"/>
        <v>237108.96999999991</v>
      </c>
      <c r="E167" s="28">
        <f t="shared" si="14"/>
        <v>1691.72</v>
      </c>
      <c r="F167" s="47"/>
      <c r="G167" s="28">
        <f t="shared" si="15"/>
        <v>1074.5</v>
      </c>
      <c r="H167" s="28">
        <f t="shared" si="16"/>
        <v>617.22</v>
      </c>
      <c r="I167" s="45">
        <f t="shared" si="18"/>
        <v>236491.74999999991</v>
      </c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</row>
    <row r="168" spans="1:21" ht="18" customHeight="1" x14ac:dyDescent="0.25">
      <c r="A168" s="5"/>
      <c r="B168" s="26">
        <f t="shared" si="13"/>
        <v>139</v>
      </c>
      <c r="C168" s="27">
        <f t="shared" si="1"/>
        <v>47423</v>
      </c>
      <c r="D168" s="44">
        <f t="shared" si="17"/>
        <v>236491.74999999991</v>
      </c>
      <c r="E168" s="28">
        <f t="shared" si="14"/>
        <v>1691.72</v>
      </c>
      <c r="F168" s="47"/>
      <c r="G168" s="28">
        <f t="shared" si="15"/>
        <v>1071.71</v>
      </c>
      <c r="H168" s="28">
        <f t="shared" si="16"/>
        <v>620.01</v>
      </c>
      <c r="I168" s="45">
        <f t="shared" si="18"/>
        <v>235871.7399999999</v>
      </c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</row>
    <row r="169" spans="1:21" ht="18" customHeight="1" x14ac:dyDescent="0.25">
      <c r="A169" s="5"/>
      <c r="B169" s="26">
        <f t="shared" si="13"/>
        <v>140</v>
      </c>
      <c r="C169" s="27">
        <f t="shared" si="1"/>
        <v>47453</v>
      </c>
      <c r="D169" s="44">
        <f t="shared" si="17"/>
        <v>235871.7399999999</v>
      </c>
      <c r="E169" s="28">
        <f t="shared" si="14"/>
        <v>1691.72</v>
      </c>
      <c r="F169" s="47"/>
      <c r="G169" s="28">
        <f t="shared" si="15"/>
        <v>1068.9000000000001</v>
      </c>
      <c r="H169" s="28">
        <f t="shared" si="16"/>
        <v>622.81999999999994</v>
      </c>
      <c r="I169" s="45">
        <f t="shared" si="18"/>
        <v>235248.9199999999</v>
      </c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</row>
    <row r="170" spans="1:21" ht="18" customHeight="1" x14ac:dyDescent="0.25">
      <c r="A170" s="5"/>
      <c r="B170" s="26">
        <f t="shared" si="13"/>
        <v>141</v>
      </c>
      <c r="C170" s="27">
        <f t="shared" si="1"/>
        <v>47484</v>
      </c>
      <c r="D170" s="44">
        <f t="shared" si="17"/>
        <v>235248.9199999999</v>
      </c>
      <c r="E170" s="28">
        <f t="shared" si="14"/>
        <v>1691.72</v>
      </c>
      <c r="F170" s="47"/>
      <c r="G170" s="28">
        <f t="shared" si="15"/>
        <v>1066.07</v>
      </c>
      <c r="H170" s="28">
        <f t="shared" si="16"/>
        <v>625.65000000000009</v>
      </c>
      <c r="I170" s="45">
        <f t="shared" si="18"/>
        <v>234623.2699999999</v>
      </c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</row>
    <row r="171" spans="1:21" ht="18" customHeight="1" x14ac:dyDescent="0.25">
      <c r="A171" s="5"/>
      <c r="B171" s="26">
        <f t="shared" si="13"/>
        <v>142</v>
      </c>
      <c r="C171" s="27">
        <f t="shared" si="1"/>
        <v>47515</v>
      </c>
      <c r="D171" s="44">
        <f t="shared" si="17"/>
        <v>234623.2699999999</v>
      </c>
      <c r="E171" s="28">
        <f t="shared" si="14"/>
        <v>1691.72</v>
      </c>
      <c r="F171" s="47"/>
      <c r="G171" s="28">
        <f t="shared" si="15"/>
        <v>1063.24</v>
      </c>
      <c r="H171" s="28">
        <f t="shared" si="16"/>
        <v>628.48</v>
      </c>
      <c r="I171" s="45">
        <f t="shared" si="18"/>
        <v>233994.78999999989</v>
      </c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</row>
    <row r="172" spans="1:21" ht="18" customHeight="1" x14ac:dyDescent="0.25">
      <c r="A172" s="5"/>
      <c r="B172" s="26">
        <f t="shared" si="13"/>
        <v>143</v>
      </c>
      <c r="C172" s="27">
        <f t="shared" si="1"/>
        <v>47543</v>
      </c>
      <c r="D172" s="44">
        <f t="shared" si="17"/>
        <v>233994.78999999989</v>
      </c>
      <c r="E172" s="28">
        <f t="shared" si="14"/>
        <v>1691.72</v>
      </c>
      <c r="F172" s="47"/>
      <c r="G172" s="28">
        <f t="shared" si="15"/>
        <v>1060.3900000000001</v>
      </c>
      <c r="H172" s="28">
        <f t="shared" si="16"/>
        <v>631.32999999999993</v>
      </c>
      <c r="I172" s="45">
        <f t="shared" si="18"/>
        <v>233363.4599999999</v>
      </c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</row>
    <row r="173" spans="1:21" ht="18" customHeight="1" x14ac:dyDescent="0.25">
      <c r="A173" s="5"/>
      <c r="B173" s="26">
        <f t="shared" si="13"/>
        <v>144</v>
      </c>
      <c r="C173" s="27">
        <f t="shared" si="1"/>
        <v>47574</v>
      </c>
      <c r="D173" s="44">
        <f t="shared" si="17"/>
        <v>233363.4599999999</v>
      </c>
      <c r="E173" s="28">
        <f t="shared" si="14"/>
        <v>1691.72</v>
      </c>
      <c r="F173" s="47"/>
      <c r="G173" s="28">
        <f t="shared" si="15"/>
        <v>1057.53</v>
      </c>
      <c r="H173" s="28">
        <f t="shared" si="16"/>
        <v>634.19000000000005</v>
      </c>
      <c r="I173" s="45">
        <f t="shared" si="18"/>
        <v>232729.2699999999</v>
      </c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</row>
    <row r="174" spans="1:21" ht="18" customHeight="1" x14ac:dyDescent="0.25">
      <c r="A174" s="5"/>
      <c r="B174" s="26">
        <f t="shared" si="13"/>
        <v>145</v>
      </c>
      <c r="C174" s="27">
        <f t="shared" si="1"/>
        <v>47604</v>
      </c>
      <c r="D174" s="44">
        <f t="shared" si="17"/>
        <v>232729.2699999999</v>
      </c>
      <c r="E174" s="28">
        <f t="shared" si="14"/>
        <v>1691.72</v>
      </c>
      <c r="F174" s="47"/>
      <c r="G174" s="28">
        <f t="shared" si="15"/>
        <v>1054.6500000000001</v>
      </c>
      <c r="H174" s="28">
        <f t="shared" si="16"/>
        <v>637.06999999999994</v>
      </c>
      <c r="I174" s="45">
        <f t="shared" si="18"/>
        <v>232092.1999999999</v>
      </c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</row>
    <row r="175" spans="1:21" ht="18" customHeight="1" x14ac:dyDescent="0.25">
      <c r="A175" s="5"/>
      <c r="B175" s="26">
        <f t="shared" si="13"/>
        <v>146</v>
      </c>
      <c r="C175" s="27">
        <f t="shared" si="1"/>
        <v>47635</v>
      </c>
      <c r="D175" s="44">
        <f t="shared" si="17"/>
        <v>232092.1999999999</v>
      </c>
      <c r="E175" s="28">
        <f t="shared" si="14"/>
        <v>1691.72</v>
      </c>
      <c r="F175" s="47"/>
      <c r="G175" s="28">
        <f t="shared" si="15"/>
        <v>1051.77</v>
      </c>
      <c r="H175" s="28">
        <f t="shared" si="16"/>
        <v>639.95000000000005</v>
      </c>
      <c r="I175" s="45">
        <f t="shared" si="18"/>
        <v>231452.24999999988</v>
      </c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</row>
    <row r="176" spans="1:21" ht="18" customHeight="1" x14ac:dyDescent="0.25">
      <c r="A176" s="5"/>
      <c r="B176" s="26">
        <f t="shared" si="13"/>
        <v>147</v>
      </c>
      <c r="C176" s="27">
        <f t="shared" si="1"/>
        <v>47665</v>
      </c>
      <c r="D176" s="44">
        <f t="shared" si="17"/>
        <v>231452.24999999988</v>
      </c>
      <c r="E176" s="28">
        <f t="shared" si="14"/>
        <v>1691.72</v>
      </c>
      <c r="F176" s="47"/>
      <c r="G176" s="28">
        <f t="shared" si="15"/>
        <v>1048.8699999999999</v>
      </c>
      <c r="H176" s="28">
        <f t="shared" si="16"/>
        <v>642.85000000000014</v>
      </c>
      <c r="I176" s="45">
        <f t="shared" si="18"/>
        <v>230809.39999999988</v>
      </c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</row>
    <row r="177" spans="1:21" ht="18" customHeight="1" x14ac:dyDescent="0.25">
      <c r="A177" s="5"/>
      <c r="B177" s="26">
        <f t="shared" si="13"/>
        <v>148</v>
      </c>
      <c r="C177" s="27">
        <f t="shared" si="1"/>
        <v>47696</v>
      </c>
      <c r="D177" s="44">
        <f t="shared" si="17"/>
        <v>230809.39999999988</v>
      </c>
      <c r="E177" s="28">
        <f t="shared" si="14"/>
        <v>1691.72</v>
      </c>
      <c r="F177" s="47"/>
      <c r="G177" s="28">
        <f t="shared" si="15"/>
        <v>1045.95</v>
      </c>
      <c r="H177" s="28">
        <f t="shared" si="16"/>
        <v>645.77</v>
      </c>
      <c r="I177" s="45">
        <f t="shared" si="18"/>
        <v>230163.62999999989</v>
      </c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</row>
    <row r="178" spans="1:21" ht="18" customHeight="1" x14ac:dyDescent="0.25">
      <c r="A178" s="5"/>
      <c r="B178" s="26">
        <f t="shared" si="13"/>
        <v>149</v>
      </c>
      <c r="C178" s="27">
        <f t="shared" si="1"/>
        <v>47727</v>
      </c>
      <c r="D178" s="44">
        <f t="shared" si="17"/>
        <v>230163.62999999989</v>
      </c>
      <c r="E178" s="28">
        <f t="shared" si="14"/>
        <v>1691.72</v>
      </c>
      <c r="F178" s="47"/>
      <c r="G178" s="28">
        <f t="shared" si="15"/>
        <v>1043.03</v>
      </c>
      <c r="H178" s="28">
        <f t="shared" si="16"/>
        <v>648.69000000000005</v>
      </c>
      <c r="I178" s="45">
        <f t="shared" si="18"/>
        <v>229514.93999999989</v>
      </c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</row>
    <row r="179" spans="1:21" ht="18" customHeight="1" x14ac:dyDescent="0.25">
      <c r="A179" s="5"/>
      <c r="B179" s="26">
        <f t="shared" si="13"/>
        <v>150</v>
      </c>
      <c r="C179" s="27">
        <f t="shared" si="1"/>
        <v>47757</v>
      </c>
      <c r="D179" s="44">
        <f t="shared" si="17"/>
        <v>229514.93999999989</v>
      </c>
      <c r="E179" s="28">
        <f t="shared" si="14"/>
        <v>1691.72</v>
      </c>
      <c r="F179" s="47"/>
      <c r="G179" s="28">
        <f t="shared" si="15"/>
        <v>1040.0899999999999</v>
      </c>
      <c r="H179" s="28">
        <f t="shared" si="16"/>
        <v>651.63000000000011</v>
      </c>
      <c r="I179" s="45">
        <f t="shared" si="18"/>
        <v>228863.30999999988</v>
      </c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</row>
    <row r="180" spans="1:21" ht="18" customHeight="1" x14ac:dyDescent="0.25">
      <c r="A180" s="5"/>
      <c r="B180" s="26">
        <f t="shared" si="13"/>
        <v>151</v>
      </c>
      <c r="C180" s="27">
        <f t="shared" si="1"/>
        <v>47788</v>
      </c>
      <c r="D180" s="44">
        <f t="shared" si="17"/>
        <v>228863.30999999988</v>
      </c>
      <c r="E180" s="28">
        <f t="shared" si="14"/>
        <v>1691.72</v>
      </c>
      <c r="F180" s="47"/>
      <c r="G180" s="28">
        <f t="shared" si="15"/>
        <v>1037.1400000000001</v>
      </c>
      <c r="H180" s="28">
        <f t="shared" si="16"/>
        <v>654.57999999999993</v>
      </c>
      <c r="I180" s="45">
        <f t="shared" si="18"/>
        <v>228208.72999999989</v>
      </c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</row>
    <row r="181" spans="1:21" ht="18" customHeight="1" x14ac:dyDescent="0.25">
      <c r="A181" s="5"/>
      <c r="B181" s="26">
        <f t="shared" si="13"/>
        <v>152</v>
      </c>
      <c r="C181" s="27">
        <f t="shared" si="1"/>
        <v>47818</v>
      </c>
      <c r="D181" s="44">
        <f t="shared" si="17"/>
        <v>228208.72999999989</v>
      </c>
      <c r="E181" s="28">
        <f t="shared" si="14"/>
        <v>1691.72</v>
      </c>
      <c r="F181" s="47"/>
      <c r="G181" s="28">
        <f t="shared" si="15"/>
        <v>1034.17</v>
      </c>
      <c r="H181" s="28">
        <f t="shared" si="16"/>
        <v>657.55</v>
      </c>
      <c r="I181" s="45">
        <f t="shared" si="18"/>
        <v>227551.17999999991</v>
      </c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</row>
    <row r="182" spans="1:21" ht="18" customHeight="1" x14ac:dyDescent="0.25">
      <c r="A182" s="5"/>
      <c r="B182" s="26">
        <f t="shared" si="13"/>
        <v>153</v>
      </c>
      <c r="C182" s="27">
        <f t="shared" si="1"/>
        <v>47849</v>
      </c>
      <c r="D182" s="44">
        <f t="shared" si="17"/>
        <v>227551.17999999991</v>
      </c>
      <c r="E182" s="28">
        <f t="shared" si="14"/>
        <v>1691.72</v>
      </c>
      <c r="F182" s="47"/>
      <c r="G182" s="28">
        <f t="shared" si="15"/>
        <v>1031.19</v>
      </c>
      <c r="H182" s="28">
        <f t="shared" si="16"/>
        <v>660.53</v>
      </c>
      <c r="I182" s="45">
        <f t="shared" si="18"/>
        <v>226890.64999999991</v>
      </c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</row>
    <row r="183" spans="1:21" ht="18" customHeight="1" x14ac:dyDescent="0.25">
      <c r="A183" s="5"/>
      <c r="B183" s="26">
        <f t="shared" si="13"/>
        <v>154</v>
      </c>
      <c r="C183" s="27">
        <f t="shared" si="1"/>
        <v>47880</v>
      </c>
      <c r="D183" s="44">
        <f t="shared" si="17"/>
        <v>226890.64999999991</v>
      </c>
      <c r="E183" s="28">
        <f t="shared" si="14"/>
        <v>1691.72</v>
      </c>
      <c r="F183" s="47"/>
      <c r="G183" s="28">
        <f t="shared" si="15"/>
        <v>1028.2</v>
      </c>
      <c r="H183" s="28">
        <f t="shared" si="16"/>
        <v>663.52</v>
      </c>
      <c r="I183" s="45">
        <f t="shared" si="18"/>
        <v>226227.12999999992</v>
      </c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</row>
    <row r="184" spans="1:21" ht="18" customHeight="1" x14ac:dyDescent="0.25">
      <c r="A184" s="5"/>
      <c r="B184" s="26">
        <f t="shared" si="13"/>
        <v>155</v>
      </c>
      <c r="C184" s="27">
        <f t="shared" si="1"/>
        <v>47908</v>
      </c>
      <c r="D184" s="44">
        <f t="shared" si="17"/>
        <v>226227.12999999992</v>
      </c>
      <c r="E184" s="28">
        <f t="shared" si="14"/>
        <v>1691.72</v>
      </c>
      <c r="F184" s="47"/>
      <c r="G184" s="28">
        <f t="shared" si="15"/>
        <v>1025.19</v>
      </c>
      <c r="H184" s="28">
        <f t="shared" si="16"/>
        <v>666.53</v>
      </c>
      <c r="I184" s="45">
        <f t="shared" si="18"/>
        <v>225560.59999999992</v>
      </c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</row>
    <row r="185" spans="1:21" ht="18" customHeight="1" x14ac:dyDescent="0.25">
      <c r="A185" s="5"/>
      <c r="B185" s="26">
        <f t="shared" si="13"/>
        <v>156</v>
      </c>
      <c r="C185" s="27">
        <f t="shared" si="1"/>
        <v>47939</v>
      </c>
      <c r="D185" s="44">
        <f t="shared" si="17"/>
        <v>225560.59999999992</v>
      </c>
      <c r="E185" s="28">
        <f t="shared" si="14"/>
        <v>1691.72</v>
      </c>
      <c r="F185" s="47"/>
      <c r="G185" s="28">
        <f t="shared" si="15"/>
        <v>1022.17</v>
      </c>
      <c r="H185" s="28">
        <f t="shared" si="16"/>
        <v>669.55000000000007</v>
      </c>
      <c r="I185" s="45">
        <f t="shared" si="18"/>
        <v>224891.04999999993</v>
      </c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</row>
    <row r="186" spans="1:21" ht="18" customHeight="1" x14ac:dyDescent="0.25">
      <c r="A186" s="5"/>
      <c r="B186" s="26">
        <f t="shared" si="13"/>
        <v>157</v>
      </c>
      <c r="C186" s="27">
        <f t="shared" si="1"/>
        <v>47969</v>
      </c>
      <c r="D186" s="44">
        <f t="shared" si="17"/>
        <v>224891.04999999993</v>
      </c>
      <c r="E186" s="28">
        <f t="shared" si="14"/>
        <v>1691.72</v>
      </c>
      <c r="F186" s="47"/>
      <c r="G186" s="28">
        <f t="shared" si="15"/>
        <v>1019.13</v>
      </c>
      <c r="H186" s="28">
        <f t="shared" si="16"/>
        <v>672.59</v>
      </c>
      <c r="I186" s="45">
        <f t="shared" si="18"/>
        <v>224218.45999999993</v>
      </c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</row>
    <row r="187" spans="1:21" ht="18" customHeight="1" x14ac:dyDescent="0.25">
      <c r="A187" s="5"/>
      <c r="B187" s="26">
        <f t="shared" si="13"/>
        <v>158</v>
      </c>
      <c r="C187" s="27">
        <f t="shared" si="1"/>
        <v>48000</v>
      </c>
      <c r="D187" s="44">
        <f t="shared" si="17"/>
        <v>224218.45999999993</v>
      </c>
      <c r="E187" s="28">
        <f t="shared" si="14"/>
        <v>1691.72</v>
      </c>
      <c r="F187" s="47"/>
      <c r="G187" s="28">
        <f t="shared" si="15"/>
        <v>1016.09</v>
      </c>
      <c r="H187" s="28">
        <f t="shared" si="16"/>
        <v>675.63</v>
      </c>
      <c r="I187" s="45">
        <f t="shared" si="18"/>
        <v>223542.82999999993</v>
      </c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</row>
    <row r="188" spans="1:21" ht="18" customHeight="1" x14ac:dyDescent="0.25">
      <c r="A188" s="5"/>
      <c r="B188" s="26">
        <f t="shared" si="13"/>
        <v>159</v>
      </c>
      <c r="C188" s="27">
        <f t="shared" si="1"/>
        <v>48030</v>
      </c>
      <c r="D188" s="44">
        <f t="shared" si="17"/>
        <v>223542.82999999993</v>
      </c>
      <c r="E188" s="28">
        <f t="shared" si="14"/>
        <v>1691.72</v>
      </c>
      <c r="F188" s="47"/>
      <c r="G188" s="28">
        <f t="shared" si="15"/>
        <v>1013.02</v>
      </c>
      <c r="H188" s="28">
        <f t="shared" si="16"/>
        <v>678.7</v>
      </c>
      <c r="I188" s="45">
        <f t="shared" si="18"/>
        <v>222864.12999999992</v>
      </c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</row>
    <row r="189" spans="1:21" ht="18" customHeight="1" x14ac:dyDescent="0.25">
      <c r="A189" s="5"/>
      <c r="B189" s="26">
        <f t="shared" si="13"/>
        <v>160</v>
      </c>
      <c r="C189" s="27">
        <f t="shared" si="1"/>
        <v>48061</v>
      </c>
      <c r="D189" s="44">
        <f t="shared" si="17"/>
        <v>222864.12999999992</v>
      </c>
      <c r="E189" s="28">
        <f t="shared" si="14"/>
        <v>1691.72</v>
      </c>
      <c r="F189" s="47"/>
      <c r="G189" s="28">
        <f t="shared" si="15"/>
        <v>1009.95</v>
      </c>
      <c r="H189" s="28">
        <f t="shared" si="16"/>
        <v>681.77</v>
      </c>
      <c r="I189" s="45">
        <f t="shared" si="18"/>
        <v>222182.35999999993</v>
      </c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</row>
    <row r="190" spans="1:21" ht="18" customHeight="1" x14ac:dyDescent="0.25">
      <c r="A190" s="5"/>
      <c r="B190" s="26">
        <f t="shared" si="13"/>
        <v>161</v>
      </c>
      <c r="C190" s="27">
        <f t="shared" si="1"/>
        <v>48092</v>
      </c>
      <c r="D190" s="44">
        <f t="shared" si="17"/>
        <v>222182.35999999993</v>
      </c>
      <c r="E190" s="28">
        <f t="shared" si="14"/>
        <v>1691.72</v>
      </c>
      <c r="F190" s="47"/>
      <c r="G190" s="28">
        <f t="shared" si="15"/>
        <v>1006.86</v>
      </c>
      <c r="H190" s="28">
        <f t="shared" si="16"/>
        <v>684.86</v>
      </c>
      <c r="I190" s="45">
        <f t="shared" si="18"/>
        <v>221497.49999999994</v>
      </c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</row>
    <row r="191" spans="1:21" ht="18" customHeight="1" x14ac:dyDescent="0.25">
      <c r="A191" s="5"/>
      <c r="B191" s="26">
        <f t="shared" si="13"/>
        <v>162</v>
      </c>
      <c r="C191" s="27">
        <f t="shared" si="1"/>
        <v>48122</v>
      </c>
      <c r="D191" s="44">
        <f t="shared" si="17"/>
        <v>221497.49999999994</v>
      </c>
      <c r="E191" s="28">
        <f t="shared" si="14"/>
        <v>1691.72</v>
      </c>
      <c r="F191" s="47"/>
      <c r="G191" s="28">
        <f t="shared" si="15"/>
        <v>1003.76</v>
      </c>
      <c r="H191" s="28">
        <f t="shared" si="16"/>
        <v>687.96</v>
      </c>
      <c r="I191" s="45">
        <f t="shared" si="18"/>
        <v>220809.53999999995</v>
      </c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</row>
    <row r="192" spans="1:21" ht="18" customHeight="1" x14ac:dyDescent="0.25">
      <c r="A192" s="5"/>
      <c r="B192" s="26">
        <f t="shared" si="13"/>
        <v>163</v>
      </c>
      <c r="C192" s="27">
        <f t="shared" si="1"/>
        <v>48153</v>
      </c>
      <c r="D192" s="44">
        <f t="shared" si="17"/>
        <v>220809.53999999995</v>
      </c>
      <c r="E192" s="28">
        <f t="shared" si="14"/>
        <v>1691.72</v>
      </c>
      <c r="F192" s="47"/>
      <c r="G192" s="28">
        <f t="shared" si="15"/>
        <v>1000.64</v>
      </c>
      <c r="H192" s="28">
        <f t="shared" si="16"/>
        <v>691.08</v>
      </c>
      <c r="I192" s="45">
        <f t="shared" si="18"/>
        <v>220118.45999999996</v>
      </c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</row>
    <row r="193" spans="1:21" ht="18" customHeight="1" x14ac:dyDescent="0.25">
      <c r="A193" s="5"/>
      <c r="B193" s="26">
        <f t="shared" si="13"/>
        <v>164</v>
      </c>
      <c r="C193" s="27">
        <f t="shared" si="1"/>
        <v>48183</v>
      </c>
      <c r="D193" s="44">
        <f t="shared" si="17"/>
        <v>220118.45999999996</v>
      </c>
      <c r="E193" s="28">
        <f t="shared" si="14"/>
        <v>1691.72</v>
      </c>
      <c r="F193" s="47"/>
      <c r="G193" s="28">
        <f t="shared" si="15"/>
        <v>997.51</v>
      </c>
      <c r="H193" s="28">
        <f t="shared" si="16"/>
        <v>694.21</v>
      </c>
      <c r="I193" s="45">
        <f t="shared" si="18"/>
        <v>219424.24999999997</v>
      </c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</row>
    <row r="194" spans="1:21" ht="18" customHeight="1" x14ac:dyDescent="0.25">
      <c r="A194" s="5"/>
      <c r="B194" s="26">
        <f t="shared" si="13"/>
        <v>165</v>
      </c>
      <c r="C194" s="27">
        <f t="shared" si="1"/>
        <v>48214</v>
      </c>
      <c r="D194" s="44">
        <f t="shared" si="17"/>
        <v>219424.24999999997</v>
      </c>
      <c r="E194" s="28">
        <f t="shared" si="14"/>
        <v>1691.72</v>
      </c>
      <c r="F194" s="47"/>
      <c r="G194" s="28">
        <f t="shared" si="15"/>
        <v>994.36</v>
      </c>
      <c r="H194" s="28">
        <f t="shared" si="16"/>
        <v>697.36</v>
      </c>
      <c r="I194" s="45">
        <f t="shared" si="18"/>
        <v>218726.88999999998</v>
      </c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</row>
    <row r="195" spans="1:21" ht="18" customHeight="1" x14ac:dyDescent="0.25">
      <c r="A195" s="5"/>
      <c r="B195" s="26">
        <f t="shared" si="13"/>
        <v>166</v>
      </c>
      <c r="C195" s="27">
        <f t="shared" si="1"/>
        <v>48245</v>
      </c>
      <c r="D195" s="44">
        <f t="shared" si="17"/>
        <v>218726.88999999998</v>
      </c>
      <c r="E195" s="28">
        <f t="shared" si="14"/>
        <v>1691.72</v>
      </c>
      <c r="F195" s="47"/>
      <c r="G195" s="28">
        <f t="shared" si="15"/>
        <v>991.2</v>
      </c>
      <c r="H195" s="28">
        <f t="shared" si="16"/>
        <v>700.52</v>
      </c>
      <c r="I195" s="45">
        <f t="shared" si="18"/>
        <v>218026.37</v>
      </c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</row>
    <row r="196" spans="1:21" ht="18" customHeight="1" x14ac:dyDescent="0.25">
      <c r="A196" s="5"/>
      <c r="B196" s="26">
        <f t="shared" si="13"/>
        <v>167</v>
      </c>
      <c r="C196" s="27">
        <f t="shared" si="1"/>
        <v>48274</v>
      </c>
      <c r="D196" s="44">
        <f t="shared" si="17"/>
        <v>218026.37</v>
      </c>
      <c r="E196" s="28">
        <f t="shared" si="14"/>
        <v>1691.72</v>
      </c>
      <c r="F196" s="47"/>
      <c r="G196" s="28">
        <f t="shared" si="15"/>
        <v>988.03</v>
      </c>
      <c r="H196" s="28">
        <f t="shared" si="16"/>
        <v>703.69</v>
      </c>
      <c r="I196" s="45">
        <f t="shared" si="18"/>
        <v>217322.68</v>
      </c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</row>
    <row r="197" spans="1:21" ht="18" customHeight="1" x14ac:dyDescent="0.25">
      <c r="A197" s="5"/>
      <c r="B197" s="26">
        <f t="shared" si="13"/>
        <v>168</v>
      </c>
      <c r="C197" s="27">
        <f t="shared" si="1"/>
        <v>48305</v>
      </c>
      <c r="D197" s="44">
        <f t="shared" si="17"/>
        <v>217322.68</v>
      </c>
      <c r="E197" s="28">
        <f t="shared" si="14"/>
        <v>1691.72</v>
      </c>
      <c r="F197" s="47"/>
      <c r="G197" s="28">
        <f t="shared" si="15"/>
        <v>984.84</v>
      </c>
      <c r="H197" s="28">
        <f t="shared" si="16"/>
        <v>706.88</v>
      </c>
      <c r="I197" s="45">
        <f t="shared" si="18"/>
        <v>216615.8</v>
      </c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</row>
    <row r="198" spans="1:21" ht="18" customHeight="1" x14ac:dyDescent="0.25">
      <c r="A198" s="5"/>
      <c r="B198" s="26">
        <f t="shared" si="13"/>
        <v>169</v>
      </c>
      <c r="C198" s="27">
        <f t="shared" si="1"/>
        <v>48335</v>
      </c>
      <c r="D198" s="44">
        <f t="shared" si="17"/>
        <v>216615.8</v>
      </c>
      <c r="E198" s="28">
        <f t="shared" si="14"/>
        <v>1691.72</v>
      </c>
      <c r="F198" s="47"/>
      <c r="G198" s="28">
        <f t="shared" si="15"/>
        <v>981.63</v>
      </c>
      <c r="H198" s="28">
        <f t="shared" si="16"/>
        <v>710.09</v>
      </c>
      <c r="I198" s="45">
        <f t="shared" si="18"/>
        <v>215905.71</v>
      </c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</row>
    <row r="199" spans="1:21" ht="18" customHeight="1" x14ac:dyDescent="0.25">
      <c r="A199" s="5"/>
      <c r="B199" s="26">
        <f t="shared" si="13"/>
        <v>170</v>
      </c>
      <c r="C199" s="27">
        <f t="shared" si="1"/>
        <v>48366</v>
      </c>
      <c r="D199" s="44">
        <f t="shared" si="17"/>
        <v>215905.71</v>
      </c>
      <c r="E199" s="28">
        <f t="shared" si="14"/>
        <v>1691.72</v>
      </c>
      <c r="F199" s="47"/>
      <c r="G199" s="28">
        <f t="shared" si="15"/>
        <v>978.42</v>
      </c>
      <c r="H199" s="28">
        <f t="shared" si="16"/>
        <v>713.30000000000007</v>
      </c>
      <c r="I199" s="45">
        <f t="shared" si="18"/>
        <v>215192.41</v>
      </c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</row>
    <row r="200" spans="1:21" ht="18" customHeight="1" x14ac:dyDescent="0.25">
      <c r="A200" s="5"/>
      <c r="B200" s="26">
        <f t="shared" si="13"/>
        <v>171</v>
      </c>
      <c r="C200" s="27">
        <f t="shared" si="1"/>
        <v>48396</v>
      </c>
      <c r="D200" s="44">
        <f t="shared" si="17"/>
        <v>215192.41</v>
      </c>
      <c r="E200" s="28">
        <f t="shared" si="14"/>
        <v>1691.72</v>
      </c>
      <c r="F200" s="47"/>
      <c r="G200" s="28">
        <f t="shared" si="15"/>
        <v>975.18</v>
      </c>
      <c r="H200" s="28">
        <f t="shared" si="16"/>
        <v>716.54000000000008</v>
      </c>
      <c r="I200" s="45">
        <f t="shared" si="18"/>
        <v>214475.87</v>
      </c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</row>
    <row r="201" spans="1:21" ht="18" customHeight="1" x14ac:dyDescent="0.25">
      <c r="A201" s="5"/>
      <c r="B201" s="26">
        <f t="shared" si="13"/>
        <v>172</v>
      </c>
      <c r="C201" s="27">
        <f t="shared" si="1"/>
        <v>48427</v>
      </c>
      <c r="D201" s="44">
        <f t="shared" si="17"/>
        <v>214475.87</v>
      </c>
      <c r="E201" s="28">
        <f t="shared" si="14"/>
        <v>1691.72</v>
      </c>
      <c r="F201" s="47"/>
      <c r="G201" s="28">
        <f t="shared" si="15"/>
        <v>971.94</v>
      </c>
      <c r="H201" s="28">
        <f t="shared" si="16"/>
        <v>719.78</v>
      </c>
      <c r="I201" s="45">
        <f t="shared" si="18"/>
        <v>213756.09</v>
      </c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</row>
    <row r="202" spans="1:21" ht="18" customHeight="1" x14ac:dyDescent="0.25">
      <c r="A202" s="5"/>
      <c r="B202" s="26">
        <f t="shared" si="13"/>
        <v>173</v>
      </c>
      <c r="C202" s="27">
        <f t="shared" si="1"/>
        <v>48458</v>
      </c>
      <c r="D202" s="44">
        <f t="shared" si="17"/>
        <v>213756.09</v>
      </c>
      <c r="E202" s="28">
        <f t="shared" si="14"/>
        <v>1691.72</v>
      </c>
      <c r="F202" s="47"/>
      <c r="G202" s="28">
        <f t="shared" si="15"/>
        <v>968.67</v>
      </c>
      <c r="H202" s="28">
        <f t="shared" si="16"/>
        <v>723.05000000000007</v>
      </c>
      <c r="I202" s="45">
        <f t="shared" si="18"/>
        <v>213033.04</v>
      </c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</row>
    <row r="203" spans="1:21" ht="18" customHeight="1" x14ac:dyDescent="0.25">
      <c r="A203" s="5"/>
      <c r="B203" s="26">
        <f t="shared" si="13"/>
        <v>174</v>
      </c>
      <c r="C203" s="27">
        <f t="shared" si="1"/>
        <v>48488</v>
      </c>
      <c r="D203" s="44">
        <f t="shared" si="17"/>
        <v>213033.04</v>
      </c>
      <c r="E203" s="28">
        <f t="shared" si="14"/>
        <v>1691.72</v>
      </c>
      <c r="F203" s="47"/>
      <c r="G203" s="28">
        <f t="shared" si="15"/>
        <v>965.4</v>
      </c>
      <c r="H203" s="28">
        <f t="shared" si="16"/>
        <v>726.32</v>
      </c>
      <c r="I203" s="45">
        <f t="shared" si="18"/>
        <v>212306.72</v>
      </c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</row>
    <row r="204" spans="1:21" ht="18" customHeight="1" x14ac:dyDescent="0.25">
      <c r="A204" s="5"/>
      <c r="B204" s="26">
        <f t="shared" si="13"/>
        <v>175</v>
      </c>
      <c r="C204" s="27">
        <f t="shared" si="1"/>
        <v>48519</v>
      </c>
      <c r="D204" s="44">
        <f t="shared" si="17"/>
        <v>212306.72</v>
      </c>
      <c r="E204" s="28">
        <f t="shared" si="14"/>
        <v>1691.72</v>
      </c>
      <c r="F204" s="47"/>
      <c r="G204" s="28">
        <f t="shared" si="15"/>
        <v>962.11</v>
      </c>
      <c r="H204" s="28">
        <f t="shared" si="16"/>
        <v>729.61</v>
      </c>
      <c r="I204" s="45">
        <f t="shared" si="18"/>
        <v>211577.11000000002</v>
      </c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</row>
    <row r="205" spans="1:21" ht="18" customHeight="1" x14ac:dyDescent="0.25">
      <c r="A205" s="5"/>
      <c r="B205" s="26">
        <f t="shared" si="13"/>
        <v>176</v>
      </c>
      <c r="C205" s="27">
        <f t="shared" si="1"/>
        <v>48549</v>
      </c>
      <c r="D205" s="44">
        <f t="shared" si="17"/>
        <v>211577.11000000002</v>
      </c>
      <c r="E205" s="28">
        <f t="shared" si="14"/>
        <v>1691.72</v>
      </c>
      <c r="F205" s="47"/>
      <c r="G205" s="28">
        <f t="shared" si="15"/>
        <v>958.8</v>
      </c>
      <c r="H205" s="28">
        <f t="shared" si="16"/>
        <v>732.92000000000007</v>
      </c>
      <c r="I205" s="45">
        <f t="shared" si="18"/>
        <v>210844.19</v>
      </c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</row>
    <row r="206" spans="1:21" ht="18" customHeight="1" x14ac:dyDescent="0.25">
      <c r="A206" s="5"/>
      <c r="B206" s="26">
        <f t="shared" si="13"/>
        <v>177</v>
      </c>
      <c r="C206" s="27">
        <f t="shared" si="1"/>
        <v>48580</v>
      </c>
      <c r="D206" s="44">
        <f t="shared" si="17"/>
        <v>210844.19</v>
      </c>
      <c r="E206" s="28">
        <f t="shared" si="14"/>
        <v>1691.72</v>
      </c>
      <c r="F206" s="47"/>
      <c r="G206" s="28">
        <f t="shared" si="15"/>
        <v>955.48</v>
      </c>
      <c r="H206" s="28">
        <f t="shared" si="16"/>
        <v>736.24</v>
      </c>
      <c r="I206" s="45">
        <f t="shared" si="18"/>
        <v>210107.95</v>
      </c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</row>
    <row r="207" spans="1:21" ht="18" customHeight="1" x14ac:dyDescent="0.25">
      <c r="A207" s="5"/>
      <c r="B207" s="26">
        <f t="shared" si="13"/>
        <v>178</v>
      </c>
      <c r="C207" s="27">
        <f t="shared" si="1"/>
        <v>48611</v>
      </c>
      <c r="D207" s="44">
        <f t="shared" si="17"/>
        <v>210107.95</v>
      </c>
      <c r="E207" s="28">
        <f t="shared" si="14"/>
        <v>1691.72</v>
      </c>
      <c r="F207" s="47"/>
      <c r="G207" s="28">
        <f t="shared" si="15"/>
        <v>952.14</v>
      </c>
      <c r="H207" s="28">
        <f t="shared" si="16"/>
        <v>739.58</v>
      </c>
      <c r="I207" s="45">
        <f t="shared" si="18"/>
        <v>209368.37000000002</v>
      </c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</row>
    <row r="208" spans="1:21" ht="18" customHeight="1" x14ac:dyDescent="0.25">
      <c r="A208" s="5"/>
      <c r="B208" s="26">
        <f t="shared" si="13"/>
        <v>179</v>
      </c>
      <c r="C208" s="27">
        <f t="shared" si="1"/>
        <v>48639</v>
      </c>
      <c r="D208" s="44">
        <f t="shared" si="17"/>
        <v>209368.37000000002</v>
      </c>
      <c r="E208" s="28">
        <f t="shared" si="14"/>
        <v>1691.72</v>
      </c>
      <c r="F208" s="47"/>
      <c r="G208" s="28">
        <f t="shared" si="15"/>
        <v>948.79</v>
      </c>
      <c r="H208" s="28">
        <f t="shared" si="16"/>
        <v>742.93000000000006</v>
      </c>
      <c r="I208" s="45">
        <f t="shared" si="18"/>
        <v>208625.44000000003</v>
      </c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</row>
    <row r="209" spans="1:21" ht="18" customHeight="1" x14ac:dyDescent="0.25">
      <c r="A209" s="5"/>
      <c r="B209" s="26">
        <f t="shared" si="13"/>
        <v>180</v>
      </c>
      <c r="C209" s="27">
        <f t="shared" si="1"/>
        <v>48670</v>
      </c>
      <c r="D209" s="44">
        <f t="shared" si="17"/>
        <v>208625.44000000003</v>
      </c>
      <c r="E209" s="28">
        <f t="shared" si="14"/>
        <v>1691.72</v>
      </c>
      <c r="F209" s="47"/>
      <c r="G209" s="28">
        <f t="shared" si="15"/>
        <v>945.42</v>
      </c>
      <c r="H209" s="28">
        <f t="shared" si="16"/>
        <v>746.30000000000007</v>
      </c>
      <c r="I209" s="45">
        <f t="shared" si="18"/>
        <v>207879.14000000004</v>
      </c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</row>
    <row r="210" spans="1:21" ht="18" customHeight="1" x14ac:dyDescent="0.25">
      <c r="A210" s="5"/>
      <c r="B210" s="26">
        <f t="shared" si="13"/>
        <v>181</v>
      </c>
      <c r="C210" s="27">
        <f t="shared" si="1"/>
        <v>48700</v>
      </c>
      <c r="D210" s="44">
        <f t="shared" si="17"/>
        <v>207879.14000000004</v>
      </c>
      <c r="E210" s="28">
        <f t="shared" si="14"/>
        <v>1691.72</v>
      </c>
      <c r="F210" s="47"/>
      <c r="G210" s="28">
        <f t="shared" si="15"/>
        <v>942.04</v>
      </c>
      <c r="H210" s="28">
        <f t="shared" si="16"/>
        <v>749.68000000000006</v>
      </c>
      <c r="I210" s="45">
        <f t="shared" si="18"/>
        <v>207129.46000000005</v>
      </c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</row>
    <row r="211" spans="1:21" ht="18" customHeight="1" x14ac:dyDescent="0.25">
      <c r="A211" s="5"/>
      <c r="B211" s="26">
        <f t="shared" si="13"/>
        <v>182</v>
      </c>
      <c r="C211" s="27">
        <f t="shared" si="1"/>
        <v>48731</v>
      </c>
      <c r="D211" s="44">
        <f t="shared" si="17"/>
        <v>207129.46000000005</v>
      </c>
      <c r="E211" s="28">
        <f t="shared" si="14"/>
        <v>1691.72</v>
      </c>
      <c r="F211" s="47"/>
      <c r="G211" s="28">
        <f t="shared" si="15"/>
        <v>938.64</v>
      </c>
      <c r="H211" s="28">
        <f t="shared" si="16"/>
        <v>753.08</v>
      </c>
      <c r="I211" s="45">
        <f t="shared" si="18"/>
        <v>206376.38000000006</v>
      </c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</row>
    <row r="212" spans="1:21" ht="18" customHeight="1" x14ac:dyDescent="0.25">
      <c r="A212" s="5"/>
      <c r="B212" s="26">
        <f t="shared" si="13"/>
        <v>183</v>
      </c>
      <c r="C212" s="27">
        <f t="shared" si="1"/>
        <v>48761</v>
      </c>
      <c r="D212" s="44">
        <f t="shared" si="17"/>
        <v>206376.38000000006</v>
      </c>
      <c r="E212" s="28">
        <f t="shared" si="14"/>
        <v>1691.72</v>
      </c>
      <c r="F212" s="47"/>
      <c r="G212" s="28">
        <f t="shared" si="15"/>
        <v>935.23</v>
      </c>
      <c r="H212" s="28">
        <f t="shared" si="16"/>
        <v>756.49</v>
      </c>
      <c r="I212" s="45">
        <f t="shared" si="18"/>
        <v>205619.89000000007</v>
      </c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</row>
    <row r="213" spans="1:21" ht="18" customHeight="1" x14ac:dyDescent="0.25">
      <c r="A213" s="5"/>
      <c r="B213" s="26">
        <f t="shared" si="13"/>
        <v>184</v>
      </c>
      <c r="C213" s="27">
        <f t="shared" si="1"/>
        <v>48792</v>
      </c>
      <c r="D213" s="44">
        <f t="shared" si="17"/>
        <v>205619.89000000007</v>
      </c>
      <c r="E213" s="28">
        <f t="shared" si="14"/>
        <v>1691.72</v>
      </c>
      <c r="F213" s="47"/>
      <c r="G213" s="28">
        <f t="shared" si="15"/>
        <v>931.8</v>
      </c>
      <c r="H213" s="28">
        <f t="shared" si="16"/>
        <v>759.92000000000007</v>
      </c>
      <c r="I213" s="45">
        <f t="shared" si="18"/>
        <v>204859.97000000006</v>
      </c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</row>
    <row r="214" spans="1:21" ht="18" customHeight="1" x14ac:dyDescent="0.25">
      <c r="A214" s="5"/>
      <c r="B214" s="26">
        <f t="shared" si="13"/>
        <v>185</v>
      </c>
      <c r="C214" s="27">
        <f t="shared" si="1"/>
        <v>48823</v>
      </c>
      <c r="D214" s="44">
        <f t="shared" si="17"/>
        <v>204859.97000000006</v>
      </c>
      <c r="E214" s="28">
        <f t="shared" si="14"/>
        <v>1691.72</v>
      </c>
      <c r="F214" s="47"/>
      <c r="G214" s="28">
        <f t="shared" si="15"/>
        <v>928.36</v>
      </c>
      <c r="H214" s="28">
        <f t="shared" si="16"/>
        <v>763.36</v>
      </c>
      <c r="I214" s="45">
        <f t="shared" si="18"/>
        <v>204096.61000000007</v>
      </c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</row>
    <row r="215" spans="1:21" ht="18" customHeight="1" x14ac:dyDescent="0.25">
      <c r="A215" s="5"/>
      <c r="B215" s="26">
        <f t="shared" si="13"/>
        <v>186</v>
      </c>
      <c r="C215" s="27">
        <f t="shared" si="1"/>
        <v>48853</v>
      </c>
      <c r="D215" s="44">
        <f t="shared" si="17"/>
        <v>204096.61000000007</v>
      </c>
      <c r="E215" s="28">
        <f t="shared" si="14"/>
        <v>1691.72</v>
      </c>
      <c r="F215" s="47"/>
      <c r="G215" s="28">
        <f t="shared" si="15"/>
        <v>924.9</v>
      </c>
      <c r="H215" s="28">
        <f t="shared" si="16"/>
        <v>766.82</v>
      </c>
      <c r="I215" s="45">
        <f t="shared" si="18"/>
        <v>203329.79000000007</v>
      </c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</row>
    <row r="216" spans="1:21" ht="18" customHeight="1" x14ac:dyDescent="0.25">
      <c r="A216" s="5"/>
      <c r="B216" s="26">
        <f t="shared" si="13"/>
        <v>187</v>
      </c>
      <c r="C216" s="27">
        <f t="shared" si="1"/>
        <v>48884</v>
      </c>
      <c r="D216" s="44">
        <f t="shared" si="17"/>
        <v>203329.79000000007</v>
      </c>
      <c r="E216" s="28">
        <f t="shared" si="14"/>
        <v>1691.72</v>
      </c>
      <c r="F216" s="47"/>
      <c r="G216" s="28">
        <f t="shared" si="15"/>
        <v>921.43</v>
      </c>
      <c r="H216" s="28">
        <f t="shared" si="16"/>
        <v>770.29000000000008</v>
      </c>
      <c r="I216" s="45">
        <f t="shared" si="18"/>
        <v>202559.50000000006</v>
      </c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</row>
    <row r="217" spans="1:21" ht="18" customHeight="1" x14ac:dyDescent="0.25">
      <c r="A217" s="5"/>
      <c r="B217" s="26">
        <f t="shared" si="13"/>
        <v>188</v>
      </c>
      <c r="C217" s="27">
        <f t="shared" si="1"/>
        <v>48914</v>
      </c>
      <c r="D217" s="44">
        <f t="shared" si="17"/>
        <v>202559.50000000006</v>
      </c>
      <c r="E217" s="28">
        <f t="shared" si="14"/>
        <v>1691.72</v>
      </c>
      <c r="F217" s="47"/>
      <c r="G217" s="28">
        <f t="shared" si="15"/>
        <v>917.94</v>
      </c>
      <c r="H217" s="28">
        <f t="shared" si="16"/>
        <v>773.78</v>
      </c>
      <c r="I217" s="45">
        <f t="shared" si="18"/>
        <v>201785.72000000006</v>
      </c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</row>
    <row r="218" spans="1:21" ht="18" customHeight="1" x14ac:dyDescent="0.25">
      <c r="A218" s="5"/>
      <c r="B218" s="26">
        <f t="shared" si="13"/>
        <v>189</v>
      </c>
      <c r="C218" s="27">
        <f t="shared" si="1"/>
        <v>48945</v>
      </c>
      <c r="D218" s="44">
        <f t="shared" si="17"/>
        <v>201785.72000000006</v>
      </c>
      <c r="E218" s="28">
        <f t="shared" si="14"/>
        <v>1691.72</v>
      </c>
      <c r="F218" s="47"/>
      <c r="G218" s="28">
        <f t="shared" si="15"/>
        <v>914.43</v>
      </c>
      <c r="H218" s="28">
        <f t="shared" si="16"/>
        <v>777.29000000000008</v>
      </c>
      <c r="I218" s="45">
        <f t="shared" si="18"/>
        <v>201008.43000000005</v>
      </c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</row>
    <row r="219" spans="1:21" ht="18" customHeight="1" x14ac:dyDescent="0.25">
      <c r="A219" s="5"/>
      <c r="B219" s="26">
        <f t="shared" si="13"/>
        <v>190</v>
      </c>
      <c r="C219" s="27">
        <f t="shared" si="1"/>
        <v>48976</v>
      </c>
      <c r="D219" s="44">
        <f t="shared" si="17"/>
        <v>201008.43000000005</v>
      </c>
      <c r="E219" s="28">
        <f t="shared" si="14"/>
        <v>1691.72</v>
      </c>
      <c r="F219" s="47"/>
      <c r="G219" s="28">
        <f t="shared" si="15"/>
        <v>910.91</v>
      </c>
      <c r="H219" s="28">
        <f t="shared" si="16"/>
        <v>780.81000000000006</v>
      </c>
      <c r="I219" s="45">
        <f t="shared" si="18"/>
        <v>200227.62000000005</v>
      </c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</row>
    <row r="220" spans="1:21" ht="18" customHeight="1" x14ac:dyDescent="0.25">
      <c r="A220" s="5"/>
      <c r="B220" s="26">
        <f t="shared" si="13"/>
        <v>191</v>
      </c>
      <c r="C220" s="27">
        <f t="shared" si="1"/>
        <v>49004</v>
      </c>
      <c r="D220" s="44">
        <f t="shared" si="17"/>
        <v>200227.62000000005</v>
      </c>
      <c r="E220" s="28">
        <f t="shared" si="14"/>
        <v>1691.72</v>
      </c>
      <c r="F220" s="47"/>
      <c r="G220" s="28">
        <f t="shared" si="15"/>
        <v>907.37</v>
      </c>
      <c r="H220" s="28">
        <f t="shared" si="16"/>
        <v>784.35</v>
      </c>
      <c r="I220" s="45">
        <f t="shared" si="18"/>
        <v>199443.27000000005</v>
      </c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</row>
    <row r="221" spans="1:21" ht="18" customHeight="1" x14ac:dyDescent="0.25">
      <c r="A221" s="5"/>
      <c r="B221" s="26">
        <f t="shared" si="13"/>
        <v>192</v>
      </c>
      <c r="C221" s="27">
        <f t="shared" si="1"/>
        <v>49035</v>
      </c>
      <c r="D221" s="44">
        <f t="shared" si="17"/>
        <v>199443.27000000005</v>
      </c>
      <c r="E221" s="28">
        <f t="shared" si="14"/>
        <v>1691.72</v>
      </c>
      <c r="F221" s="47"/>
      <c r="G221" s="28">
        <f t="shared" si="15"/>
        <v>903.81</v>
      </c>
      <c r="H221" s="28">
        <f t="shared" si="16"/>
        <v>787.91000000000008</v>
      </c>
      <c r="I221" s="45">
        <f t="shared" si="18"/>
        <v>198655.36000000004</v>
      </c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</row>
    <row r="222" spans="1:21" ht="18" customHeight="1" x14ac:dyDescent="0.25">
      <c r="A222" s="5"/>
      <c r="B222" s="26">
        <f t="shared" ref="B222:B285" si="19">IF(I221="","",IF(OR(B221&gt;=$C$23,ROUND(I221,2)&lt;=0),"",B221+1))</f>
        <v>193</v>
      </c>
      <c r="C222" s="27">
        <f t="shared" si="1"/>
        <v>49065</v>
      </c>
      <c r="D222" s="44">
        <f t="shared" si="17"/>
        <v>198655.36000000004</v>
      </c>
      <c r="E222" s="28">
        <f t="shared" ref="E222:E285" si="20">IF(B222="","",IF(OR(B222=$C$23,$I$18&gt;ROUND((1+$I$17)*I221,2)),ROUND((1+$I$17)*I221,2),$I$18))</f>
        <v>1691.72</v>
      </c>
      <c r="F222" s="47"/>
      <c r="G222" s="28">
        <f t="shared" ref="G222:G285" si="21">IF(B222="","",ROUND($I$17*I221,2))</f>
        <v>900.24</v>
      </c>
      <c r="H222" s="28">
        <f t="shared" ref="H222:H285" si="22">IF(B222="","",E222-G222+F222)</f>
        <v>791.48</v>
      </c>
      <c r="I222" s="45">
        <f t="shared" si="18"/>
        <v>197863.88000000003</v>
      </c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</row>
    <row r="223" spans="1:21" ht="18" customHeight="1" x14ac:dyDescent="0.25">
      <c r="A223" s="5"/>
      <c r="B223" s="26">
        <f t="shared" si="19"/>
        <v>194</v>
      </c>
      <c r="C223" s="27">
        <f t="shared" si="1"/>
        <v>49096</v>
      </c>
      <c r="D223" s="44">
        <f t="shared" ref="D223:D286" si="23">IF(B223="","",I222)</f>
        <v>197863.88000000003</v>
      </c>
      <c r="E223" s="28">
        <f t="shared" si="20"/>
        <v>1691.72</v>
      </c>
      <c r="F223" s="47"/>
      <c r="G223" s="28">
        <f t="shared" si="21"/>
        <v>896.66</v>
      </c>
      <c r="H223" s="28">
        <f t="shared" si="22"/>
        <v>795.06000000000006</v>
      </c>
      <c r="I223" s="45">
        <f t="shared" ref="I223:I286" si="24">IF(B223="","",I222-H223)</f>
        <v>197068.82000000004</v>
      </c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</row>
    <row r="224" spans="1:21" ht="18" customHeight="1" x14ac:dyDescent="0.25">
      <c r="A224" s="5"/>
      <c r="B224" s="26">
        <f t="shared" si="19"/>
        <v>195</v>
      </c>
      <c r="C224" s="27">
        <f t="shared" si="1"/>
        <v>49126</v>
      </c>
      <c r="D224" s="44">
        <f t="shared" si="23"/>
        <v>197068.82000000004</v>
      </c>
      <c r="E224" s="28">
        <f t="shared" si="20"/>
        <v>1691.72</v>
      </c>
      <c r="F224" s="47"/>
      <c r="G224" s="28">
        <f t="shared" si="21"/>
        <v>893.05</v>
      </c>
      <c r="H224" s="28">
        <f t="shared" si="22"/>
        <v>798.67000000000007</v>
      </c>
      <c r="I224" s="45">
        <f t="shared" si="24"/>
        <v>196270.15000000002</v>
      </c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</row>
    <row r="225" spans="1:21" ht="18" customHeight="1" x14ac:dyDescent="0.25">
      <c r="A225" s="5"/>
      <c r="B225" s="26">
        <f t="shared" si="19"/>
        <v>196</v>
      </c>
      <c r="C225" s="27">
        <f t="shared" si="1"/>
        <v>49157</v>
      </c>
      <c r="D225" s="44">
        <f t="shared" si="23"/>
        <v>196270.15000000002</v>
      </c>
      <c r="E225" s="28">
        <f t="shared" si="20"/>
        <v>1691.72</v>
      </c>
      <c r="F225" s="47"/>
      <c r="G225" s="28">
        <f t="shared" si="21"/>
        <v>889.43</v>
      </c>
      <c r="H225" s="28">
        <f t="shared" si="22"/>
        <v>802.29000000000008</v>
      </c>
      <c r="I225" s="45">
        <f t="shared" si="24"/>
        <v>195467.86000000002</v>
      </c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</row>
    <row r="226" spans="1:21" ht="18" customHeight="1" x14ac:dyDescent="0.25">
      <c r="A226" s="5"/>
      <c r="B226" s="26">
        <f t="shared" si="19"/>
        <v>197</v>
      </c>
      <c r="C226" s="27">
        <f t="shared" si="1"/>
        <v>49188</v>
      </c>
      <c r="D226" s="44">
        <f t="shared" si="23"/>
        <v>195467.86000000002</v>
      </c>
      <c r="E226" s="28">
        <f t="shared" si="20"/>
        <v>1691.72</v>
      </c>
      <c r="F226" s="47"/>
      <c r="G226" s="28">
        <f t="shared" si="21"/>
        <v>885.8</v>
      </c>
      <c r="H226" s="28">
        <f t="shared" si="22"/>
        <v>805.92000000000007</v>
      </c>
      <c r="I226" s="45">
        <f t="shared" si="24"/>
        <v>194661.94</v>
      </c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</row>
    <row r="227" spans="1:21" ht="18" customHeight="1" x14ac:dyDescent="0.25">
      <c r="A227" s="5"/>
      <c r="B227" s="26">
        <f t="shared" si="19"/>
        <v>198</v>
      </c>
      <c r="C227" s="27">
        <f t="shared" si="1"/>
        <v>49218</v>
      </c>
      <c r="D227" s="44">
        <f t="shared" si="23"/>
        <v>194661.94</v>
      </c>
      <c r="E227" s="28">
        <f t="shared" si="20"/>
        <v>1691.72</v>
      </c>
      <c r="F227" s="47"/>
      <c r="G227" s="28">
        <f t="shared" si="21"/>
        <v>882.15</v>
      </c>
      <c r="H227" s="28">
        <f t="shared" si="22"/>
        <v>809.57</v>
      </c>
      <c r="I227" s="45">
        <f t="shared" si="24"/>
        <v>193852.37</v>
      </c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</row>
    <row r="228" spans="1:21" ht="18" customHeight="1" x14ac:dyDescent="0.25">
      <c r="A228" s="5"/>
      <c r="B228" s="26">
        <f t="shared" si="19"/>
        <v>199</v>
      </c>
      <c r="C228" s="27">
        <f t="shared" si="1"/>
        <v>49249</v>
      </c>
      <c r="D228" s="44">
        <f t="shared" si="23"/>
        <v>193852.37</v>
      </c>
      <c r="E228" s="28">
        <f t="shared" si="20"/>
        <v>1691.72</v>
      </c>
      <c r="F228" s="47"/>
      <c r="G228" s="28">
        <f t="shared" si="21"/>
        <v>878.48</v>
      </c>
      <c r="H228" s="28">
        <f t="shared" si="22"/>
        <v>813.24</v>
      </c>
      <c r="I228" s="45">
        <f t="shared" si="24"/>
        <v>193039.13</v>
      </c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</row>
    <row r="229" spans="1:21" ht="18" customHeight="1" x14ac:dyDescent="0.25">
      <c r="A229" s="5"/>
      <c r="B229" s="26">
        <f t="shared" si="19"/>
        <v>200</v>
      </c>
      <c r="C229" s="27">
        <f t="shared" si="1"/>
        <v>49279</v>
      </c>
      <c r="D229" s="44">
        <f t="shared" si="23"/>
        <v>193039.13</v>
      </c>
      <c r="E229" s="28">
        <f t="shared" si="20"/>
        <v>1691.72</v>
      </c>
      <c r="F229" s="47"/>
      <c r="G229" s="28">
        <f t="shared" si="21"/>
        <v>874.79</v>
      </c>
      <c r="H229" s="28">
        <f t="shared" si="22"/>
        <v>816.93000000000006</v>
      </c>
      <c r="I229" s="45">
        <f t="shared" si="24"/>
        <v>192222.2</v>
      </c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</row>
    <row r="230" spans="1:21" ht="18" customHeight="1" x14ac:dyDescent="0.25">
      <c r="A230" s="5"/>
      <c r="B230" s="26">
        <f t="shared" si="19"/>
        <v>201</v>
      </c>
      <c r="C230" s="27">
        <f t="shared" si="1"/>
        <v>49310</v>
      </c>
      <c r="D230" s="44">
        <f t="shared" si="23"/>
        <v>192222.2</v>
      </c>
      <c r="E230" s="28">
        <f t="shared" si="20"/>
        <v>1691.72</v>
      </c>
      <c r="F230" s="47"/>
      <c r="G230" s="28">
        <f t="shared" si="21"/>
        <v>871.09</v>
      </c>
      <c r="H230" s="28">
        <f t="shared" si="22"/>
        <v>820.63</v>
      </c>
      <c r="I230" s="45">
        <f t="shared" si="24"/>
        <v>191401.57</v>
      </c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</row>
    <row r="231" spans="1:21" ht="18" customHeight="1" x14ac:dyDescent="0.25">
      <c r="A231" s="5"/>
      <c r="B231" s="26">
        <f t="shared" si="19"/>
        <v>202</v>
      </c>
      <c r="C231" s="27">
        <f t="shared" si="1"/>
        <v>49341</v>
      </c>
      <c r="D231" s="44">
        <f t="shared" si="23"/>
        <v>191401.57</v>
      </c>
      <c r="E231" s="28">
        <f t="shared" si="20"/>
        <v>1691.72</v>
      </c>
      <c r="F231" s="47"/>
      <c r="G231" s="28">
        <f t="shared" si="21"/>
        <v>867.37</v>
      </c>
      <c r="H231" s="28">
        <f t="shared" si="22"/>
        <v>824.35</v>
      </c>
      <c r="I231" s="45">
        <f t="shared" si="24"/>
        <v>190577.22</v>
      </c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</row>
    <row r="232" spans="1:21" ht="18" customHeight="1" x14ac:dyDescent="0.25">
      <c r="A232" s="5"/>
      <c r="B232" s="26">
        <f t="shared" si="19"/>
        <v>203</v>
      </c>
      <c r="C232" s="27">
        <f t="shared" si="1"/>
        <v>49369</v>
      </c>
      <c r="D232" s="44">
        <f t="shared" si="23"/>
        <v>190577.22</v>
      </c>
      <c r="E232" s="28">
        <f t="shared" si="20"/>
        <v>1691.72</v>
      </c>
      <c r="F232" s="47"/>
      <c r="G232" s="28">
        <f t="shared" si="21"/>
        <v>863.64</v>
      </c>
      <c r="H232" s="28">
        <f t="shared" si="22"/>
        <v>828.08</v>
      </c>
      <c r="I232" s="45">
        <f t="shared" si="24"/>
        <v>189749.14</v>
      </c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</row>
    <row r="233" spans="1:21" ht="18" customHeight="1" x14ac:dyDescent="0.25">
      <c r="A233" s="5"/>
      <c r="B233" s="26">
        <f t="shared" si="19"/>
        <v>204</v>
      </c>
      <c r="C233" s="27">
        <f t="shared" si="1"/>
        <v>49400</v>
      </c>
      <c r="D233" s="44">
        <f t="shared" si="23"/>
        <v>189749.14</v>
      </c>
      <c r="E233" s="28">
        <f t="shared" si="20"/>
        <v>1691.72</v>
      </c>
      <c r="F233" s="47"/>
      <c r="G233" s="28">
        <f t="shared" si="21"/>
        <v>859.88</v>
      </c>
      <c r="H233" s="28">
        <f t="shared" si="22"/>
        <v>831.84</v>
      </c>
      <c r="I233" s="45">
        <f t="shared" si="24"/>
        <v>188917.30000000002</v>
      </c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</row>
    <row r="234" spans="1:21" ht="18" customHeight="1" x14ac:dyDescent="0.25">
      <c r="A234" s="5"/>
      <c r="B234" s="26">
        <f t="shared" si="19"/>
        <v>205</v>
      </c>
      <c r="C234" s="27">
        <f t="shared" si="1"/>
        <v>49430</v>
      </c>
      <c r="D234" s="44">
        <f t="shared" si="23"/>
        <v>188917.30000000002</v>
      </c>
      <c r="E234" s="28">
        <f t="shared" si="20"/>
        <v>1691.72</v>
      </c>
      <c r="F234" s="47"/>
      <c r="G234" s="28">
        <f t="shared" si="21"/>
        <v>856.11</v>
      </c>
      <c r="H234" s="28">
        <f t="shared" si="22"/>
        <v>835.61</v>
      </c>
      <c r="I234" s="45">
        <f t="shared" si="24"/>
        <v>188081.69000000003</v>
      </c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</row>
    <row r="235" spans="1:21" ht="18" customHeight="1" x14ac:dyDescent="0.25">
      <c r="A235" s="5"/>
      <c r="B235" s="26">
        <f t="shared" si="19"/>
        <v>206</v>
      </c>
      <c r="C235" s="27">
        <f t="shared" si="1"/>
        <v>49461</v>
      </c>
      <c r="D235" s="44">
        <f t="shared" si="23"/>
        <v>188081.69000000003</v>
      </c>
      <c r="E235" s="28">
        <f t="shared" si="20"/>
        <v>1691.72</v>
      </c>
      <c r="F235" s="47"/>
      <c r="G235" s="28">
        <f t="shared" si="21"/>
        <v>852.33</v>
      </c>
      <c r="H235" s="28">
        <f t="shared" si="22"/>
        <v>839.39</v>
      </c>
      <c r="I235" s="45">
        <f t="shared" si="24"/>
        <v>187242.30000000002</v>
      </c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</row>
    <row r="236" spans="1:21" ht="18" customHeight="1" x14ac:dyDescent="0.25">
      <c r="A236" s="5"/>
      <c r="B236" s="26">
        <f t="shared" si="19"/>
        <v>207</v>
      </c>
      <c r="C236" s="27">
        <f t="shared" si="1"/>
        <v>49491</v>
      </c>
      <c r="D236" s="44">
        <f t="shared" si="23"/>
        <v>187242.30000000002</v>
      </c>
      <c r="E236" s="28">
        <f t="shared" si="20"/>
        <v>1691.72</v>
      </c>
      <c r="F236" s="47"/>
      <c r="G236" s="28">
        <f t="shared" si="21"/>
        <v>848.52</v>
      </c>
      <c r="H236" s="28">
        <f t="shared" si="22"/>
        <v>843.2</v>
      </c>
      <c r="I236" s="45">
        <f t="shared" si="24"/>
        <v>186399.1</v>
      </c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</row>
    <row r="237" spans="1:21" ht="18" customHeight="1" x14ac:dyDescent="0.25">
      <c r="A237" s="5"/>
      <c r="B237" s="26">
        <f t="shared" si="19"/>
        <v>208</v>
      </c>
      <c r="C237" s="27">
        <f t="shared" si="1"/>
        <v>49522</v>
      </c>
      <c r="D237" s="44">
        <f t="shared" si="23"/>
        <v>186399.1</v>
      </c>
      <c r="E237" s="28">
        <f t="shared" si="20"/>
        <v>1691.72</v>
      </c>
      <c r="F237" s="47"/>
      <c r="G237" s="28">
        <f t="shared" si="21"/>
        <v>844.7</v>
      </c>
      <c r="H237" s="28">
        <f t="shared" si="22"/>
        <v>847.02</v>
      </c>
      <c r="I237" s="45">
        <f t="shared" si="24"/>
        <v>185552.08000000002</v>
      </c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</row>
    <row r="238" spans="1:21" ht="18" customHeight="1" x14ac:dyDescent="0.25">
      <c r="A238" s="5"/>
      <c r="B238" s="26">
        <f t="shared" si="19"/>
        <v>209</v>
      </c>
      <c r="C238" s="27">
        <f t="shared" si="1"/>
        <v>49553</v>
      </c>
      <c r="D238" s="44">
        <f t="shared" si="23"/>
        <v>185552.08000000002</v>
      </c>
      <c r="E238" s="28">
        <f t="shared" si="20"/>
        <v>1691.72</v>
      </c>
      <c r="F238" s="47"/>
      <c r="G238" s="28">
        <f t="shared" si="21"/>
        <v>840.86</v>
      </c>
      <c r="H238" s="28">
        <f t="shared" si="22"/>
        <v>850.86</v>
      </c>
      <c r="I238" s="45">
        <f t="shared" si="24"/>
        <v>184701.22000000003</v>
      </c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</row>
    <row r="239" spans="1:21" ht="18" customHeight="1" x14ac:dyDescent="0.25">
      <c r="A239" s="5"/>
      <c r="B239" s="26">
        <f t="shared" si="19"/>
        <v>210</v>
      </c>
      <c r="C239" s="27">
        <f t="shared" si="1"/>
        <v>49583</v>
      </c>
      <c r="D239" s="44">
        <f t="shared" si="23"/>
        <v>184701.22000000003</v>
      </c>
      <c r="E239" s="28">
        <f t="shared" si="20"/>
        <v>1691.72</v>
      </c>
      <c r="F239" s="47"/>
      <c r="G239" s="28">
        <f t="shared" si="21"/>
        <v>837.01</v>
      </c>
      <c r="H239" s="28">
        <f t="shared" si="22"/>
        <v>854.71</v>
      </c>
      <c r="I239" s="45">
        <f t="shared" si="24"/>
        <v>183846.51000000004</v>
      </c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</row>
    <row r="240" spans="1:21" ht="18" customHeight="1" x14ac:dyDescent="0.25">
      <c r="A240" s="5"/>
      <c r="B240" s="26">
        <f t="shared" si="19"/>
        <v>211</v>
      </c>
      <c r="C240" s="27">
        <f t="shared" si="1"/>
        <v>49614</v>
      </c>
      <c r="D240" s="44">
        <f t="shared" si="23"/>
        <v>183846.51000000004</v>
      </c>
      <c r="E240" s="28">
        <f t="shared" si="20"/>
        <v>1691.72</v>
      </c>
      <c r="F240" s="47"/>
      <c r="G240" s="28">
        <f t="shared" si="21"/>
        <v>833.13</v>
      </c>
      <c r="H240" s="28">
        <f t="shared" si="22"/>
        <v>858.59</v>
      </c>
      <c r="I240" s="45">
        <f t="shared" si="24"/>
        <v>182987.92000000004</v>
      </c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</row>
    <row r="241" spans="1:21" ht="18" customHeight="1" x14ac:dyDescent="0.25">
      <c r="A241" s="5"/>
      <c r="B241" s="26">
        <f t="shared" si="19"/>
        <v>212</v>
      </c>
      <c r="C241" s="27">
        <f t="shared" si="1"/>
        <v>49644</v>
      </c>
      <c r="D241" s="44">
        <f t="shared" si="23"/>
        <v>182987.92000000004</v>
      </c>
      <c r="E241" s="28">
        <f t="shared" si="20"/>
        <v>1691.72</v>
      </c>
      <c r="F241" s="47"/>
      <c r="G241" s="28">
        <f t="shared" si="21"/>
        <v>829.24</v>
      </c>
      <c r="H241" s="28">
        <f t="shared" si="22"/>
        <v>862.48</v>
      </c>
      <c r="I241" s="45">
        <f t="shared" si="24"/>
        <v>182125.44000000003</v>
      </c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</row>
    <row r="242" spans="1:21" ht="18" customHeight="1" x14ac:dyDescent="0.25">
      <c r="A242" s="5"/>
      <c r="B242" s="26">
        <f t="shared" si="19"/>
        <v>213</v>
      </c>
      <c r="C242" s="27">
        <f t="shared" si="1"/>
        <v>49675</v>
      </c>
      <c r="D242" s="44">
        <f t="shared" si="23"/>
        <v>182125.44000000003</v>
      </c>
      <c r="E242" s="28">
        <f t="shared" si="20"/>
        <v>1691.72</v>
      </c>
      <c r="F242" s="47"/>
      <c r="G242" s="28">
        <f t="shared" si="21"/>
        <v>825.33</v>
      </c>
      <c r="H242" s="28">
        <f t="shared" si="22"/>
        <v>866.39</v>
      </c>
      <c r="I242" s="45">
        <f t="shared" si="24"/>
        <v>181259.05000000002</v>
      </c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</row>
    <row r="243" spans="1:21" ht="18" customHeight="1" x14ac:dyDescent="0.25">
      <c r="A243" s="5"/>
      <c r="B243" s="26">
        <f t="shared" si="19"/>
        <v>214</v>
      </c>
      <c r="C243" s="27">
        <f t="shared" si="1"/>
        <v>49706</v>
      </c>
      <c r="D243" s="44">
        <f t="shared" si="23"/>
        <v>181259.05000000002</v>
      </c>
      <c r="E243" s="28">
        <f t="shared" si="20"/>
        <v>1691.72</v>
      </c>
      <c r="F243" s="47"/>
      <c r="G243" s="28">
        <f t="shared" si="21"/>
        <v>821.41</v>
      </c>
      <c r="H243" s="28">
        <f t="shared" si="22"/>
        <v>870.31000000000006</v>
      </c>
      <c r="I243" s="45">
        <f t="shared" si="24"/>
        <v>180388.74000000002</v>
      </c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</row>
    <row r="244" spans="1:21" ht="18" customHeight="1" x14ac:dyDescent="0.25">
      <c r="A244" s="5"/>
      <c r="B244" s="26">
        <f t="shared" si="19"/>
        <v>215</v>
      </c>
      <c r="C244" s="27">
        <f t="shared" si="1"/>
        <v>49735</v>
      </c>
      <c r="D244" s="44">
        <f t="shared" si="23"/>
        <v>180388.74000000002</v>
      </c>
      <c r="E244" s="28">
        <f t="shared" si="20"/>
        <v>1691.72</v>
      </c>
      <c r="F244" s="47"/>
      <c r="G244" s="28">
        <f t="shared" si="21"/>
        <v>817.46</v>
      </c>
      <c r="H244" s="28">
        <f t="shared" si="22"/>
        <v>874.26</v>
      </c>
      <c r="I244" s="45">
        <f t="shared" si="24"/>
        <v>179514.48</v>
      </c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</row>
    <row r="245" spans="1:21" ht="18" customHeight="1" x14ac:dyDescent="0.25">
      <c r="A245" s="5"/>
      <c r="B245" s="26">
        <f t="shared" si="19"/>
        <v>216</v>
      </c>
      <c r="C245" s="27">
        <f t="shared" si="1"/>
        <v>49766</v>
      </c>
      <c r="D245" s="44">
        <f t="shared" si="23"/>
        <v>179514.48</v>
      </c>
      <c r="E245" s="28">
        <f t="shared" si="20"/>
        <v>1691.72</v>
      </c>
      <c r="F245" s="47"/>
      <c r="G245" s="28">
        <f t="shared" si="21"/>
        <v>813.5</v>
      </c>
      <c r="H245" s="28">
        <f t="shared" si="22"/>
        <v>878.22</v>
      </c>
      <c r="I245" s="45">
        <f t="shared" si="24"/>
        <v>178636.26</v>
      </c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</row>
    <row r="246" spans="1:21" ht="18" customHeight="1" x14ac:dyDescent="0.25">
      <c r="A246" s="5"/>
      <c r="B246" s="26">
        <f t="shared" si="19"/>
        <v>217</v>
      </c>
      <c r="C246" s="27">
        <f t="shared" si="1"/>
        <v>49796</v>
      </c>
      <c r="D246" s="44">
        <f t="shared" si="23"/>
        <v>178636.26</v>
      </c>
      <c r="E246" s="28">
        <f t="shared" si="20"/>
        <v>1691.72</v>
      </c>
      <c r="F246" s="47"/>
      <c r="G246" s="28">
        <f t="shared" si="21"/>
        <v>809.52</v>
      </c>
      <c r="H246" s="28">
        <f t="shared" si="22"/>
        <v>882.2</v>
      </c>
      <c r="I246" s="45">
        <f t="shared" si="24"/>
        <v>177754.06</v>
      </c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</row>
    <row r="247" spans="1:21" ht="18" customHeight="1" x14ac:dyDescent="0.25">
      <c r="A247" s="5"/>
      <c r="B247" s="26">
        <f t="shared" si="19"/>
        <v>218</v>
      </c>
      <c r="C247" s="27">
        <f t="shared" si="1"/>
        <v>49827</v>
      </c>
      <c r="D247" s="44">
        <f t="shared" si="23"/>
        <v>177754.06</v>
      </c>
      <c r="E247" s="28">
        <f t="shared" si="20"/>
        <v>1691.72</v>
      </c>
      <c r="F247" s="47"/>
      <c r="G247" s="28">
        <f t="shared" si="21"/>
        <v>805.52</v>
      </c>
      <c r="H247" s="28">
        <f t="shared" si="22"/>
        <v>886.2</v>
      </c>
      <c r="I247" s="45">
        <f t="shared" si="24"/>
        <v>176867.86</v>
      </c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</row>
    <row r="248" spans="1:21" ht="18" customHeight="1" x14ac:dyDescent="0.25">
      <c r="A248" s="5"/>
      <c r="B248" s="26">
        <f t="shared" si="19"/>
        <v>219</v>
      </c>
      <c r="C248" s="27">
        <f t="shared" si="1"/>
        <v>49857</v>
      </c>
      <c r="D248" s="44">
        <f t="shared" si="23"/>
        <v>176867.86</v>
      </c>
      <c r="E248" s="28">
        <f t="shared" si="20"/>
        <v>1691.72</v>
      </c>
      <c r="F248" s="47"/>
      <c r="G248" s="28">
        <f t="shared" si="21"/>
        <v>801.51</v>
      </c>
      <c r="H248" s="28">
        <f t="shared" si="22"/>
        <v>890.21</v>
      </c>
      <c r="I248" s="45">
        <f t="shared" si="24"/>
        <v>175977.65</v>
      </c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</row>
    <row r="249" spans="1:21" ht="18" customHeight="1" x14ac:dyDescent="0.25">
      <c r="A249" s="5"/>
      <c r="B249" s="26">
        <f t="shared" si="19"/>
        <v>220</v>
      </c>
      <c r="C249" s="27">
        <f t="shared" si="1"/>
        <v>49888</v>
      </c>
      <c r="D249" s="44">
        <f t="shared" si="23"/>
        <v>175977.65</v>
      </c>
      <c r="E249" s="28">
        <f t="shared" si="20"/>
        <v>1691.72</v>
      </c>
      <c r="F249" s="47"/>
      <c r="G249" s="28">
        <f t="shared" si="21"/>
        <v>797.47</v>
      </c>
      <c r="H249" s="28">
        <f t="shared" si="22"/>
        <v>894.25</v>
      </c>
      <c r="I249" s="45">
        <f t="shared" si="24"/>
        <v>175083.4</v>
      </c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</row>
    <row r="250" spans="1:21" ht="18" customHeight="1" x14ac:dyDescent="0.25">
      <c r="A250" s="5"/>
      <c r="B250" s="26">
        <f t="shared" si="19"/>
        <v>221</v>
      </c>
      <c r="C250" s="27">
        <f t="shared" si="1"/>
        <v>49919</v>
      </c>
      <c r="D250" s="44">
        <f t="shared" si="23"/>
        <v>175083.4</v>
      </c>
      <c r="E250" s="28">
        <f t="shared" si="20"/>
        <v>1691.72</v>
      </c>
      <c r="F250" s="47"/>
      <c r="G250" s="28">
        <f t="shared" si="21"/>
        <v>793.42</v>
      </c>
      <c r="H250" s="28">
        <f t="shared" si="22"/>
        <v>898.30000000000007</v>
      </c>
      <c r="I250" s="45">
        <f t="shared" si="24"/>
        <v>174185.1</v>
      </c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</row>
    <row r="251" spans="1:21" ht="18" customHeight="1" x14ac:dyDescent="0.25">
      <c r="A251" s="5"/>
      <c r="B251" s="26">
        <f t="shared" si="19"/>
        <v>222</v>
      </c>
      <c r="C251" s="27">
        <f t="shared" si="1"/>
        <v>49949</v>
      </c>
      <c r="D251" s="44">
        <f t="shared" si="23"/>
        <v>174185.1</v>
      </c>
      <c r="E251" s="28">
        <f t="shared" si="20"/>
        <v>1691.72</v>
      </c>
      <c r="F251" s="47"/>
      <c r="G251" s="28">
        <f t="shared" si="21"/>
        <v>789.35</v>
      </c>
      <c r="H251" s="28">
        <f t="shared" si="22"/>
        <v>902.37</v>
      </c>
      <c r="I251" s="45">
        <f t="shared" si="24"/>
        <v>173282.73</v>
      </c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</row>
    <row r="252" spans="1:21" ht="18" customHeight="1" x14ac:dyDescent="0.25">
      <c r="A252" s="5"/>
      <c r="B252" s="26">
        <f t="shared" si="19"/>
        <v>223</v>
      </c>
      <c r="C252" s="27">
        <f t="shared" si="1"/>
        <v>49980</v>
      </c>
      <c r="D252" s="44">
        <f t="shared" si="23"/>
        <v>173282.73</v>
      </c>
      <c r="E252" s="28">
        <f t="shared" si="20"/>
        <v>1691.72</v>
      </c>
      <c r="F252" s="47"/>
      <c r="G252" s="28">
        <f t="shared" si="21"/>
        <v>785.26</v>
      </c>
      <c r="H252" s="28">
        <f t="shared" si="22"/>
        <v>906.46</v>
      </c>
      <c r="I252" s="45">
        <f t="shared" si="24"/>
        <v>172376.27000000002</v>
      </c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</row>
    <row r="253" spans="1:21" ht="18" customHeight="1" x14ac:dyDescent="0.25">
      <c r="A253" s="5"/>
      <c r="B253" s="26">
        <f t="shared" si="19"/>
        <v>224</v>
      </c>
      <c r="C253" s="27">
        <f t="shared" si="1"/>
        <v>50010</v>
      </c>
      <c r="D253" s="44">
        <f t="shared" si="23"/>
        <v>172376.27000000002</v>
      </c>
      <c r="E253" s="28">
        <f t="shared" si="20"/>
        <v>1691.72</v>
      </c>
      <c r="F253" s="47"/>
      <c r="G253" s="28">
        <f t="shared" si="21"/>
        <v>781.15</v>
      </c>
      <c r="H253" s="28">
        <f t="shared" si="22"/>
        <v>910.57</v>
      </c>
      <c r="I253" s="45">
        <f t="shared" si="24"/>
        <v>171465.7</v>
      </c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</row>
    <row r="254" spans="1:21" ht="18" customHeight="1" x14ac:dyDescent="0.25">
      <c r="A254" s="5"/>
      <c r="B254" s="26">
        <f t="shared" si="19"/>
        <v>225</v>
      </c>
      <c r="C254" s="27">
        <f t="shared" si="1"/>
        <v>50041</v>
      </c>
      <c r="D254" s="44">
        <f t="shared" si="23"/>
        <v>171465.7</v>
      </c>
      <c r="E254" s="28">
        <f t="shared" si="20"/>
        <v>1691.72</v>
      </c>
      <c r="F254" s="47"/>
      <c r="G254" s="28">
        <f t="shared" si="21"/>
        <v>777.03</v>
      </c>
      <c r="H254" s="28">
        <f t="shared" si="22"/>
        <v>914.69</v>
      </c>
      <c r="I254" s="45">
        <f t="shared" si="24"/>
        <v>170551.01</v>
      </c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</row>
    <row r="255" spans="1:21" ht="18" customHeight="1" x14ac:dyDescent="0.25">
      <c r="A255" s="5"/>
      <c r="B255" s="26">
        <f t="shared" si="19"/>
        <v>226</v>
      </c>
      <c r="C255" s="27">
        <f t="shared" si="1"/>
        <v>50072</v>
      </c>
      <c r="D255" s="44">
        <f t="shared" si="23"/>
        <v>170551.01</v>
      </c>
      <c r="E255" s="28">
        <f t="shared" si="20"/>
        <v>1691.72</v>
      </c>
      <c r="F255" s="47"/>
      <c r="G255" s="28">
        <f t="shared" si="21"/>
        <v>772.88</v>
      </c>
      <c r="H255" s="28">
        <f t="shared" si="22"/>
        <v>918.84</v>
      </c>
      <c r="I255" s="45">
        <f t="shared" si="24"/>
        <v>169632.17</v>
      </c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</row>
    <row r="256" spans="1:21" ht="18" customHeight="1" x14ac:dyDescent="0.25">
      <c r="A256" s="5"/>
      <c r="B256" s="26">
        <f t="shared" si="19"/>
        <v>227</v>
      </c>
      <c r="C256" s="27">
        <f t="shared" si="1"/>
        <v>50100</v>
      </c>
      <c r="D256" s="44">
        <f t="shared" si="23"/>
        <v>169632.17</v>
      </c>
      <c r="E256" s="28">
        <f t="shared" si="20"/>
        <v>1691.72</v>
      </c>
      <c r="F256" s="47"/>
      <c r="G256" s="28">
        <f t="shared" si="21"/>
        <v>768.72</v>
      </c>
      <c r="H256" s="28">
        <f t="shared" si="22"/>
        <v>923</v>
      </c>
      <c r="I256" s="45">
        <f t="shared" si="24"/>
        <v>168709.17</v>
      </c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</row>
    <row r="257" spans="1:21" ht="18" customHeight="1" x14ac:dyDescent="0.25">
      <c r="A257" s="5"/>
      <c r="B257" s="26">
        <f t="shared" si="19"/>
        <v>228</v>
      </c>
      <c r="C257" s="27">
        <f t="shared" si="1"/>
        <v>50131</v>
      </c>
      <c r="D257" s="44">
        <f t="shared" si="23"/>
        <v>168709.17</v>
      </c>
      <c r="E257" s="28">
        <f t="shared" si="20"/>
        <v>1691.72</v>
      </c>
      <c r="F257" s="47"/>
      <c r="G257" s="28">
        <f t="shared" si="21"/>
        <v>764.54</v>
      </c>
      <c r="H257" s="28">
        <f t="shared" si="22"/>
        <v>927.18000000000006</v>
      </c>
      <c r="I257" s="45">
        <f t="shared" si="24"/>
        <v>167781.99000000002</v>
      </c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</row>
    <row r="258" spans="1:21" ht="18" customHeight="1" x14ac:dyDescent="0.25">
      <c r="A258" s="5"/>
      <c r="B258" s="26">
        <f t="shared" si="19"/>
        <v>229</v>
      </c>
      <c r="C258" s="27">
        <f t="shared" si="1"/>
        <v>50161</v>
      </c>
      <c r="D258" s="44">
        <f t="shared" si="23"/>
        <v>167781.99000000002</v>
      </c>
      <c r="E258" s="28">
        <f t="shared" si="20"/>
        <v>1691.72</v>
      </c>
      <c r="F258" s="47"/>
      <c r="G258" s="28">
        <f t="shared" si="21"/>
        <v>760.33</v>
      </c>
      <c r="H258" s="28">
        <f t="shared" si="22"/>
        <v>931.39</v>
      </c>
      <c r="I258" s="45">
        <f t="shared" si="24"/>
        <v>166850.6</v>
      </c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</row>
    <row r="259" spans="1:21" ht="18" customHeight="1" x14ac:dyDescent="0.25">
      <c r="A259" s="5"/>
      <c r="B259" s="26">
        <f t="shared" si="19"/>
        <v>230</v>
      </c>
      <c r="C259" s="27">
        <f t="shared" si="1"/>
        <v>50192</v>
      </c>
      <c r="D259" s="44">
        <f t="shared" si="23"/>
        <v>166850.6</v>
      </c>
      <c r="E259" s="28">
        <f t="shared" si="20"/>
        <v>1691.72</v>
      </c>
      <c r="F259" s="47"/>
      <c r="G259" s="28">
        <f t="shared" si="21"/>
        <v>756.11</v>
      </c>
      <c r="H259" s="28">
        <f t="shared" si="22"/>
        <v>935.61</v>
      </c>
      <c r="I259" s="45">
        <f t="shared" si="24"/>
        <v>165914.99000000002</v>
      </c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</row>
    <row r="260" spans="1:21" ht="18" customHeight="1" x14ac:dyDescent="0.25">
      <c r="A260" s="5"/>
      <c r="B260" s="26">
        <f t="shared" si="19"/>
        <v>231</v>
      </c>
      <c r="C260" s="27">
        <f t="shared" si="1"/>
        <v>50222</v>
      </c>
      <c r="D260" s="44">
        <f t="shared" si="23"/>
        <v>165914.99000000002</v>
      </c>
      <c r="E260" s="28">
        <f t="shared" si="20"/>
        <v>1691.72</v>
      </c>
      <c r="F260" s="47"/>
      <c r="G260" s="28">
        <f t="shared" si="21"/>
        <v>751.87</v>
      </c>
      <c r="H260" s="28">
        <f t="shared" si="22"/>
        <v>939.85</v>
      </c>
      <c r="I260" s="45">
        <f t="shared" si="24"/>
        <v>164975.14000000001</v>
      </c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</row>
    <row r="261" spans="1:21" ht="18" customHeight="1" x14ac:dyDescent="0.25">
      <c r="A261" s="5"/>
      <c r="B261" s="26">
        <f t="shared" si="19"/>
        <v>232</v>
      </c>
      <c r="C261" s="27">
        <f t="shared" si="1"/>
        <v>50253</v>
      </c>
      <c r="D261" s="44">
        <f t="shared" si="23"/>
        <v>164975.14000000001</v>
      </c>
      <c r="E261" s="28">
        <f t="shared" si="20"/>
        <v>1691.72</v>
      </c>
      <c r="F261" s="47"/>
      <c r="G261" s="28">
        <f t="shared" si="21"/>
        <v>747.61</v>
      </c>
      <c r="H261" s="28">
        <f t="shared" si="22"/>
        <v>944.11</v>
      </c>
      <c r="I261" s="45">
        <f t="shared" si="24"/>
        <v>164031.03000000003</v>
      </c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</row>
    <row r="262" spans="1:21" ht="18" customHeight="1" x14ac:dyDescent="0.25">
      <c r="A262" s="5"/>
      <c r="B262" s="26">
        <f t="shared" si="19"/>
        <v>233</v>
      </c>
      <c r="C262" s="27">
        <f t="shared" si="1"/>
        <v>50284</v>
      </c>
      <c r="D262" s="44">
        <f t="shared" si="23"/>
        <v>164031.03000000003</v>
      </c>
      <c r="E262" s="28">
        <f t="shared" si="20"/>
        <v>1691.72</v>
      </c>
      <c r="F262" s="47"/>
      <c r="G262" s="28">
        <f t="shared" si="21"/>
        <v>743.34</v>
      </c>
      <c r="H262" s="28">
        <f t="shared" si="22"/>
        <v>948.38</v>
      </c>
      <c r="I262" s="45">
        <f t="shared" si="24"/>
        <v>163082.65000000002</v>
      </c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</row>
    <row r="263" spans="1:21" ht="18" customHeight="1" x14ac:dyDescent="0.25">
      <c r="A263" s="5"/>
      <c r="B263" s="26">
        <f t="shared" si="19"/>
        <v>234</v>
      </c>
      <c r="C263" s="27">
        <f t="shared" si="1"/>
        <v>50314</v>
      </c>
      <c r="D263" s="44">
        <f t="shared" si="23"/>
        <v>163082.65000000002</v>
      </c>
      <c r="E263" s="28">
        <f t="shared" si="20"/>
        <v>1691.72</v>
      </c>
      <c r="F263" s="47"/>
      <c r="G263" s="28">
        <f t="shared" si="21"/>
        <v>739.04</v>
      </c>
      <c r="H263" s="28">
        <f t="shared" si="22"/>
        <v>952.68000000000006</v>
      </c>
      <c r="I263" s="45">
        <f t="shared" si="24"/>
        <v>162129.97000000003</v>
      </c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</row>
    <row r="264" spans="1:21" ht="18" customHeight="1" x14ac:dyDescent="0.25">
      <c r="A264" s="5"/>
      <c r="B264" s="26">
        <f t="shared" si="19"/>
        <v>235</v>
      </c>
      <c r="C264" s="27">
        <f t="shared" si="1"/>
        <v>50345</v>
      </c>
      <c r="D264" s="44">
        <f t="shared" si="23"/>
        <v>162129.97000000003</v>
      </c>
      <c r="E264" s="28">
        <f t="shared" si="20"/>
        <v>1691.72</v>
      </c>
      <c r="F264" s="47"/>
      <c r="G264" s="28">
        <f t="shared" si="21"/>
        <v>734.72</v>
      </c>
      <c r="H264" s="28">
        <f t="shared" si="22"/>
        <v>957</v>
      </c>
      <c r="I264" s="45">
        <f t="shared" si="24"/>
        <v>161172.97000000003</v>
      </c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</row>
    <row r="265" spans="1:21" ht="18" customHeight="1" x14ac:dyDescent="0.25">
      <c r="A265" s="5"/>
      <c r="B265" s="26">
        <f t="shared" si="19"/>
        <v>236</v>
      </c>
      <c r="C265" s="27">
        <f t="shared" si="1"/>
        <v>50375</v>
      </c>
      <c r="D265" s="44">
        <f t="shared" si="23"/>
        <v>161172.97000000003</v>
      </c>
      <c r="E265" s="28">
        <f t="shared" si="20"/>
        <v>1691.72</v>
      </c>
      <c r="F265" s="47"/>
      <c r="G265" s="28">
        <f t="shared" si="21"/>
        <v>730.38</v>
      </c>
      <c r="H265" s="28">
        <f t="shared" si="22"/>
        <v>961.34</v>
      </c>
      <c r="I265" s="45">
        <f t="shared" si="24"/>
        <v>160211.63000000003</v>
      </c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</row>
    <row r="266" spans="1:21" ht="18" customHeight="1" x14ac:dyDescent="0.25">
      <c r="A266" s="5"/>
      <c r="B266" s="26">
        <f t="shared" si="19"/>
        <v>237</v>
      </c>
      <c r="C266" s="27">
        <f t="shared" si="1"/>
        <v>50406</v>
      </c>
      <c r="D266" s="44">
        <f t="shared" si="23"/>
        <v>160211.63000000003</v>
      </c>
      <c r="E266" s="28">
        <f t="shared" si="20"/>
        <v>1691.72</v>
      </c>
      <c r="F266" s="47"/>
      <c r="G266" s="28">
        <f t="shared" si="21"/>
        <v>726.03</v>
      </c>
      <c r="H266" s="28">
        <f t="shared" si="22"/>
        <v>965.69</v>
      </c>
      <c r="I266" s="45">
        <f t="shared" si="24"/>
        <v>159245.94000000003</v>
      </c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</row>
    <row r="267" spans="1:21" ht="18" customHeight="1" x14ac:dyDescent="0.25">
      <c r="A267" s="5"/>
      <c r="B267" s="26">
        <f t="shared" si="19"/>
        <v>238</v>
      </c>
      <c r="C267" s="27">
        <f t="shared" si="1"/>
        <v>50437</v>
      </c>
      <c r="D267" s="44">
        <f t="shared" si="23"/>
        <v>159245.94000000003</v>
      </c>
      <c r="E267" s="28">
        <f t="shared" si="20"/>
        <v>1691.72</v>
      </c>
      <c r="F267" s="47"/>
      <c r="G267" s="28">
        <f t="shared" si="21"/>
        <v>721.65</v>
      </c>
      <c r="H267" s="28">
        <f t="shared" si="22"/>
        <v>970.07</v>
      </c>
      <c r="I267" s="45">
        <f t="shared" si="24"/>
        <v>158275.87000000002</v>
      </c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</row>
    <row r="268" spans="1:21" ht="18" customHeight="1" x14ac:dyDescent="0.25">
      <c r="A268" s="5"/>
      <c r="B268" s="26">
        <f t="shared" si="19"/>
        <v>239</v>
      </c>
      <c r="C268" s="27">
        <f t="shared" si="1"/>
        <v>50465</v>
      </c>
      <c r="D268" s="44">
        <f t="shared" si="23"/>
        <v>158275.87000000002</v>
      </c>
      <c r="E268" s="28">
        <f t="shared" si="20"/>
        <v>1691.72</v>
      </c>
      <c r="F268" s="47"/>
      <c r="G268" s="28">
        <f t="shared" si="21"/>
        <v>717.26</v>
      </c>
      <c r="H268" s="28">
        <f t="shared" si="22"/>
        <v>974.46</v>
      </c>
      <c r="I268" s="45">
        <f t="shared" si="24"/>
        <v>157301.41000000003</v>
      </c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</row>
    <row r="269" spans="1:21" ht="18" customHeight="1" x14ac:dyDescent="0.25">
      <c r="A269" s="5"/>
      <c r="B269" s="26">
        <f t="shared" si="19"/>
        <v>240</v>
      </c>
      <c r="C269" s="27">
        <f t="shared" si="1"/>
        <v>50496</v>
      </c>
      <c r="D269" s="44">
        <f t="shared" si="23"/>
        <v>157301.41000000003</v>
      </c>
      <c r="E269" s="28">
        <f t="shared" si="20"/>
        <v>1691.72</v>
      </c>
      <c r="F269" s="47"/>
      <c r="G269" s="28">
        <f t="shared" si="21"/>
        <v>712.84</v>
      </c>
      <c r="H269" s="28">
        <f t="shared" si="22"/>
        <v>978.88</v>
      </c>
      <c r="I269" s="45">
        <f t="shared" si="24"/>
        <v>156322.53000000003</v>
      </c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</row>
    <row r="270" spans="1:21" ht="18" customHeight="1" x14ac:dyDescent="0.25">
      <c r="A270" s="5"/>
      <c r="B270" s="26">
        <f t="shared" si="19"/>
        <v>241</v>
      </c>
      <c r="C270" s="27">
        <f t="shared" si="1"/>
        <v>50526</v>
      </c>
      <c r="D270" s="44">
        <f t="shared" si="23"/>
        <v>156322.53000000003</v>
      </c>
      <c r="E270" s="28">
        <f t="shared" si="20"/>
        <v>1691.72</v>
      </c>
      <c r="F270" s="47"/>
      <c r="G270" s="28">
        <f t="shared" si="21"/>
        <v>708.4</v>
      </c>
      <c r="H270" s="28">
        <f t="shared" si="22"/>
        <v>983.32</v>
      </c>
      <c r="I270" s="45">
        <f t="shared" si="24"/>
        <v>155339.21000000002</v>
      </c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</row>
    <row r="271" spans="1:21" ht="18" customHeight="1" x14ac:dyDescent="0.25">
      <c r="A271" s="5"/>
      <c r="B271" s="26">
        <f t="shared" si="19"/>
        <v>242</v>
      </c>
      <c r="C271" s="27">
        <f t="shared" si="1"/>
        <v>50557</v>
      </c>
      <c r="D271" s="44">
        <f t="shared" si="23"/>
        <v>155339.21000000002</v>
      </c>
      <c r="E271" s="28">
        <f t="shared" si="20"/>
        <v>1691.72</v>
      </c>
      <c r="F271" s="47"/>
      <c r="G271" s="28">
        <f t="shared" si="21"/>
        <v>703.95</v>
      </c>
      <c r="H271" s="28">
        <f t="shared" si="22"/>
        <v>987.77</v>
      </c>
      <c r="I271" s="45">
        <f t="shared" si="24"/>
        <v>154351.44000000003</v>
      </c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</row>
    <row r="272" spans="1:21" ht="18" customHeight="1" x14ac:dyDescent="0.25">
      <c r="A272" s="5"/>
      <c r="B272" s="26">
        <f t="shared" si="19"/>
        <v>243</v>
      </c>
      <c r="C272" s="27">
        <f t="shared" si="1"/>
        <v>50587</v>
      </c>
      <c r="D272" s="44">
        <f t="shared" si="23"/>
        <v>154351.44000000003</v>
      </c>
      <c r="E272" s="28">
        <f t="shared" si="20"/>
        <v>1691.72</v>
      </c>
      <c r="F272" s="47"/>
      <c r="G272" s="28">
        <f t="shared" si="21"/>
        <v>699.47</v>
      </c>
      <c r="H272" s="28">
        <f t="shared" si="22"/>
        <v>992.25</v>
      </c>
      <c r="I272" s="45">
        <f t="shared" si="24"/>
        <v>153359.19000000003</v>
      </c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</row>
    <row r="273" spans="1:21" ht="18" customHeight="1" x14ac:dyDescent="0.25">
      <c r="A273" s="5"/>
      <c r="B273" s="26">
        <f t="shared" si="19"/>
        <v>244</v>
      </c>
      <c r="C273" s="27">
        <f t="shared" si="1"/>
        <v>50618</v>
      </c>
      <c r="D273" s="44">
        <f t="shared" si="23"/>
        <v>153359.19000000003</v>
      </c>
      <c r="E273" s="28">
        <f t="shared" si="20"/>
        <v>1691.72</v>
      </c>
      <c r="F273" s="47"/>
      <c r="G273" s="28">
        <f t="shared" si="21"/>
        <v>694.98</v>
      </c>
      <c r="H273" s="28">
        <f t="shared" si="22"/>
        <v>996.74</v>
      </c>
      <c r="I273" s="45">
        <f t="shared" si="24"/>
        <v>152362.45000000004</v>
      </c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</row>
    <row r="274" spans="1:21" ht="18" customHeight="1" x14ac:dyDescent="0.25">
      <c r="A274" s="5"/>
      <c r="B274" s="26">
        <f t="shared" si="19"/>
        <v>245</v>
      </c>
      <c r="C274" s="27">
        <f t="shared" si="1"/>
        <v>50649</v>
      </c>
      <c r="D274" s="44">
        <f t="shared" si="23"/>
        <v>152362.45000000004</v>
      </c>
      <c r="E274" s="28">
        <f t="shared" si="20"/>
        <v>1691.72</v>
      </c>
      <c r="F274" s="47"/>
      <c r="G274" s="28">
        <f t="shared" si="21"/>
        <v>690.46</v>
      </c>
      <c r="H274" s="28">
        <f t="shared" si="22"/>
        <v>1001.26</v>
      </c>
      <c r="I274" s="45">
        <f t="shared" si="24"/>
        <v>151361.19000000003</v>
      </c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</row>
    <row r="275" spans="1:21" ht="18" customHeight="1" x14ac:dyDescent="0.25">
      <c r="A275" s="5"/>
      <c r="B275" s="26">
        <f t="shared" si="19"/>
        <v>246</v>
      </c>
      <c r="C275" s="27">
        <f t="shared" si="1"/>
        <v>50679</v>
      </c>
      <c r="D275" s="44">
        <f t="shared" si="23"/>
        <v>151361.19000000003</v>
      </c>
      <c r="E275" s="28">
        <f t="shared" si="20"/>
        <v>1691.72</v>
      </c>
      <c r="F275" s="47"/>
      <c r="G275" s="28">
        <f t="shared" si="21"/>
        <v>685.92</v>
      </c>
      <c r="H275" s="28">
        <f t="shared" si="22"/>
        <v>1005.8000000000001</v>
      </c>
      <c r="I275" s="45">
        <f t="shared" si="24"/>
        <v>150355.39000000004</v>
      </c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</row>
    <row r="276" spans="1:21" ht="18" customHeight="1" x14ac:dyDescent="0.25">
      <c r="A276" s="5"/>
      <c r="B276" s="26">
        <f t="shared" si="19"/>
        <v>247</v>
      </c>
      <c r="C276" s="27">
        <f t="shared" si="1"/>
        <v>50710</v>
      </c>
      <c r="D276" s="44">
        <f t="shared" si="23"/>
        <v>150355.39000000004</v>
      </c>
      <c r="E276" s="28">
        <f t="shared" si="20"/>
        <v>1691.72</v>
      </c>
      <c r="F276" s="47"/>
      <c r="G276" s="28">
        <f t="shared" si="21"/>
        <v>681.36</v>
      </c>
      <c r="H276" s="28">
        <f t="shared" si="22"/>
        <v>1010.36</v>
      </c>
      <c r="I276" s="45">
        <f t="shared" si="24"/>
        <v>149345.03000000006</v>
      </c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</row>
    <row r="277" spans="1:21" ht="18" customHeight="1" x14ac:dyDescent="0.25">
      <c r="A277" s="5"/>
      <c r="B277" s="26">
        <f t="shared" si="19"/>
        <v>248</v>
      </c>
      <c r="C277" s="27">
        <f t="shared" si="1"/>
        <v>50740</v>
      </c>
      <c r="D277" s="44">
        <f t="shared" si="23"/>
        <v>149345.03000000006</v>
      </c>
      <c r="E277" s="28">
        <f t="shared" si="20"/>
        <v>1691.72</v>
      </c>
      <c r="F277" s="47"/>
      <c r="G277" s="28">
        <f t="shared" si="21"/>
        <v>676.78</v>
      </c>
      <c r="H277" s="28">
        <f t="shared" si="22"/>
        <v>1014.94</v>
      </c>
      <c r="I277" s="45">
        <f t="shared" si="24"/>
        <v>148330.09000000005</v>
      </c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</row>
    <row r="278" spans="1:21" ht="18" customHeight="1" x14ac:dyDescent="0.25">
      <c r="A278" s="5"/>
      <c r="B278" s="26">
        <f t="shared" si="19"/>
        <v>249</v>
      </c>
      <c r="C278" s="27">
        <f t="shared" si="1"/>
        <v>50771</v>
      </c>
      <c r="D278" s="44">
        <f t="shared" si="23"/>
        <v>148330.09000000005</v>
      </c>
      <c r="E278" s="28">
        <f t="shared" si="20"/>
        <v>1691.72</v>
      </c>
      <c r="F278" s="47"/>
      <c r="G278" s="28">
        <f t="shared" si="21"/>
        <v>672.18</v>
      </c>
      <c r="H278" s="28">
        <f t="shared" si="22"/>
        <v>1019.5400000000001</v>
      </c>
      <c r="I278" s="45">
        <f t="shared" si="24"/>
        <v>147310.55000000005</v>
      </c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</row>
    <row r="279" spans="1:21" ht="18" customHeight="1" x14ac:dyDescent="0.25">
      <c r="A279" s="5"/>
      <c r="B279" s="26">
        <f t="shared" si="19"/>
        <v>250</v>
      </c>
      <c r="C279" s="27">
        <f t="shared" si="1"/>
        <v>50802</v>
      </c>
      <c r="D279" s="44">
        <f t="shared" si="23"/>
        <v>147310.55000000005</v>
      </c>
      <c r="E279" s="28">
        <f t="shared" si="20"/>
        <v>1691.72</v>
      </c>
      <c r="F279" s="47"/>
      <c r="G279" s="28">
        <f t="shared" si="21"/>
        <v>667.56</v>
      </c>
      <c r="H279" s="28">
        <f t="shared" si="22"/>
        <v>1024.1600000000001</v>
      </c>
      <c r="I279" s="45">
        <f t="shared" si="24"/>
        <v>146286.39000000004</v>
      </c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</row>
    <row r="280" spans="1:21" ht="18" customHeight="1" x14ac:dyDescent="0.25">
      <c r="A280" s="5"/>
      <c r="B280" s="26">
        <f t="shared" si="19"/>
        <v>251</v>
      </c>
      <c r="C280" s="27">
        <f t="shared" si="1"/>
        <v>50830</v>
      </c>
      <c r="D280" s="44">
        <f t="shared" si="23"/>
        <v>146286.39000000004</v>
      </c>
      <c r="E280" s="28">
        <f t="shared" si="20"/>
        <v>1691.72</v>
      </c>
      <c r="F280" s="47"/>
      <c r="G280" s="28">
        <f t="shared" si="21"/>
        <v>662.92</v>
      </c>
      <c r="H280" s="28">
        <f t="shared" si="22"/>
        <v>1028.8000000000002</v>
      </c>
      <c r="I280" s="45">
        <f t="shared" si="24"/>
        <v>145257.59000000005</v>
      </c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</row>
    <row r="281" spans="1:21" ht="18" customHeight="1" x14ac:dyDescent="0.25">
      <c r="A281" s="5"/>
      <c r="B281" s="26">
        <f t="shared" si="19"/>
        <v>252</v>
      </c>
      <c r="C281" s="27">
        <f t="shared" si="1"/>
        <v>50861</v>
      </c>
      <c r="D281" s="44">
        <f t="shared" si="23"/>
        <v>145257.59000000005</v>
      </c>
      <c r="E281" s="28">
        <f t="shared" si="20"/>
        <v>1691.72</v>
      </c>
      <c r="F281" s="47"/>
      <c r="G281" s="28">
        <f t="shared" si="21"/>
        <v>658.26</v>
      </c>
      <c r="H281" s="28">
        <f t="shared" si="22"/>
        <v>1033.46</v>
      </c>
      <c r="I281" s="45">
        <f t="shared" si="24"/>
        <v>144224.13000000006</v>
      </c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</row>
    <row r="282" spans="1:21" ht="18" customHeight="1" x14ac:dyDescent="0.25">
      <c r="A282" s="5"/>
      <c r="B282" s="26">
        <f t="shared" si="19"/>
        <v>253</v>
      </c>
      <c r="C282" s="27">
        <f t="shared" si="1"/>
        <v>50891</v>
      </c>
      <c r="D282" s="44">
        <f t="shared" si="23"/>
        <v>144224.13000000006</v>
      </c>
      <c r="E282" s="28">
        <f t="shared" si="20"/>
        <v>1691.72</v>
      </c>
      <c r="F282" s="47"/>
      <c r="G282" s="28">
        <f t="shared" si="21"/>
        <v>653.58000000000004</v>
      </c>
      <c r="H282" s="28">
        <f t="shared" si="22"/>
        <v>1038.1399999999999</v>
      </c>
      <c r="I282" s="45">
        <f t="shared" si="24"/>
        <v>143185.99000000005</v>
      </c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</row>
    <row r="283" spans="1:21" ht="18" customHeight="1" x14ac:dyDescent="0.25">
      <c r="A283" s="5"/>
      <c r="B283" s="26">
        <f t="shared" si="19"/>
        <v>254</v>
      </c>
      <c r="C283" s="27">
        <f t="shared" si="1"/>
        <v>50922</v>
      </c>
      <c r="D283" s="44">
        <f t="shared" si="23"/>
        <v>143185.99000000005</v>
      </c>
      <c r="E283" s="28">
        <f t="shared" si="20"/>
        <v>1691.72</v>
      </c>
      <c r="F283" s="47"/>
      <c r="G283" s="28">
        <f t="shared" si="21"/>
        <v>648.87</v>
      </c>
      <c r="H283" s="28">
        <f t="shared" si="22"/>
        <v>1042.8499999999999</v>
      </c>
      <c r="I283" s="45">
        <f t="shared" si="24"/>
        <v>142143.14000000004</v>
      </c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</row>
    <row r="284" spans="1:21" ht="18" customHeight="1" x14ac:dyDescent="0.25">
      <c r="A284" s="5"/>
      <c r="B284" s="26">
        <f t="shared" si="19"/>
        <v>255</v>
      </c>
      <c r="C284" s="27">
        <f t="shared" si="1"/>
        <v>50952</v>
      </c>
      <c r="D284" s="44">
        <f t="shared" si="23"/>
        <v>142143.14000000004</v>
      </c>
      <c r="E284" s="28">
        <f t="shared" si="20"/>
        <v>1691.72</v>
      </c>
      <c r="F284" s="47"/>
      <c r="G284" s="28">
        <f t="shared" si="21"/>
        <v>644.15</v>
      </c>
      <c r="H284" s="28">
        <f t="shared" si="22"/>
        <v>1047.5700000000002</v>
      </c>
      <c r="I284" s="45">
        <f t="shared" si="24"/>
        <v>141095.57000000004</v>
      </c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</row>
    <row r="285" spans="1:21" ht="18" customHeight="1" x14ac:dyDescent="0.25">
      <c r="A285" s="5"/>
      <c r="B285" s="26">
        <f t="shared" si="19"/>
        <v>256</v>
      </c>
      <c r="C285" s="27">
        <f t="shared" si="1"/>
        <v>50983</v>
      </c>
      <c r="D285" s="44">
        <f t="shared" si="23"/>
        <v>141095.57000000004</v>
      </c>
      <c r="E285" s="28">
        <f t="shared" si="20"/>
        <v>1691.72</v>
      </c>
      <c r="F285" s="47"/>
      <c r="G285" s="28">
        <f t="shared" si="21"/>
        <v>639.4</v>
      </c>
      <c r="H285" s="28">
        <f t="shared" si="22"/>
        <v>1052.3200000000002</v>
      </c>
      <c r="I285" s="45">
        <f t="shared" si="24"/>
        <v>140043.25000000003</v>
      </c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</row>
    <row r="286" spans="1:21" ht="18" customHeight="1" x14ac:dyDescent="0.25">
      <c r="A286" s="5"/>
      <c r="B286" s="26">
        <f t="shared" ref="B286:B349" si="25">IF(I285="","",IF(OR(B285&gt;=$C$23,ROUND(I285,2)&lt;=0),"",B285+1))</f>
        <v>257</v>
      </c>
      <c r="C286" s="27">
        <f t="shared" si="1"/>
        <v>51014</v>
      </c>
      <c r="D286" s="44">
        <f t="shared" si="23"/>
        <v>140043.25000000003</v>
      </c>
      <c r="E286" s="28">
        <f t="shared" ref="E286:E349" si="26">IF(B286="","",IF(OR(B286=$C$23,$I$18&gt;ROUND((1+$I$17)*I285,2)),ROUND((1+$I$17)*I285,2),$I$18))</f>
        <v>1691.72</v>
      </c>
      <c r="F286" s="47"/>
      <c r="G286" s="28">
        <f t="shared" ref="G286:G349" si="27">IF(B286="","",ROUND($I$17*I285,2))</f>
        <v>634.63</v>
      </c>
      <c r="H286" s="28">
        <f t="shared" ref="H286:H349" si="28">IF(B286="","",E286-G286+F286)</f>
        <v>1057.0900000000001</v>
      </c>
      <c r="I286" s="45">
        <f t="shared" si="24"/>
        <v>138986.16000000003</v>
      </c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</row>
    <row r="287" spans="1:21" ht="18" customHeight="1" x14ac:dyDescent="0.25">
      <c r="A287" s="5"/>
      <c r="B287" s="26">
        <f t="shared" si="25"/>
        <v>258</v>
      </c>
      <c r="C287" s="27">
        <f t="shared" si="1"/>
        <v>51044</v>
      </c>
      <c r="D287" s="44">
        <f t="shared" ref="D287:D350" si="29">IF(B287="","",I286)</f>
        <v>138986.16000000003</v>
      </c>
      <c r="E287" s="28">
        <f t="shared" si="26"/>
        <v>1691.72</v>
      </c>
      <c r="F287" s="47"/>
      <c r="G287" s="28">
        <f t="shared" si="27"/>
        <v>629.84</v>
      </c>
      <c r="H287" s="28">
        <f t="shared" si="28"/>
        <v>1061.8800000000001</v>
      </c>
      <c r="I287" s="45">
        <f t="shared" ref="I287:I350" si="30">IF(B287="","",I286-H287)</f>
        <v>137924.28000000003</v>
      </c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</row>
    <row r="288" spans="1:21" ht="18" customHeight="1" x14ac:dyDescent="0.25">
      <c r="A288" s="5"/>
      <c r="B288" s="26">
        <f t="shared" si="25"/>
        <v>259</v>
      </c>
      <c r="C288" s="27">
        <f t="shared" si="1"/>
        <v>51075</v>
      </c>
      <c r="D288" s="44">
        <f t="shared" si="29"/>
        <v>137924.28000000003</v>
      </c>
      <c r="E288" s="28">
        <f t="shared" si="26"/>
        <v>1691.72</v>
      </c>
      <c r="F288" s="47"/>
      <c r="G288" s="28">
        <f t="shared" si="27"/>
        <v>625.03</v>
      </c>
      <c r="H288" s="28">
        <f t="shared" si="28"/>
        <v>1066.69</v>
      </c>
      <c r="I288" s="45">
        <f t="shared" si="30"/>
        <v>136857.59000000003</v>
      </c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</row>
    <row r="289" spans="1:21" ht="18" customHeight="1" x14ac:dyDescent="0.25">
      <c r="A289" s="5"/>
      <c r="B289" s="26">
        <f t="shared" si="25"/>
        <v>260</v>
      </c>
      <c r="C289" s="27">
        <f t="shared" si="1"/>
        <v>51105</v>
      </c>
      <c r="D289" s="44">
        <f t="shared" si="29"/>
        <v>136857.59000000003</v>
      </c>
      <c r="E289" s="28">
        <f t="shared" si="26"/>
        <v>1691.72</v>
      </c>
      <c r="F289" s="47"/>
      <c r="G289" s="28">
        <f t="shared" si="27"/>
        <v>620.20000000000005</v>
      </c>
      <c r="H289" s="28">
        <f t="shared" si="28"/>
        <v>1071.52</v>
      </c>
      <c r="I289" s="45">
        <f t="shared" si="30"/>
        <v>135786.07000000004</v>
      </c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</row>
    <row r="290" spans="1:21" ht="18" customHeight="1" x14ac:dyDescent="0.25">
      <c r="A290" s="5"/>
      <c r="B290" s="26">
        <f t="shared" si="25"/>
        <v>261</v>
      </c>
      <c r="C290" s="27">
        <f t="shared" si="1"/>
        <v>51136</v>
      </c>
      <c r="D290" s="44">
        <f t="shared" si="29"/>
        <v>135786.07000000004</v>
      </c>
      <c r="E290" s="28">
        <f t="shared" si="26"/>
        <v>1691.72</v>
      </c>
      <c r="F290" s="47"/>
      <c r="G290" s="28">
        <f t="shared" si="27"/>
        <v>615.34</v>
      </c>
      <c r="H290" s="28">
        <f t="shared" si="28"/>
        <v>1076.3800000000001</v>
      </c>
      <c r="I290" s="45">
        <f t="shared" si="30"/>
        <v>134709.69000000003</v>
      </c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</row>
    <row r="291" spans="1:21" ht="18" customHeight="1" x14ac:dyDescent="0.25">
      <c r="A291" s="5"/>
      <c r="B291" s="26">
        <f t="shared" si="25"/>
        <v>262</v>
      </c>
      <c r="C291" s="27">
        <f t="shared" si="1"/>
        <v>51167</v>
      </c>
      <c r="D291" s="44">
        <f t="shared" si="29"/>
        <v>134709.69000000003</v>
      </c>
      <c r="E291" s="28">
        <f t="shared" si="26"/>
        <v>1691.72</v>
      </c>
      <c r="F291" s="47"/>
      <c r="G291" s="28">
        <f t="shared" si="27"/>
        <v>610.46</v>
      </c>
      <c r="H291" s="28">
        <f t="shared" si="28"/>
        <v>1081.26</v>
      </c>
      <c r="I291" s="45">
        <f t="shared" si="30"/>
        <v>133628.43000000002</v>
      </c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</row>
    <row r="292" spans="1:21" ht="18" customHeight="1" x14ac:dyDescent="0.25">
      <c r="A292" s="5"/>
      <c r="B292" s="26">
        <f t="shared" si="25"/>
        <v>263</v>
      </c>
      <c r="C292" s="27">
        <f t="shared" si="1"/>
        <v>51196</v>
      </c>
      <c r="D292" s="44">
        <f t="shared" si="29"/>
        <v>133628.43000000002</v>
      </c>
      <c r="E292" s="28">
        <f t="shared" si="26"/>
        <v>1691.72</v>
      </c>
      <c r="F292" s="47"/>
      <c r="G292" s="28">
        <f t="shared" si="27"/>
        <v>605.55999999999995</v>
      </c>
      <c r="H292" s="28">
        <f t="shared" si="28"/>
        <v>1086.1600000000001</v>
      </c>
      <c r="I292" s="45">
        <f t="shared" si="30"/>
        <v>132542.27000000002</v>
      </c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</row>
    <row r="293" spans="1:21" ht="18" customHeight="1" x14ac:dyDescent="0.25">
      <c r="A293" s="5"/>
      <c r="B293" s="26">
        <f t="shared" si="25"/>
        <v>264</v>
      </c>
      <c r="C293" s="27">
        <f t="shared" si="1"/>
        <v>51227</v>
      </c>
      <c r="D293" s="44">
        <f t="shared" si="29"/>
        <v>132542.27000000002</v>
      </c>
      <c r="E293" s="28">
        <f t="shared" si="26"/>
        <v>1691.72</v>
      </c>
      <c r="F293" s="47"/>
      <c r="G293" s="28">
        <f t="shared" si="27"/>
        <v>600.64</v>
      </c>
      <c r="H293" s="28">
        <f t="shared" si="28"/>
        <v>1091.08</v>
      </c>
      <c r="I293" s="45">
        <f t="shared" si="30"/>
        <v>131451.19000000003</v>
      </c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</row>
    <row r="294" spans="1:21" ht="18" customHeight="1" x14ac:dyDescent="0.25">
      <c r="A294" s="5"/>
      <c r="B294" s="26">
        <f t="shared" si="25"/>
        <v>265</v>
      </c>
      <c r="C294" s="27">
        <f t="shared" si="1"/>
        <v>51257</v>
      </c>
      <c r="D294" s="44">
        <f t="shared" si="29"/>
        <v>131451.19000000003</v>
      </c>
      <c r="E294" s="28">
        <f t="shared" si="26"/>
        <v>1691.72</v>
      </c>
      <c r="F294" s="47"/>
      <c r="G294" s="28">
        <f t="shared" si="27"/>
        <v>595.69000000000005</v>
      </c>
      <c r="H294" s="28">
        <f t="shared" si="28"/>
        <v>1096.03</v>
      </c>
      <c r="I294" s="45">
        <f t="shared" si="30"/>
        <v>130355.16000000003</v>
      </c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</row>
    <row r="295" spans="1:21" ht="18" customHeight="1" x14ac:dyDescent="0.25">
      <c r="A295" s="5"/>
      <c r="B295" s="26">
        <f t="shared" si="25"/>
        <v>266</v>
      </c>
      <c r="C295" s="27">
        <f t="shared" si="1"/>
        <v>51288</v>
      </c>
      <c r="D295" s="44">
        <f t="shared" si="29"/>
        <v>130355.16000000003</v>
      </c>
      <c r="E295" s="28">
        <f t="shared" si="26"/>
        <v>1691.72</v>
      </c>
      <c r="F295" s="47"/>
      <c r="G295" s="28">
        <f t="shared" si="27"/>
        <v>590.73</v>
      </c>
      <c r="H295" s="28">
        <f t="shared" si="28"/>
        <v>1100.99</v>
      </c>
      <c r="I295" s="45">
        <f t="shared" si="30"/>
        <v>129254.17000000003</v>
      </c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</row>
    <row r="296" spans="1:21" ht="18" customHeight="1" x14ac:dyDescent="0.25">
      <c r="A296" s="5"/>
      <c r="B296" s="26">
        <f t="shared" si="25"/>
        <v>267</v>
      </c>
      <c r="C296" s="27">
        <f t="shared" si="1"/>
        <v>51318</v>
      </c>
      <c r="D296" s="44">
        <f t="shared" si="29"/>
        <v>129254.17000000003</v>
      </c>
      <c r="E296" s="28">
        <f t="shared" si="26"/>
        <v>1691.72</v>
      </c>
      <c r="F296" s="47"/>
      <c r="G296" s="28">
        <f t="shared" si="27"/>
        <v>585.74</v>
      </c>
      <c r="H296" s="28">
        <f t="shared" si="28"/>
        <v>1105.98</v>
      </c>
      <c r="I296" s="45">
        <f t="shared" si="30"/>
        <v>128148.19000000003</v>
      </c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</row>
    <row r="297" spans="1:21" ht="18" customHeight="1" x14ac:dyDescent="0.25">
      <c r="A297" s="5"/>
      <c r="B297" s="26">
        <f t="shared" si="25"/>
        <v>268</v>
      </c>
      <c r="C297" s="27">
        <f t="shared" si="1"/>
        <v>51349</v>
      </c>
      <c r="D297" s="44">
        <f t="shared" si="29"/>
        <v>128148.19000000003</v>
      </c>
      <c r="E297" s="28">
        <f t="shared" si="26"/>
        <v>1691.72</v>
      </c>
      <c r="F297" s="47"/>
      <c r="G297" s="28">
        <f t="shared" si="27"/>
        <v>580.73</v>
      </c>
      <c r="H297" s="28">
        <f t="shared" si="28"/>
        <v>1110.99</v>
      </c>
      <c r="I297" s="45">
        <f t="shared" si="30"/>
        <v>127037.20000000003</v>
      </c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</row>
    <row r="298" spans="1:21" ht="18" customHeight="1" x14ac:dyDescent="0.25">
      <c r="A298" s="5"/>
      <c r="B298" s="26">
        <f t="shared" si="25"/>
        <v>269</v>
      </c>
      <c r="C298" s="27">
        <f t="shared" si="1"/>
        <v>51380</v>
      </c>
      <c r="D298" s="44">
        <f t="shared" si="29"/>
        <v>127037.20000000003</v>
      </c>
      <c r="E298" s="28">
        <f t="shared" si="26"/>
        <v>1691.72</v>
      </c>
      <c r="F298" s="47"/>
      <c r="G298" s="28">
        <f t="shared" si="27"/>
        <v>575.69000000000005</v>
      </c>
      <c r="H298" s="28">
        <f t="shared" si="28"/>
        <v>1116.03</v>
      </c>
      <c r="I298" s="45">
        <f t="shared" si="30"/>
        <v>125921.17000000003</v>
      </c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</row>
    <row r="299" spans="1:21" ht="18" customHeight="1" x14ac:dyDescent="0.25">
      <c r="A299" s="5"/>
      <c r="B299" s="26">
        <f t="shared" si="25"/>
        <v>270</v>
      </c>
      <c r="C299" s="27">
        <f t="shared" si="1"/>
        <v>51410</v>
      </c>
      <c r="D299" s="44">
        <f t="shared" si="29"/>
        <v>125921.17000000003</v>
      </c>
      <c r="E299" s="28">
        <f t="shared" si="26"/>
        <v>1691.72</v>
      </c>
      <c r="F299" s="47"/>
      <c r="G299" s="28">
        <f t="shared" si="27"/>
        <v>570.63</v>
      </c>
      <c r="H299" s="28">
        <f t="shared" si="28"/>
        <v>1121.0900000000001</v>
      </c>
      <c r="I299" s="45">
        <f t="shared" si="30"/>
        <v>124800.08000000003</v>
      </c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</row>
    <row r="300" spans="1:21" ht="18" customHeight="1" x14ac:dyDescent="0.25">
      <c r="A300" s="5"/>
      <c r="B300" s="26">
        <f t="shared" si="25"/>
        <v>271</v>
      </c>
      <c r="C300" s="27">
        <f t="shared" si="1"/>
        <v>51441</v>
      </c>
      <c r="D300" s="44">
        <f t="shared" si="29"/>
        <v>124800.08000000003</v>
      </c>
      <c r="E300" s="28">
        <f t="shared" si="26"/>
        <v>1691.72</v>
      </c>
      <c r="F300" s="47"/>
      <c r="G300" s="28">
        <f t="shared" si="27"/>
        <v>565.54999999999995</v>
      </c>
      <c r="H300" s="28">
        <f t="shared" si="28"/>
        <v>1126.17</v>
      </c>
      <c r="I300" s="45">
        <f t="shared" si="30"/>
        <v>123673.91000000003</v>
      </c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</row>
    <row r="301" spans="1:21" ht="18" customHeight="1" x14ac:dyDescent="0.25">
      <c r="A301" s="5"/>
      <c r="B301" s="26">
        <f t="shared" si="25"/>
        <v>272</v>
      </c>
      <c r="C301" s="27">
        <f t="shared" si="1"/>
        <v>51471</v>
      </c>
      <c r="D301" s="44">
        <f t="shared" si="29"/>
        <v>123673.91000000003</v>
      </c>
      <c r="E301" s="28">
        <f t="shared" si="26"/>
        <v>1691.72</v>
      </c>
      <c r="F301" s="47"/>
      <c r="G301" s="28">
        <f t="shared" si="27"/>
        <v>560.45000000000005</v>
      </c>
      <c r="H301" s="28">
        <f t="shared" si="28"/>
        <v>1131.27</v>
      </c>
      <c r="I301" s="45">
        <f t="shared" si="30"/>
        <v>122542.64000000003</v>
      </c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</row>
    <row r="302" spans="1:21" ht="18" customHeight="1" x14ac:dyDescent="0.25">
      <c r="A302" s="5"/>
      <c r="B302" s="26">
        <f t="shared" si="25"/>
        <v>273</v>
      </c>
      <c r="C302" s="27">
        <f t="shared" si="1"/>
        <v>51502</v>
      </c>
      <c r="D302" s="44">
        <f t="shared" si="29"/>
        <v>122542.64000000003</v>
      </c>
      <c r="E302" s="28">
        <f t="shared" si="26"/>
        <v>1691.72</v>
      </c>
      <c r="F302" s="47"/>
      <c r="G302" s="28">
        <f t="shared" si="27"/>
        <v>555.32000000000005</v>
      </c>
      <c r="H302" s="28">
        <f t="shared" si="28"/>
        <v>1136.4000000000001</v>
      </c>
      <c r="I302" s="45">
        <f t="shared" si="30"/>
        <v>121406.24000000003</v>
      </c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</row>
    <row r="303" spans="1:21" ht="18" customHeight="1" x14ac:dyDescent="0.25">
      <c r="A303" s="5"/>
      <c r="B303" s="26">
        <f t="shared" si="25"/>
        <v>274</v>
      </c>
      <c r="C303" s="27">
        <f t="shared" si="1"/>
        <v>51533</v>
      </c>
      <c r="D303" s="44">
        <f t="shared" si="29"/>
        <v>121406.24000000003</v>
      </c>
      <c r="E303" s="28">
        <f t="shared" si="26"/>
        <v>1691.72</v>
      </c>
      <c r="F303" s="47"/>
      <c r="G303" s="28">
        <f t="shared" si="27"/>
        <v>550.16999999999996</v>
      </c>
      <c r="H303" s="28">
        <f t="shared" si="28"/>
        <v>1141.5500000000002</v>
      </c>
      <c r="I303" s="45">
        <f t="shared" si="30"/>
        <v>120264.69000000003</v>
      </c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</row>
    <row r="304" spans="1:21" ht="18" customHeight="1" x14ac:dyDescent="0.25">
      <c r="A304" s="5"/>
      <c r="B304" s="26">
        <f t="shared" si="25"/>
        <v>275</v>
      </c>
      <c r="C304" s="27">
        <f t="shared" si="1"/>
        <v>51561</v>
      </c>
      <c r="D304" s="44">
        <f t="shared" si="29"/>
        <v>120264.69000000003</v>
      </c>
      <c r="E304" s="28">
        <f t="shared" si="26"/>
        <v>1691.72</v>
      </c>
      <c r="F304" s="47"/>
      <c r="G304" s="28">
        <f t="shared" si="27"/>
        <v>545</v>
      </c>
      <c r="H304" s="28">
        <f t="shared" si="28"/>
        <v>1146.72</v>
      </c>
      <c r="I304" s="45">
        <f t="shared" si="30"/>
        <v>119117.97000000003</v>
      </c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</row>
    <row r="305" spans="1:21" ht="18" customHeight="1" x14ac:dyDescent="0.25">
      <c r="A305" s="5"/>
      <c r="B305" s="26">
        <f t="shared" si="25"/>
        <v>276</v>
      </c>
      <c r="C305" s="27">
        <f t="shared" si="1"/>
        <v>51592</v>
      </c>
      <c r="D305" s="44">
        <f t="shared" si="29"/>
        <v>119117.97000000003</v>
      </c>
      <c r="E305" s="28">
        <f t="shared" si="26"/>
        <v>1691.72</v>
      </c>
      <c r="F305" s="47"/>
      <c r="G305" s="28">
        <f t="shared" si="27"/>
        <v>539.79999999999995</v>
      </c>
      <c r="H305" s="28">
        <f t="shared" si="28"/>
        <v>1151.92</v>
      </c>
      <c r="I305" s="45">
        <f t="shared" si="30"/>
        <v>117966.05000000003</v>
      </c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</row>
    <row r="306" spans="1:21" ht="18" customHeight="1" x14ac:dyDescent="0.25">
      <c r="A306" s="5"/>
      <c r="B306" s="26">
        <f t="shared" si="25"/>
        <v>277</v>
      </c>
      <c r="C306" s="27">
        <f t="shared" si="1"/>
        <v>51622</v>
      </c>
      <c r="D306" s="44">
        <f t="shared" si="29"/>
        <v>117966.05000000003</v>
      </c>
      <c r="E306" s="28">
        <f t="shared" si="26"/>
        <v>1691.72</v>
      </c>
      <c r="F306" s="47"/>
      <c r="G306" s="28">
        <f t="shared" si="27"/>
        <v>534.58000000000004</v>
      </c>
      <c r="H306" s="28">
        <f t="shared" si="28"/>
        <v>1157.1399999999999</v>
      </c>
      <c r="I306" s="45">
        <f t="shared" si="30"/>
        <v>116808.91000000003</v>
      </c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</row>
    <row r="307" spans="1:21" ht="18" customHeight="1" x14ac:dyDescent="0.25">
      <c r="A307" s="5"/>
      <c r="B307" s="26">
        <f t="shared" si="25"/>
        <v>278</v>
      </c>
      <c r="C307" s="27">
        <f t="shared" si="1"/>
        <v>51653</v>
      </c>
      <c r="D307" s="44">
        <f t="shared" si="29"/>
        <v>116808.91000000003</v>
      </c>
      <c r="E307" s="28">
        <f t="shared" si="26"/>
        <v>1691.72</v>
      </c>
      <c r="F307" s="47"/>
      <c r="G307" s="28">
        <f t="shared" si="27"/>
        <v>529.34</v>
      </c>
      <c r="H307" s="28">
        <f t="shared" si="28"/>
        <v>1162.3800000000001</v>
      </c>
      <c r="I307" s="45">
        <f t="shared" si="30"/>
        <v>115646.53000000003</v>
      </c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</row>
    <row r="308" spans="1:21" ht="18" customHeight="1" x14ac:dyDescent="0.25">
      <c r="A308" s="5"/>
      <c r="B308" s="26">
        <f t="shared" si="25"/>
        <v>279</v>
      </c>
      <c r="C308" s="27">
        <f t="shared" si="1"/>
        <v>51683</v>
      </c>
      <c r="D308" s="44">
        <f t="shared" si="29"/>
        <v>115646.53000000003</v>
      </c>
      <c r="E308" s="28">
        <f t="shared" si="26"/>
        <v>1691.72</v>
      </c>
      <c r="F308" s="47"/>
      <c r="G308" s="28">
        <f t="shared" si="27"/>
        <v>524.07000000000005</v>
      </c>
      <c r="H308" s="28">
        <f t="shared" si="28"/>
        <v>1167.6500000000001</v>
      </c>
      <c r="I308" s="45">
        <f t="shared" si="30"/>
        <v>114478.88000000003</v>
      </c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</row>
    <row r="309" spans="1:21" ht="18" customHeight="1" x14ac:dyDescent="0.25">
      <c r="A309" s="5"/>
      <c r="B309" s="26">
        <f t="shared" si="25"/>
        <v>280</v>
      </c>
      <c r="C309" s="27">
        <f t="shared" si="1"/>
        <v>51714</v>
      </c>
      <c r="D309" s="44">
        <f t="shared" si="29"/>
        <v>114478.88000000003</v>
      </c>
      <c r="E309" s="28">
        <f t="shared" si="26"/>
        <v>1691.72</v>
      </c>
      <c r="F309" s="47"/>
      <c r="G309" s="28">
        <f t="shared" si="27"/>
        <v>518.78</v>
      </c>
      <c r="H309" s="28">
        <f t="shared" si="28"/>
        <v>1172.94</v>
      </c>
      <c r="I309" s="45">
        <f t="shared" si="30"/>
        <v>113305.94000000003</v>
      </c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</row>
    <row r="310" spans="1:21" ht="18" customHeight="1" x14ac:dyDescent="0.25">
      <c r="A310" s="5"/>
      <c r="B310" s="26">
        <f t="shared" si="25"/>
        <v>281</v>
      </c>
      <c r="C310" s="27">
        <f t="shared" si="1"/>
        <v>51745</v>
      </c>
      <c r="D310" s="44">
        <f t="shared" si="29"/>
        <v>113305.94000000003</v>
      </c>
      <c r="E310" s="28">
        <f t="shared" si="26"/>
        <v>1691.72</v>
      </c>
      <c r="F310" s="47"/>
      <c r="G310" s="28">
        <f t="shared" si="27"/>
        <v>513.47</v>
      </c>
      <c r="H310" s="28">
        <f t="shared" si="28"/>
        <v>1178.25</v>
      </c>
      <c r="I310" s="45">
        <f t="shared" si="30"/>
        <v>112127.69000000003</v>
      </c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</row>
    <row r="311" spans="1:21" ht="18" customHeight="1" x14ac:dyDescent="0.25">
      <c r="A311" s="5"/>
      <c r="B311" s="26">
        <f t="shared" si="25"/>
        <v>282</v>
      </c>
      <c r="C311" s="27">
        <f t="shared" si="1"/>
        <v>51775</v>
      </c>
      <c r="D311" s="44">
        <f t="shared" si="29"/>
        <v>112127.69000000003</v>
      </c>
      <c r="E311" s="28">
        <f t="shared" si="26"/>
        <v>1691.72</v>
      </c>
      <c r="F311" s="47"/>
      <c r="G311" s="28">
        <f t="shared" si="27"/>
        <v>508.13</v>
      </c>
      <c r="H311" s="28">
        <f t="shared" si="28"/>
        <v>1183.5900000000001</v>
      </c>
      <c r="I311" s="45">
        <f t="shared" si="30"/>
        <v>110944.10000000003</v>
      </c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</row>
    <row r="312" spans="1:21" ht="18" customHeight="1" x14ac:dyDescent="0.25">
      <c r="A312" s="5"/>
      <c r="B312" s="26">
        <f t="shared" si="25"/>
        <v>283</v>
      </c>
      <c r="C312" s="27">
        <f t="shared" si="1"/>
        <v>51806</v>
      </c>
      <c r="D312" s="44">
        <f t="shared" si="29"/>
        <v>110944.10000000003</v>
      </c>
      <c r="E312" s="28">
        <f t="shared" si="26"/>
        <v>1691.72</v>
      </c>
      <c r="F312" s="47"/>
      <c r="G312" s="28">
        <f t="shared" si="27"/>
        <v>502.76</v>
      </c>
      <c r="H312" s="28">
        <f t="shared" si="28"/>
        <v>1188.96</v>
      </c>
      <c r="I312" s="45">
        <f t="shared" si="30"/>
        <v>109755.14000000003</v>
      </c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</row>
    <row r="313" spans="1:21" ht="18" customHeight="1" x14ac:dyDescent="0.25">
      <c r="A313" s="5"/>
      <c r="B313" s="26">
        <f t="shared" si="25"/>
        <v>284</v>
      </c>
      <c r="C313" s="27">
        <f t="shared" si="1"/>
        <v>51836</v>
      </c>
      <c r="D313" s="44">
        <f t="shared" si="29"/>
        <v>109755.14000000003</v>
      </c>
      <c r="E313" s="28">
        <f t="shared" si="26"/>
        <v>1691.72</v>
      </c>
      <c r="F313" s="47"/>
      <c r="G313" s="28">
        <f t="shared" si="27"/>
        <v>497.38</v>
      </c>
      <c r="H313" s="28">
        <f t="shared" si="28"/>
        <v>1194.3400000000001</v>
      </c>
      <c r="I313" s="45">
        <f t="shared" si="30"/>
        <v>108560.80000000003</v>
      </c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</row>
    <row r="314" spans="1:21" ht="18" customHeight="1" x14ac:dyDescent="0.25">
      <c r="A314" s="5"/>
      <c r="B314" s="26">
        <f t="shared" si="25"/>
        <v>285</v>
      </c>
      <c r="C314" s="27">
        <f t="shared" si="1"/>
        <v>51867</v>
      </c>
      <c r="D314" s="44">
        <f t="shared" si="29"/>
        <v>108560.80000000003</v>
      </c>
      <c r="E314" s="28">
        <f t="shared" si="26"/>
        <v>1691.72</v>
      </c>
      <c r="F314" s="47"/>
      <c r="G314" s="28">
        <f t="shared" si="27"/>
        <v>491.96</v>
      </c>
      <c r="H314" s="28">
        <f t="shared" si="28"/>
        <v>1199.76</v>
      </c>
      <c r="I314" s="45">
        <f t="shared" si="30"/>
        <v>107361.04000000004</v>
      </c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</row>
    <row r="315" spans="1:21" ht="18" customHeight="1" x14ac:dyDescent="0.25">
      <c r="A315" s="5"/>
      <c r="B315" s="26">
        <f t="shared" si="25"/>
        <v>286</v>
      </c>
      <c r="C315" s="27">
        <f t="shared" si="1"/>
        <v>51898</v>
      </c>
      <c r="D315" s="44">
        <f t="shared" si="29"/>
        <v>107361.04000000004</v>
      </c>
      <c r="E315" s="28">
        <f t="shared" si="26"/>
        <v>1691.72</v>
      </c>
      <c r="F315" s="47"/>
      <c r="G315" s="28">
        <f t="shared" si="27"/>
        <v>486.53</v>
      </c>
      <c r="H315" s="28">
        <f t="shared" si="28"/>
        <v>1205.19</v>
      </c>
      <c r="I315" s="45">
        <f t="shared" si="30"/>
        <v>106155.85000000003</v>
      </c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</row>
    <row r="316" spans="1:21" ht="18" customHeight="1" x14ac:dyDescent="0.25">
      <c r="A316" s="5"/>
      <c r="B316" s="26">
        <f t="shared" si="25"/>
        <v>287</v>
      </c>
      <c r="C316" s="27">
        <f t="shared" si="1"/>
        <v>51926</v>
      </c>
      <c r="D316" s="44">
        <f t="shared" si="29"/>
        <v>106155.85000000003</v>
      </c>
      <c r="E316" s="28">
        <f t="shared" si="26"/>
        <v>1691.72</v>
      </c>
      <c r="F316" s="47"/>
      <c r="G316" s="28">
        <f t="shared" si="27"/>
        <v>481.06</v>
      </c>
      <c r="H316" s="28">
        <f t="shared" si="28"/>
        <v>1210.6600000000001</v>
      </c>
      <c r="I316" s="45">
        <f t="shared" si="30"/>
        <v>104945.19000000003</v>
      </c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</row>
    <row r="317" spans="1:21" ht="18" customHeight="1" x14ac:dyDescent="0.25">
      <c r="A317" s="5"/>
      <c r="B317" s="26">
        <f t="shared" si="25"/>
        <v>288</v>
      </c>
      <c r="C317" s="27">
        <f t="shared" si="1"/>
        <v>51957</v>
      </c>
      <c r="D317" s="44">
        <f t="shared" si="29"/>
        <v>104945.19000000003</v>
      </c>
      <c r="E317" s="28">
        <f t="shared" si="26"/>
        <v>1691.72</v>
      </c>
      <c r="F317" s="47"/>
      <c r="G317" s="28">
        <f t="shared" si="27"/>
        <v>475.58</v>
      </c>
      <c r="H317" s="28">
        <f t="shared" si="28"/>
        <v>1216.1400000000001</v>
      </c>
      <c r="I317" s="45">
        <f t="shared" si="30"/>
        <v>103729.05000000003</v>
      </c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</row>
    <row r="318" spans="1:21" ht="18" customHeight="1" x14ac:dyDescent="0.25">
      <c r="A318" s="5"/>
      <c r="B318" s="26">
        <f t="shared" si="25"/>
        <v>289</v>
      </c>
      <c r="C318" s="27">
        <f t="shared" si="1"/>
        <v>51987</v>
      </c>
      <c r="D318" s="44">
        <f t="shared" si="29"/>
        <v>103729.05000000003</v>
      </c>
      <c r="E318" s="28">
        <f t="shared" si="26"/>
        <v>1691.72</v>
      </c>
      <c r="F318" s="47"/>
      <c r="G318" s="28">
        <f t="shared" si="27"/>
        <v>470.07</v>
      </c>
      <c r="H318" s="28">
        <f t="shared" si="28"/>
        <v>1221.6500000000001</v>
      </c>
      <c r="I318" s="45">
        <f t="shared" si="30"/>
        <v>102507.40000000004</v>
      </c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</row>
    <row r="319" spans="1:21" ht="18" customHeight="1" x14ac:dyDescent="0.25">
      <c r="A319" s="5"/>
      <c r="B319" s="26">
        <f t="shared" si="25"/>
        <v>290</v>
      </c>
      <c r="C319" s="27">
        <f t="shared" si="1"/>
        <v>52018</v>
      </c>
      <c r="D319" s="44">
        <f t="shared" si="29"/>
        <v>102507.40000000004</v>
      </c>
      <c r="E319" s="28">
        <f t="shared" si="26"/>
        <v>1691.72</v>
      </c>
      <c r="F319" s="47"/>
      <c r="G319" s="28">
        <f t="shared" si="27"/>
        <v>464.53</v>
      </c>
      <c r="H319" s="28">
        <f t="shared" si="28"/>
        <v>1227.19</v>
      </c>
      <c r="I319" s="45">
        <f t="shared" si="30"/>
        <v>101280.21000000004</v>
      </c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</row>
    <row r="320" spans="1:21" ht="18" customHeight="1" x14ac:dyDescent="0.25">
      <c r="A320" s="5"/>
      <c r="B320" s="26">
        <f t="shared" si="25"/>
        <v>291</v>
      </c>
      <c r="C320" s="27">
        <f t="shared" si="1"/>
        <v>52048</v>
      </c>
      <c r="D320" s="44">
        <f t="shared" si="29"/>
        <v>101280.21000000004</v>
      </c>
      <c r="E320" s="28">
        <f t="shared" si="26"/>
        <v>1691.72</v>
      </c>
      <c r="F320" s="47"/>
      <c r="G320" s="28">
        <f t="shared" si="27"/>
        <v>458.97</v>
      </c>
      <c r="H320" s="28">
        <f t="shared" si="28"/>
        <v>1232.75</v>
      </c>
      <c r="I320" s="45">
        <f t="shared" si="30"/>
        <v>100047.46000000004</v>
      </c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</row>
    <row r="321" spans="1:21" ht="18" customHeight="1" x14ac:dyDescent="0.25">
      <c r="A321" s="5"/>
      <c r="B321" s="26">
        <f t="shared" si="25"/>
        <v>292</v>
      </c>
      <c r="C321" s="27">
        <f t="shared" si="1"/>
        <v>52079</v>
      </c>
      <c r="D321" s="44">
        <f t="shared" si="29"/>
        <v>100047.46000000004</v>
      </c>
      <c r="E321" s="28">
        <f t="shared" si="26"/>
        <v>1691.72</v>
      </c>
      <c r="F321" s="47"/>
      <c r="G321" s="28">
        <f t="shared" si="27"/>
        <v>453.38</v>
      </c>
      <c r="H321" s="28">
        <f t="shared" si="28"/>
        <v>1238.3400000000001</v>
      </c>
      <c r="I321" s="45">
        <f t="shared" si="30"/>
        <v>98809.120000000039</v>
      </c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</row>
    <row r="322" spans="1:21" ht="18" customHeight="1" x14ac:dyDescent="0.25">
      <c r="A322" s="5"/>
      <c r="B322" s="26">
        <f t="shared" si="25"/>
        <v>293</v>
      </c>
      <c r="C322" s="27">
        <f t="shared" si="1"/>
        <v>52110</v>
      </c>
      <c r="D322" s="44">
        <f t="shared" si="29"/>
        <v>98809.120000000039</v>
      </c>
      <c r="E322" s="28">
        <f t="shared" si="26"/>
        <v>1691.72</v>
      </c>
      <c r="F322" s="47"/>
      <c r="G322" s="28">
        <f t="shared" si="27"/>
        <v>447.77</v>
      </c>
      <c r="H322" s="28">
        <f t="shared" si="28"/>
        <v>1243.95</v>
      </c>
      <c r="I322" s="45">
        <f t="shared" si="30"/>
        <v>97565.170000000042</v>
      </c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</row>
    <row r="323" spans="1:21" ht="18" customHeight="1" x14ac:dyDescent="0.25">
      <c r="A323" s="5"/>
      <c r="B323" s="26">
        <f t="shared" si="25"/>
        <v>294</v>
      </c>
      <c r="C323" s="27">
        <f t="shared" si="1"/>
        <v>52140</v>
      </c>
      <c r="D323" s="44">
        <f t="shared" si="29"/>
        <v>97565.170000000042</v>
      </c>
      <c r="E323" s="28">
        <f t="shared" si="26"/>
        <v>1691.72</v>
      </c>
      <c r="F323" s="47"/>
      <c r="G323" s="28">
        <f t="shared" si="27"/>
        <v>442.13</v>
      </c>
      <c r="H323" s="28">
        <f t="shared" si="28"/>
        <v>1249.5900000000001</v>
      </c>
      <c r="I323" s="45">
        <f t="shared" si="30"/>
        <v>96315.580000000045</v>
      </c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</row>
    <row r="324" spans="1:21" ht="18" customHeight="1" x14ac:dyDescent="0.25">
      <c r="A324" s="5"/>
      <c r="B324" s="26">
        <f t="shared" si="25"/>
        <v>295</v>
      </c>
      <c r="C324" s="27">
        <f t="shared" si="1"/>
        <v>52171</v>
      </c>
      <c r="D324" s="44">
        <f t="shared" si="29"/>
        <v>96315.580000000045</v>
      </c>
      <c r="E324" s="28">
        <f t="shared" si="26"/>
        <v>1691.72</v>
      </c>
      <c r="F324" s="47"/>
      <c r="G324" s="28">
        <f t="shared" si="27"/>
        <v>436.47</v>
      </c>
      <c r="H324" s="28">
        <f t="shared" si="28"/>
        <v>1255.25</v>
      </c>
      <c r="I324" s="45">
        <f t="shared" si="30"/>
        <v>95060.330000000045</v>
      </c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</row>
    <row r="325" spans="1:21" ht="18" customHeight="1" x14ac:dyDescent="0.25">
      <c r="A325" s="5"/>
      <c r="B325" s="26">
        <f t="shared" si="25"/>
        <v>296</v>
      </c>
      <c r="C325" s="27">
        <f t="shared" si="1"/>
        <v>52201</v>
      </c>
      <c r="D325" s="44">
        <f t="shared" si="29"/>
        <v>95060.330000000045</v>
      </c>
      <c r="E325" s="28">
        <f t="shared" si="26"/>
        <v>1691.72</v>
      </c>
      <c r="F325" s="47"/>
      <c r="G325" s="28">
        <f t="shared" si="27"/>
        <v>430.78</v>
      </c>
      <c r="H325" s="28">
        <f t="shared" si="28"/>
        <v>1260.94</v>
      </c>
      <c r="I325" s="45">
        <f t="shared" si="30"/>
        <v>93799.390000000043</v>
      </c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</row>
    <row r="326" spans="1:21" ht="18" customHeight="1" x14ac:dyDescent="0.25">
      <c r="A326" s="5"/>
      <c r="B326" s="26">
        <f t="shared" si="25"/>
        <v>297</v>
      </c>
      <c r="C326" s="27">
        <f t="shared" si="1"/>
        <v>52232</v>
      </c>
      <c r="D326" s="44">
        <f t="shared" si="29"/>
        <v>93799.390000000043</v>
      </c>
      <c r="E326" s="28">
        <f t="shared" si="26"/>
        <v>1691.72</v>
      </c>
      <c r="F326" s="47"/>
      <c r="G326" s="28">
        <f t="shared" si="27"/>
        <v>425.07</v>
      </c>
      <c r="H326" s="28">
        <f t="shared" si="28"/>
        <v>1266.6500000000001</v>
      </c>
      <c r="I326" s="45">
        <f t="shared" si="30"/>
        <v>92532.740000000049</v>
      </c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</row>
    <row r="327" spans="1:21" ht="18" customHeight="1" x14ac:dyDescent="0.25">
      <c r="A327" s="5"/>
      <c r="B327" s="26">
        <f t="shared" si="25"/>
        <v>298</v>
      </c>
      <c r="C327" s="27">
        <f t="shared" si="1"/>
        <v>52263</v>
      </c>
      <c r="D327" s="44">
        <f t="shared" si="29"/>
        <v>92532.740000000049</v>
      </c>
      <c r="E327" s="28">
        <f t="shared" si="26"/>
        <v>1691.72</v>
      </c>
      <c r="F327" s="47"/>
      <c r="G327" s="28">
        <f t="shared" si="27"/>
        <v>419.33</v>
      </c>
      <c r="H327" s="28">
        <f t="shared" si="28"/>
        <v>1272.3900000000001</v>
      </c>
      <c r="I327" s="45">
        <f t="shared" si="30"/>
        <v>91260.350000000049</v>
      </c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</row>
    <row r="328" spans="1:21" ht="18" customHeight="1" x14ac:dyDescent="0.25">
      <c r="A328" s="5"/>
      <c r="B328" s="26">
        <f t="shared" si="25"/>
        <v>299</v>
      </c>
      <c r="C328" s="27">
        <f t="shared" si="1"/>
        <v>52291</v>
      </c>
      <c r="D328" s="44">
        <f t="shared" si="29"/>
        <v>91260.350000000049</v>
      </c>
      <c r="E328" s="28">
        <f t="shared" si="26"/>
        <v>1691.72</v>
      </c>
      <c r="F328" s="47"/>
      <c r="G328" s="28">
        <f t="shared" si="27"/>
        <v>413.56</v>
      </c>
      <c r="H328" s="28">
        <f t="shared" si="28"/>
        <v>1278.1600000000001</v>
      </c>
      <c r="I328" s="45">
        <f t="shared" si="30"/>
        <v>89982.190000000046</v>
      </c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</row>
    <row r="329" spans="1:21" ht="18" customHeight="1" x14ac:dyDescent="0.25">
      <c r="A329" s="5"/>
      <c r="B329" s="26">
        <f t="shared" si="25"/>
        <v>300</v>
      </c>
      <c r="C329" s="27">
        <f t="shared" si="1"/>
        <v>52322</v>
      </c>
      <c r="D329" s="44">
        <f t="shared" si="29"/>
        <v>89982.190000000046</v>
      </c>
      <c r="E329" s="28">
        <f t="shared" si="26"/>
        <v>1691.72</v>
      </c>
      <c r="F329" s="47"/>
      <c r="G329" s="28">
        <f t="shared" si="27"/>
        <v>407.77</v>
      </c>
      <c r="H329" s="28">
        <f t="shared" si="28"/>
        <v>1283.95</v>
      </c>
      <c r="I329" s="45">
        <f t="shared" si="30"/>
        <v>88698.240000000049</v>
      </c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</row>
    <row r="330" spans="1:21" ht="18" customHeight="1" x14ac:dyDescent="0.25">
      <c r="A330" s="5"/>
      <c r="B330" s="26">
        <f t="shared" si="25"/>
        <v>301</v>
      </c>
      <c r="C330" s="27">
        <f t="shared" si="1"/>
        <v>52352</v>
      </c>
      <c r="D330" s="44">
        <f t="shared" si="29"/>
        <v>88698.240000000049</v>
      </c>
      <c r="E330" s="28">
        <f t="shared" si="26"/>
        <v>1691.72</v>
      </c>
      <c r="F330" s="47"/>
      <c r="G330" s="28">
        <f t="shared" si="27"/>
        <v>401.95</v>
      </c>
      <c r="H330" s="28">
        <f t="shared" si="28"/>
        <v>1289.77</v>
      </c>
      <c r="I330" s="45">
        <f t="shared" si="30"/>
        <v>87408.470000000045</v>
      </c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</row>
    <row r="331" spans="1:21" ht="18" customHeight="1" x14ac:dyDescent="0.25">
      <c r="A331" s="5"/>
      <c r="B331" s="26">
        <f t="shared" si="25"/>
        <v>302</v>
      </c>
      <c r="C331" s="27">
        <f t="shared" si="1"/>
        <v>52383</v>
      </c>
      <c r="D331" s="44">
        <f t="shared" si="29"/>
        <v>87408.470000000045</v>
      </c>
      <c r="E331" s="28">
        <f t="shared" si="26"/>
        <v>1691.72</v>
      </c>
      <c r="F331" s="47"/>
      <c r="G331" s="28">
        <f t="shared" si="27"/>
        <v>396.11</v>
      </c>
      <c r="H331" s="28">
        <f t="shared" si="28"/>
        <v>1295.6100000000001</v>
      </c>
      <c r="I331" s="45">
        <f t="shared" si="30"/>
        <v>86112.860000000044</v>
      </c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</row>
    <row r="332" spans="1:21" ht="18" customHeight="1" x14ac:dyDescent="0.25">
      <c r="A332" s="5"/>
      <c r="B332" s="26">
        <f t="shared" si="25"/>
        <v>303</v>
      </c>
      <c r="C332" s="27">
        <f t="shared" si="1"/>
        <v>52413</v>
      </c>
      <c r="D332" s="44">
        <f t="shared" si="29"/>
        <v>86112.860000000044</v>
      </c>
      <c r="E332" s="28">
        <f t="shared" si="26"/>
        <v>1691.72</v>
      </c>
      <c r="F332" s="47"/>
      <c r="G332" s="28">
        <f t="shared" si="27"/>
        <v>390.24</v>
      </c>
      <c r="H332" s="28">
        <f t="shared" si="28"/>
        <v>1301.48</v>
      </c>
      <c r="I332" s="45">
        <f t="shared" si="30"/>
        <v>84811.380000000048</v>
      </c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</row>
    <row r="333" spans="1:21" ht="18" customHeight="1" x14ac:dyDescent="0.25">
      <c r="A333" s="5"/>
      <c r="B333" s="26">
        <f t="shared" si="25"/>
        <v>304</v>
      </c>
      <c r="C333" s="27">
        <f t="shared" si="1"/>
        <v>52444</v>
      </c>
      <c r="D333" s="44">
        <f t="shared" si="29"/>
        <v>84811.380000000048</v>
      </c>
      <c r="E333" s="28">
        <f t="shared" si="26"/>
        <v>1691.72</v>
      </c>
      <c r="F333" s="47"/>
      <c r="G333" s="28">
        <f t="shared" si="27"/>
        <v>384.34</v>
      </c>
      <c r="H333" s="28">
        <f t="shared" si="28"/>
        <v>1307.3800000000001</v>
      </c>
      <c r="I333" s="45">
        <f t="shared" si="30"/>
        <v>83504.000000000044</v>
      </c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</row>
    <row r="334" spans="1:21" ht="18" customHeight="1" x14ac:dyDescent="0.25">
      <c r="A334" s="5"/>
      <c r="B334" s="26">
        <f t="shared" si="25"/>
        <v>305</v>
      </c>
      <c r="C334" s="27">
        <f t="shared" si="1"/>
        <v>52475</v>
      </c>
      <c r="D334" s="44">
        <f t="shared" si="29"/>
        <v>83504.000000000044</v>
      </c>
      <c r="E334" s="28">
        <f t="shared" si="26"/>
        <v>1691.72</v>
      </c>
      <c r="F334" s="47"/>
      <c r="G334" s="28">
        <f t="shared" si="27"/>
        <v>378.41</v>
      </c>
      <c r="H334" s="28">
        <f t="shared" si="28"/>
        <v>1313.31</v>
      </c>
      <c r="I334" s="45">
        <f t="shared" si="30"/>
        <v>82190.690000000046</v>
      </c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</row>
    <row r="335" spans="1:21" ht="18" customHeight="1" x14ac:dyDescent="0.25">
      <c r="A335" s="5"/>
      <c r="B335" s="26">
        <f t="shared" si="25"/>
        <v>306</v>
      </c>
      <c r="C335" s="27">
        <f t="shared" si="1"/>
        <v>52505</v>
      </c>
      <c r="D335" s="44">
        <f t="shared" si="29"/>
        <v>82190.690000000046</v>
      </c>
      <c r="E335" s="28">
        <f t="shared" si="26"/>
        <v>1691.72</v>
      </c>
      <c r="F335" s="47"/>
      <c r="G335" s="28">
        <f t="shared" si="27"/>
        <v>372.46</v>
      </c>
      <c r="H335" s="28">
        <f t="shared" si="28"/>
        <v>1319.26</v>
      </c>
      <c r="I335" s="45">
        <f t="shared" si="30"/>
        <v>80871.430000000051</v>
      </c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</row>
    <row r="336" spans="1:21" ht="18" customHeight="1" x14ac:dyDescent="0.25">
      <c r="A336" s="5"/>
      <c r="B336" s="26">
        <f t="shared" si="25"/>
        <v>307</v>
      </c>
      <c r="C336" s="27">
        <f t="shared" si="1"/>
        <v>52536</v>
      </c>
      <c r="D336" s="44">
        <f t="shared" si="29"/>
        <v>80871.430000000051</v>
      </c>
      <c r="E336" s="28">
        <f t="shared" si="26"/>
        <v>1691.72</v>
      </c>
      <c r="F336" s="47"/>
      <c r="G336" s="28">
        <f t="shared" si="27"/>
        <v>366.48</v>
      </c>
      <c r="H336" s="28">
        <f t="shared" si="28"/>
        <v>1325.24</v>
      </c>
      <c r="I336" s="45">
        <f t="shared" si="30"/>
        <v>79546.190000000046</v>
      </c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</row>
    <row r="337" spans="1:21" ht="18" customHeight="1" x14ac:dyDescent="0.25">
      <c r="A337" s="5"/>
      <c r="B337" s="26">
        <f t="shared" si="25"/>
        <v>308</v>
      </c>
      <c r="C337" s="27">
        <f t="shared" si="1"/>
        <v>52566</v>
      </c>
      <c r="D337" s="44">
        <f t="shared" si="29"/>
        <v>79546.190000000046</v>
      </c>
      <c r="E337" s="28">
        <f t="shared" si="26"/>
        <v>1691.72</v>
      </c>
      <c r="F337" s="47"/>
      <c r="G337" s="28">
        <f t="shared" si="27"/>
        <v>360.48</v>
      </c>
      <c r="H337" s="28">
        <f t="shared" si="28"/>
        <v>1331.24</v>
      </c>
      <c r="I337" s="45">
        <f t="shared" si="30"/>
        <v>78214.950000000041</v>
      </c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</row>
    <row r="338" spans="1:21" ht="18" customHeight="1" x14ac:dyDescent="0.25">
      <c r="A338" s="5"/>
      <c r="B338" s="26">
        <f t="shared" si="25"/>
        <v>309</v>
      </c>
      <c r="C338" s="27">
        <f t="shared" si="1"/>
        <v>52597</v>
      </c>
      <c r="D338" s="44">
        <f t="shared" si="29"/>
        <v>78214.950000000041</v>
      </c>
      <c r="E338" s="28">
        <f t="shared" si="26"/>
        <v>1691.72</v>
      </c>
      <c r="F338" s="47"/>
      <c r="G338" s="28">
        <f t="shared" si="27"/>
        <v>354.45</v>
      </c>
      <c r="H338" s="28">
        <f t="shared" si="28"/>
        <v>1337.27</v>
      </c>
      <c r="I338" s="45">
        <f t="shared" si="30"/>
        <v>76877.680000000037</v>
      </c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</row>
    <row r="339" spans="1:21" ht="18" customHeight="1" x14ac:dyDescent="0.25">
      <c r="A339" s="5"/>
      <c r="B339" s="26">
        <f t="shared" si="25"/>
        <v>310</v>
      </c>
      <c r="C339" s="27">
        <f t="shared" si="1"/>
        <v>52628</v>
      </c>
      <c r="D339" s="44">
        <f t="shared" si="29"/>
        <v>76877.680000000037</v>
      </c>
      <c r="E339" s="28">
        <f t="shared" si="26"/>
        <v>1691.72</v>
      </c>
      <c r="F339" s="47"/>
      <c r="G339" s="28">
        <f t="shared" si="27"/>
        <v>348.39</v>
      </c>
      <c r="H339" s="28">
        <f t="shared" si="28"/>
        <v>1343.33</v>
      </c>
      <c r="I339" s="45">
        <f t="shared" si="30"/>
        <v>75534.350000000035</v>
      </c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</row>
    <row r="340" spans="1:21" ht="18" customHeight="1" x14ac:dyDescent="0.25">
      <c r="A340" s="5"/>
      <c r="B340" s="26">
        <f t="shared" si="25"/>
        <v>311</v>
      </c>
      <c r="C340" s="27">
        <f t="shared" si="1"/>
        <v>52657</v>
      </c>
      <c r="D340" s="44">
        <f t="shared" si="29"/>
        <v>75534.350000000035</v>
      </c>
      <c r="E340" s="28">
        <f t="shared" si="26"/>
        <v>1691.72</v>
      </c>
      <c r="F340" s="47"/>
      <c r="G340" s="28">
        <f t="shared" si="27"/>
        <v>342.3</v>
      </c>
      <c r="H340" s="28">
        <f t="shared" si="28"/>
        <v>1349.42</v>
      </c>
      <c r="I340" s="45">
        <f t="shared" si="30"/>
        <v>74184.930000000037</v>
      </c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</row>
    <row r="341" spans="1:21" ht="18" customHeight="1" x14ac:dyDescent="0.25">
      <c r="A341" s="5"/>
      <c r="B341" s="26">
        <f t="shared" si="25"/>
        <v>312</v>
      </c>
      <c r="C341" s="27">
        <f t="shared" si="1"/>
        <v>52688</v>
      </c>
      <c r="D341" s="44">
        <f t="shared" si="29"/>
        <v>74184.930000000037</v>
      </c>
      <c r="E341" s="28">
        <f t="shared" si="26"/>
        <v>1691.72</v>
      </c>
      <c r="F341" s="47"/>
      <c r="G341" s="28">
        <f t="shared" si="27"/>
        <v>336.18</v>
      </c>
      <c r="H341" s="28">
        <f t="shared" si="28"/>
        <v>1355.54</v>
      </c>
      <c r="I341" s="45">
        <f t="shared" si="30"/>
        <v>72829.390000000043</v>
      </c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</row>
    <row r="342" spans="1:21" ht="18" customHeight="1" x14ac:dyDescent="0.25">
      <c r="A342" s="5"/>
      <c r="B342" s="26">
        <f t="shared" si="25"/>
        <v>313</v>
      </c>
      <c r="C342" s="27">
        <f t="shared" si="1"/>
        <v>52718</v>
      </c>
      <c r="D342" s="44">
        <f t="shared" si="29"/>
        <v>72829.390000000043</v>
      </c>
      <c r="E342" s="28">
        <f t="shared" si="26"/>
        <v>1691.72</v>
      </c>
      <c r="F342" s="47"/>
      <c r="G342" s="28">
        <f t="shared" si="27"/>
        <v>330.04</v>
      </c>
      <c r="H342" s="28">
        <f t="shared" si="28"/>
        <v>1361.68</v>
      </c>
      <c r="I342" s="45">
        <f t="shared" si="30"/>
        <v>71467.71000000005</v>
      </c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</row>
    <row r="343" spans="1:21" ht="18" customHeight="1" x14ac:dyDescent="0.25">
      <c r="A343" s="5"/>
      <c r="B343" s="26">
        <f t="shared" si="25"/>
        <v>314</v>
      </c>
      <c r="C343" s="27">
        <f t="shared" si="1"/>
        <v>52749</v>
      </c>
      <c r="D343" s="44">
        <f t="shared" si="29"/>
        <v>71467.71000000005</v>
      </c>
      <c r="E343" s="28">
        <f t="shared" si="26"/>
        <v>1691.72</v>
      </c>
      <c r="F343" s="47"/>
      <c r="G343" s="28">
        <f t="shared" si="27"/>
        <v>323.87</v>
      </c>
      <c r="H343" s="28">
        <f t="shared" si="28"/>
        <v>1367.85</v>
      </c>
      <c r="I343" s="45">
        <f t="shared" si="30"/>
        <v>70099.860000000044</v>
      </c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</row>
    <row r="344" spans="1:21" ht="18" customHeight="1" x14ac:dyDescent="0.25">
      <c r="A344" s="5"/>
      <c r="B344" s="26">
        <f t="shared" si="25"/>
        <v>315</v>
      </c>
      <c r="C344" s="27">
        <f t="shared" si="1"/>
        <v>52779</v>
      </c>
      <c r="D344" s="44">
        <f t="shared" si="29"/>
        <v>70099.860000000044</v>
      </c>
      <c r="E344" s="28">
        <f t="shared" si="26"/>
        <v>1691.72</v>
      </c>
      <c r="F344" s="47"/>
      <c r="G344" s="28">
        <f t="shared" si="27"/>
        <v>317.67</v>
      </c>
      <c r="H344" s="28">
        <f t="shared" si="28"/>
        <v>1374.05</v>
      </c>
      <c r="I344" s="45">
        <f t="shared" si="30"/>
        <v>68725.810000000041</v>
      </c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</row>
    <row r="345" spans="1:21" ht="18" customHeight="1" x14ac:dyDescent="0.25">
      <c r="A345" s="5"/>
      <c r="B345" s="26">
        <f t="shared" si="25"/>
        <v>316</v>
      </c>
      <c r="C345" s="27">
        <f t="shared" si="1"/>
        <v>52810</v>
      </c>
      <c r="D345" s="44">
        <f t="shared" si="29"/>
        <v>68725.810000000041</v>
      </c>
      <c r="E345" s="28">
        <f t="shared" si="26"/>
        <v>1691.72</v>
      </c>
      <c r="F345" s="47"/>
      <c r="G345" s="28">
        <f t="shared" si="27"/>
        <v>311.44</v>
      </c>
      <c r="H345" s="28">
        <f t="shared" si="28"/>
        <v>1380.28</v>
      </c>
      <c r="I345" s="45">
        <f t="shared" si="30"/>
        <v>67345.530000000042</v>
      </c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</row>
    <row r="346" spans="1:21" ht="18" customHeight="1" x14ac:dyDescent="0.25">
      <c r="A346" s="5"/>
      <c r="B346" s="26">
        <f t="shared" si="25"/>
        <v>317</v>
      </c>
      <c r="C346" s="27">
        <f t="shared" si="1"/>
        <v>52841</v>
      </c>
      <c r="D346" s="44">
        <f t="shared" si="29"/>
        <v>67345.530000000042</v>
      </c>
      <c r="E346" s="28">
        <f t="shared" si="26"/>
        <v>1691.72</v>
      </c>
      <c r="F346" s="47"/>
      <c r="G346" s="28">
        <f t="shared" si="27"/>
        <v>305.19</v>
      </c>
      <c r="H346" s="28">
        <f t="shared" si="28"/>
        <v>1386.53</v>
      </c>
      <c r="I346" s="45">
        <f t="shared" si="30"/>
        <v>65959.000000000044</v>
      </c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</row>
    <row r="347" spans="1:21" ht="18" customHeight="1" x14ac:dyDescent="0.25">
      <c r="A347" s="5"/>
      <c r="B347" s="26">
        <f t="shared" si="25"/>
        <v>318</v>
      </c>
      <c r="C347" s="27">
        <f t="shared" si="1"/>
        <v>52871</v>
      </c>
      <c r="D347" s="44">
        <f t="shared" si="29"/>
        <v>65959.000000000044</v>
      </c>
      <c r="E347" s="28">
        <f t="shared" si="26"/>
        <v>1691.72</v>
      </c>
      <c r="F347" s="47"/>
      <c r="G347" s="28">
        <f t="shared" si="27"/>
        <v>298.91000000000003</v>
      </c>
      <c r="H347" s="28">
        <f t="shared" si="28"/>
        <v>1392.81</v>
      </c>
      <c r="I347" s="45">
        <f t="shared" si="30"/>
        <v>64566.190000000046</v>
      </c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</row>
    <row r="348" spans="1:21" ht="18" customHeight="1" x14ac:dyDescent="0.25">
      <c r="A348" s="5"/>
      <c r="B348" s="26">
        <f t="shared" si="25"/>
        <v>319</v>
      </c>
      <c r="C348" s="27">
        <f t="shared" si="1"/>
        <v>52902</v>
      </c>
      <c r="D348" s="44">
        <f t="shared" si="29"/>
        <v>64566.190000000046</v>
      </c>
      <c r="E348" s="28">
        <f t="shared" si="26"/>
        <v>1691.72</v>
      </c>
      <c r="F348" s="47"/>
      <c r="G348" s="28">
        <f t="shared" si="27"/>
        <v>292.58999999999997</v>
      </c>
      <c r="H348" s="28">
        <f t="shared" si="28"/>
        <v>1399.13</v>
      </c>
      <c r="I348" s="45">
        <f t="shared" si="30"/>
        <v>63167.060000000049</v>
      </c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</row>
    <row r="349" spans="1:21" ht="18" customHeight="1" x14ac:dyDescent="0.25">
      <c r="A349" s="5"/>
      <c r="B349" s="26">
        <f t="shared" si="25"/>
        <v>320</v>
      </c>
      <c r="C349" s="27">
        <f t="shared" si="1"/>
        <v>52932</v>
      </c>
      <c r="D349" s="44">
        <f t="shared" si="29"/>
        <v>63167.060000000049</v>
      </c>
      <c r="E349" s="28">
        <f t="shared" si="26"/>
        <v>1691.72</v>
      </c>
      <c r="F349" s="47"/>
      <c r="G349" s="28">
        <f t="shared" si="27"/>
        <v>286.25</v>
      </c>
      <c r="H349" s="28">
        <f t="shared" si="28"/>
        <v>1405.47</v>
      </c>
      <c r="I349" s="45">
        <f t="shared" si="30"/>
        <v>61761.590000000047</v>
      </c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</row>
    <row r="350" spans="1:21" ht="18" customHeight="1" x14ac:dyDescent="0.25">
      <c r="A350" s="5"/>
      <c r="B350" s="26">
        <f t="shared" ref="B350:B389" si="31">IF(I349="","",IF(OR(B349&gt;=$C$23,ROUND(I349,2)&lt;=0),"",B349+1))</f>
        <v>321</v>
      </c>
      <c r="C350" s="27">
        <f t="shared" si="1"/>
        <v>52963</v>
      </c>
      <c r="D350" s="44">
        <f t="shared" si="29"/>
        <v>61761.590000000047</v>
      </c>
      <c r="E350" s="28">
        <f t="shared" ref="E350:E389" si="32">IF(B350="","",IF(OR(B350=$C$23,$I$18&gt;ROUND((1+$I$17)*I349,2)),ROUND((1+$I$17)*I349,2),$I$18))</f>
        <v>1691.72</v>
      </c>
      <c r="F350" s="47"/>
      <c r="G350" s="28">
        <f t="shared" ref="G350:G389" si="33">IF(B350="","",ROUND($I$17*I349,2))</f>
        <v>279.88</v>
      </c>
      <c r="H350" s="28">
        <f t="shared" ref="H350:H389" si="34">IF(B350="","",E350-G350+F350)</f>
        <v>1411.8400000000001</v>
      </c>
      <c r="I350" s="45">
        <f t="shared" si="30"/>
        <v>60349.750000000044</v>
      </c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</row>
    <row r="351" spans="1:21" ht="18" customHeight="1" x14ac:dyDescent="0.25">
      <c r="A351" s="5"/>
      <c r="B351" s="26">
        <f t="shared" si="31"/>
        <v>322</v>
      </c>
      <c r="C351" s="27">
        <f t="shared" si="1"/>
        <v>52994</v>
      </c>
      <c r="D351" s="44">
        <f t="shared" ref="D351:D390" si="35">IF(B351="","",I350)</f>
        <v>60349.750000000044</v>
      </c>
      <c r="E351" s="28">
        <f t="shared" si="32"/>
        <v>1691.72</v>
      </c>
      <c r="F351" s="47"/>
      <c r="G351" s="28">
        <f t="shared" si="33"/>
        <v>273.49</v>
      </c>
      <c r="H351" s="28">
        <f t="shared" si="34"/>
        <v>1418.23</v>
      </c>
      <c r="I351" s="45">
        <f t="shared" ref="I351:I390" si="36">IF(B351="","",I350-H351)</f>
        <v>58931.52000000004</v>
      </c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</row>
    <row r="352" spans="1:21" ht="18" customHeight="1" x14ac:dyDescent="0.25">
      <c r="A352" s="5"/>
      <c r="B352" s="26">
        <f t="shared" si="31"/>
        <v>323</v>
      </c>
      <c r="C352" s="27">
        <f t="shared" si="1"/>
        <v>53022</v>
      </c>
      <c r="D352" s="44">
        <f t="shared" si="35"/>
        <v>58931.52000000004</v>
      </c>
      <c r="E352" s="28">
        <f t="shared" si="32"/>
        <v>1691.72</v>
      </c>
      <c r="F352" s="47"/>
      <c r="G352" s="28">
        <f t="shared" si="33"/>
        <v>267.06</v>
      </c>
      <c r="H352" s="28">
        <f t="shared" si="34"/>
        <v>1424.66</v>
      </c>
      <c r="I352" s="45">
        <f t="shared" si="36"/>
        <v>57506.860000000037</v>
      </c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</row>
    <row r="353" spans="1:21" ht="18" customHeight="1" x14ac:dyDescent="0.25">
      <c r="A353" s="5"/>
      <c r="B353" s="26">
        <f t="shared" si="31"/>
        <v>324</v>
      </c>
      <c r="C353" s="27">
        <f t="shared" si="1"/>
        <v>53053</v>
      </c>
      <c r="D353" s="44">
        <f t="shared" si="35"/>
        <v>57506.860000000037</v>
      </c>
      <c r="E353" s="28">
        <f t="shared" si="32"/>
        <v>1691.72</v>
      </c>
      <c r="F353" s="47"/>
      <c r="G353" s="28">
        <f t="shared" si="33"/>
        <v>260.60000000000002</v>
      </c>
      <c r="H353" s="28">
        <f t="shared" si="34"/>
        <v>1431.12</v>
      </c>
      <c r="I353" s="45">
        <f t="shared" si="36"/>
        <v>56075.740000000034</v>
      </c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</row>
    <row r="354" spans="1:21" ht="18" customHeight="1" x14ac:dyDescent="0.25">
      <c r="A354" s="5"/>
      <c r="B354" s="26">
        <f t="shared" si="31"/>
        <v>325</v>
      </c>
      <c r="C354" s="27">
        <f t="shared" si="1"/>
        <v>53083</v>
      </c>
      <c r="D354" s="44">
        <f t="shared" si="35"/>
        <v>56075.740000000034</v>
      </c>
      <c r="E354" s="28">
        <f t="shared" si="32"/>
        <v>1691.72</v>
      </c>
      <c r="F354" s="47"/>
      <c r="G354" s="28">
        <f t="shared" si="33"/>
        <v>254.12</v>
      </c>
      <c r="H354" s="28">
        <f t="shared" si="34"/>
        <v>1437.6</v>
      </c>
      <c r="I354" s="45">
        <f t="shared" si="36"/>
        <v>54638.140000000036</v>
      </c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</row>
    <row r="355" spans="1:21" ht="18" customHeight="1" x14ac:dyDescent="0.25">
      <c r="A355" s="5"/>
      <c r="B355" s="26">
        <f t="shared" si="31"/>
        <v>326</v>
      </c>
      <c r="C355" s="27">
        <f t="shared" si="1"/>
        <v>53114</v>
      </c>
      <c r="D355" s="44">
        <f t="shared" si="35"/>
        <v>54638.140000000036</v>
      </c>
      <c r="E355" s="28">
        <f t="shared" si="32"/>
        <v>1691.72</v>
      </c>
      <c r="F355" s="47"/>
      <c r="G355" s="28">
        <f t="shared" si="33"/>
        <v>247.6</v>
      </c>
      <c r="H355" s="28">
        <f t="shared" si="34"/>
        <v>1444.1200000000001</v>
      </c>
      <c r="I355" s="45">
        <f t="shared" si="36"/>
        <v>53194.020000000033</v>
      </c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</row>
    <row r="356" spans="1:21" ht="18" customHeight="1" x14ac:dyDescent="0.25">
      <c r="A356" s="5"/>
      <c r="B356" s="26">
        <f t="shared" si="31"/>
        <v>327</v>
      </c>
      <c r="C356" s="27">
        <f t="shared" si="1"/>
        <v>53144</v>
      </c>
      <c r="D356" s="44">
        <f t="shared" si="35"/>
        <v>53194.020000000033</v>
      </c>
      <c r="E356" s="28">
        <f t="shared" si="32"/>
        <v>1691.72</v>
      </c>
      <c r="F356" s="47"/>
      <c r="G356" s="28">
        <f t="shared" si="33"/>
        <v>241.06</v>
      </c>
      <c r="H356" s="28">
        <f t="shared" si="34"/>
        <v>1450.66</v>
      </c>
      <c r="I356" s="45">
        <f t="shared" si="36"/>
        <v>51743.36000000003</v>
      </c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</row>
    <row r="357" spans="1:21" ht="18" customHeight="1" x14ac:dyDescent="0.25">
      <c r="A357" s="5"/>
      <c r="B357" s="26">
        <f t="shared" si="31"/>
        <v>328</v>
      </c>
      <c r="C357" s="27">
        <f t="shared" si="1"/>
        <v>53175</v>
      </c>
      <c r="D357" s="44">
        <f t="shared" si="35"/>
        <v>51743.36000000003</v>
      </c>
      <c r="E357" s="28">
        <f t="shared" si="32"/>
        <v>1691.72</v>
      </c>
      <c r="F357" s="47"/>
      <c r="G357" s="28">
        <f t="shared" si="33"/>
        <v>234.48</v>
      </c>
      <c r="H357" s="28">
        <f t="shared" si="34"/>
        <v>1457.24</v>
      </c>
      <c r="I357" s="45">
        <f t="shared" si="36"/>
        <v>50286.120000000032</v>
      </c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</row>
    <row r="358" spans="1:21" ht="18" customHeight="1" x14ac:dyDescent="0.25">
      <c r="A358" s="5"/>
      <c r="B358" s="26">
        <f t="shared" si="31"/>
        <v>329</v>
      </c>
      <c r="C358" s="27">
        <f t="shared" si="1"/>
        <v>53206</v>
      </c>
      <c r="D358" s="44">
        <f t="shared" si="35"/>
        <v>50286.120000000032</v>
      </c>
      <c r="E358" s="28">
        <f t="shared" si="32"/>
        <v>1691.72</v>
      </c>
      <c r="F358" s="47"/>
      <c r="G358" s="28">
        <f t="shared" si="33"/>
        <v>227.88</v>
      </c>
      <c r="H358" s="28">
        <f t="shared" si="34"/>
        <v>1463.8400000000001</v>
      </c>
      <c r="I358" s="45">
        <f t="shared" si="36"/>
        <v>48822.280000000028</v>
      </c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</row>
    <row r="359" spans="1:21" ht="18" customHeight="1" x14ac:dyDescent="0.25">
      <c r="A359" s="5"/>
      <c r="B359" s="26">
        <f t="shared" si="31"/>
        <v>330</v>
      </c>
      <c r="C359" s="27">
        <f t="shared" si="1"/>
        <v>53236</v>
      </c>
      <c r="D359" s="44">
        <f t="shared" si="35"/>
        <v>48822.280000000028</v>
      </c>
      <c r="E359" s="28">
        <f t="shared" si="32"/>
        <v>1691.72</v>
      </c>
      <c r="F359" s="47"/>
      <c r="G359" s="28">
        <f t="shared" si="33"/>
        <v>221.25</v>
      </c>
      <c r="H359" s="28">
        <f t="shared" si="34"/>
        <v>1470.47</v>
      </c>
      <c r="I359" s="45">
        <f t="shared" si="36"/>
        <v>47351.810000000027</v>
      </c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</row>
    <row r="360" spans="1:21" ht="18" customHeight="1" x14ac:dyDescent="0.25">
      <c r="A360" s="5"/>
      <c r="B360" s="26">
        <f t="shared" si="31"/>
        <v>331</v>
      </c>
      <c r="C360" s="27">
        <f t="shared" si="1"/>
        <v>53267</v>
      </c>
      <c r="D360" s="44">
        <f t="shared" si="35"/>
        <v>47351.810000000027</v>
      </c>
      <c r="E360" s="28">
        <f t="shared" si="32"/>
        <v>1691.72</v>
      </c>
      <c r="F360" s="47"/>
      <c r="G360" s="28">
        <f t="shared" si="33"/>
        <v>214.58</v>
      </c>
      <c r="H360" s="28">
        <f t="shared" si="34"/>
        <v>1477.14</v>
      </c>
      <c r="I360" s="45">
        <f t="shared" si="36"/>
        <v>45874.670000000027</v>
      </c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</row>
    <row r="361" spans="1:21" ht="18" customHeight="1" x14ac:dyDescent="0.25">
      <c r="A361" s="5"/>
      <c r="B361" s="26">
        <f t="shared" si="31"/>
        <v>332</v>
      </c>
      <c r="C361" s="27">
        <f t="shared" si="1"/>
        <v>53297</v>
      </c>
      <c r="D361" s="44">
        <f t="shared" si="35"/>
        <v>45874.670000000027</v>
      </c>
      <c r="E361" s="28">
        <f t="shared" si="32"/>
        <v>1691.72</v>
      </c>
      <c r="F361" s="47"/>
      <c r="G361" s="28">
        <f t="shared" si="33"/>
        <v>207.89</v>
      </c>
      <c r="H361" s="28">
        <f t="shared" si="34"/>
        <v>1483.83</v>
      </c>
      <c r="I361" s="45">
        <f t="shared" si="36"/>
        <v>44390.840000000026</v>
      </c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</row>
    <row r="362" spans="1:21" ht="18" customHeight="1" x14ac:dyDescent="0.25">
      <c r="A362" s="5"/>
      <c r="B362" s="26">
        <f t="shared" si="31"/>
        <v>333</v>
      </c>
      <c r="C362" s="27">
        <f t="shared" si="1"/>
        <v>53328</v>
      </c>
      <c r="D362" s="44">
        <f t="shared" si="35"/>
        <v>44390.840000000026</v>
      </c>
      <c r="E362" s="28">
        <f t="shared" si="32"/>
        <v>1691.72</v>
      </c>
      <c r="F362" s="47"/>
      <c r="G362" s="28">
        <f t="shared" si="33"/>
        <v>201.17</v>
      </c>
      <c r="H362" s="28">
        <f t="shared" si="34"/>
        <v>1490.55</v>
      </c>
      <c r="I362" s="45">
        <f t="shared" si="36"/>
        <v>42900.290000000023</v>
      </c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</row>
    <row r="363" spans="1:21" ht="18" customHeight="1" x14ac:dyDescent="0.25">
      <c r="A363" s="5"/>
      <c r="B363" s="26">
        <f t="shared" si="31"/>
        <v>334</v>
      </c>
      <c r="C363" s="27">
        <f t="shared" si="1"/>
        <v>53359</v>
      </c>
      <c r="D363" s="44">
        <f t="shared" si="35"/>
        <v>42900.290000000023</v>
      </c>
      <c r="E363" s="28">
        <f t="shared" si="32"/>
        <v>1691.72</v>
      </c>
      <c r="F363" s="47"/>
      <c r="G363" s="28">
        <f t="shared" si="33"/>
        <v>194.41</v>
      </c>
      <c r="H363" s="28">
        <f t="shared" si="34"/>
        <v>1497.31</v>
      </c>
      <c r="I363" s="45">
        <f t="shared" si="36"/>
        <v>41402.980000000025</v>
      </c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</row>
    <row r="364" spans="1:21" ht="18" customHeight="1" x14ac:dyDescent="0.25">
      <c r="A364" s="5"/>
      <c r="B364" s="26">
        <f t="shared" si="31"/>
        <v>335</v>
      </c>
      <c r="C364" s="27">
        <f t="shared" si="1"/>
        <v>53387</v>
      </c>
      <c r="D364" s="44">
        <f t="shared" si="35"/>
        <v>41402.980000000025</v>
      </c>
      <c r="E364" s="28">
        <f t="shared" si="32"/>
        <v>1691.72</v>
      </c>
      <c r="F364" s="47"/>
      <c r="G364" s="28">
        <f t="shared" si="33"/>
        <v>187.63</v>
      </c>
      <c r="H364" s="28">
        <f t="shared" si="34"/>
        <v>1504.0900000000001</v>
      </c>
      <c r="I364" s="45">
        <f t="shared" si="36"/>
        <v>39898.890000000029</v>
      </c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</row>
    <row r="365" spans="1:21" ht="18" customHeight="1" x14ac:dyDescent="0.25">
      <c r="A365" s="5"/>
      <c r="B365" s="26">
        <f t="shared" si="31"/>
        <v>336</v>
      </c>
      <c r="C365" s="27">
        <f t="shared" si="1"/>
        <v>53418</v>
      </c>
      <c r="D365" s="44">
        <f t="shared" si="35"/>
        <v>39898.890000000029</v>
      </c>
      <c r="E365" s="28">
        <f t="shared" si="32"/>
        <v>1691.72</v>
      </c>
      <c r="F365" s="47"/>
      <c r="G365" s="28">
        <f t="shared" si="33"/>
        <v>180.81</v>
      </c>
      <c r="H365" s="28">
        <f t="shared" si="34"/>
        <v>1510.91</v>
      </c>
      <c r="I365" s="45">
        <f t="shared" si="36"/>
        <v>38387.980000000025</v>
      </c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</row>
    <row r="366" spans="1:21" ht="18" customHeight="1" x14ac:dyDescent="0.25">
      <c r="A366" s="5"/>
      <c r="B366" s="26">
        <f t="shared" si="31"/>
        <v>337</v>
      </c>
      <c r="C366" s="27">
        <f t="shared" si="1"/>
        <v>53448</v>
      </c>
      <c r="D366" s="44">
        <f t="shared" si="35"/>
        <v>38387.980000000025</v>
      </c>
      <c r="E366" s="28">
        <f t="shared" si="32"/>
        <v>1691.72</v>
      </c>
      <c r="F366" s="47"/>
      <c r="G366" s="28">
        <f t="shared" si="33"/>
        <v>173.96</v>
      </c>
      <c r="H366" s="28">
        <f t="shared" si="34"/>
        <v>1517.76</v>
      </c>
      <c r="I366" s="45">
        <f t="shared" si="36"/>
        <v>36870.220000000023</v>
      </c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</row>
    <row r="367" spans="1:21" ht="18" customHeight="1" x14ac:dyDescent="0.25">
      <c r="A367" s="5"/>
      <c r="B367" s="26">
        <f t="shared" si="31"/>
        <v>338</v>
      </c>
      <c r="C367" s="27">
        <f t="shared" si="1"/>
        <v>53479</v>
      </c>
      <c r="D367" s="44">
        <f t="shared" si="35"/>
        <v>36870.220000000023</v>
      </c>
      <c r="E367" s="28">
        <f t="shared" si="32"/>
        <v>1691.72</v>
      </c>
      <c r="F367" s="47"/>
      <c r="G367" s="28">
        <f t="shared" si="33"/>
        <v>167.08</v>
      </c>
      <c r="H367" s="28">
        <f t="shared" si="34"/>
        <v>1524.64</v>
      </c>
      <c r="I367" s="45">
        <f t="shared" si="36"/>
        <v>35345.580000000024</v>
      </c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</row>
    <row r="368" spans="1:21" ht="18" customHeight="1" x14ac:dyDescent="0.25">
      <c r="A368" s="5"/>
      <c r="B368" s="26">
        <f t="shared" si="31"/>
        <v>339</v>
      </c>
      <c r="C368" s="27">
        <f t="shared" si="1"/>
        <v>53509</v>
      </c>
      <c r="D368" s="44">
        <f t="shared" si="35"/>
        <v>35345.580000000024</v>
      </c>
      <c r="E368" s="28">
        <f t="shared" si="32"/>
        <v>1691.72</v>
      </c>
      <c r="F368" s="47"/>
      <c r="G368" s="28">
        <f t="shared" si="33"/>
        <v>160.16999999999999</v>
      </c>
      <c r="H368" s="28">
        <f t="shared" si="34"/>
        <v>1531.55</v>
      </c>
      <c r="I368" s="45">
        <f t="shared" si="36"/>
        <v>33814.030000000021</v>
      </c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</row>
    <row r="369" spans="1:21" ht="18" customHeight="1" x14ac:dyDescent="0.25">
      <c r="A369" s="5"/>
      <c r="B369" s="26">
        <f t="shared" si="31"/>
        <v>340</v>
      </c>
      <c r="C369" s="27">
        <f t="shared" si="1"/>
        <v>53540</v>
      </c>
      <c r="D369" s="44">
        <f t="shared" si="35"/>
        <v>33814.030000000021</v>
      </c>
      <c r="E369" s="28">
        <f t="shared" si="32"/>
        <v>1691.72</v>
      </c>
      <c r="F369" s="47"/>
      <c r="G369" s="28">
        <f t="shared" si="33"/>
        <v>153.22999999999999</v>
      </c>
      <c r="H369" s="28">
        <f t="shared" si="34"/>
        <v>1538.49</v>
      </c>
      <c r="I369" s="45">
        <f t="shared" si="36"/>
        <v>32275.540000000019</v>
      </c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</row>
    <row r="370" spans="1:21" ht="18" customHeight="1" x14ac:dyDescent="0.25">
      <c r="A370" s="5"/>
      <c r="B370" s="26">
        <f t="shared" si="31"/>
        <v>341</v>
      </c>
      <c r="C370" s="27">
        <f t="shared" si="1"/>
        <v>53571</v>
      </c>
      <c r="D370" s="44">
        <f t="shared" si="35"/>
        <v>32275.540000000019</v>
      </c>
      <c r="E370" s="28">
        <f t="shared" si="32"/>
        <v>1691.72</v>
      </c>
      <c r="F370" s="47"/>
      <c r="G370" s="28">
        <f t="shared" si="33"/>
        <v>146.26</v>
      </c>
      <c r="H370" s="28">
        <f t="shared" si="34"/>
        <v>1545.46</v>
      </c>
      <c r="I370" s="45">
        <f t="shared" si="36"/>
        <v>30730.08000000002</v>
      </c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</row>
    <row r="371" spans="1:21" ht="18" customHeight="1" x14ac:dyDescent="0.25">
      <c r="A371" s="5"/>
      <c r="B371" s="26">
        <f t="shared" si="31"/>
        <v>342</v>
      </c>
      <c r="C371" s="27">
        <f t="shared" si="1"/>
        <v>53601</v>
      </c>
      <c r="D371" s="44">
        <f t="shared" si="35"/>
        <v>30730.08000000002</v>
      </c>
      <c r="E371" s="28">
        <f t="shared" si="32"/>
        <v>1691.72</v>
      </c>
      <c r="F371" s="47"/>
      <c r="G371" s="28">
        <f t="shared" si="33"/>
        <v>139.26</v>
      </c>
      <c r="H371" s="28">
        <f t="shared" si="34"/>
        <v>1552.46</v>
      </c>
      <c r="I371" s="45">
        <f t="shared" si="36"/>
        <v>29177.620000000021</v>
      </c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</row>
    <row r="372" spans="1:21" ht="18" customHeight="1" x14ac:dyDescent="0.25">
      <c r="A372" s="5"/>
      <c r="B372" s="26">
        <f t="shared" si="31"/>
        <v>343</v>
      </c>
      <c r="C372" s="27">
        <f t="shared" si="1"/>
        <v>53632</v>
      </c>
      <c r="D372" s="44">
        <f t="shared" si="35"/>
        <v>29177.620000000021</v>
      </c>
      <c r="E372" s="28">
        <f t="shared" si="32"/>
        <v>1691.72</v>
      </c>
      <c r="F372" s="47"/>
      <c r="G372" s="28">
        <f t="shared" si="33"/>
        <v>132.22</v>
      </c>
      <c r="H372" s="28">
        <f t="shared" si="34"/>
        <v>1559.5</v>
      </c>
      <c r="I372" s="45">
        <f t="shared" si="36"/>
        <v>27618.120000000021</v>
      </c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</row>
    <row r="373" spans="1:21" ht="18" customHeight="1" x14ac:dyDescent="0.25">
      <c r="A373" s="5"/>
      <c r="B373" s="26">
        <f t="shared" si="31"/>
        <v>344</v>
      </c>
      <c r="C373" s="27">
        <f t="shared" si="1"/>
        <v>53662</v>
      </c>
      <c r="D373" s="44">
        <f t="shared" si="35"/>
        <v>27618.120000000021</v>
      </c>
      <c r="E373" s="28">
        <f t="shared" si="32"/>
        <v>1691.72</v>
      </c>
      <c r="F373" s="47"/>
      <c r="G373" s="28">
        <f t="shared" si="33"/>
        <v>125.16</v>
      </c>
      <c r="H373" s="28">
        <f t="shared" si="34"/>
        <v>1566.56</v>
      </c>
      <c r="I373" s="45">
        <f t="shared" si="36"/>
        <v>26051.560000000019</v>
      </c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</row>
    <row r="374" spans="1:21" ht="18" customHeight="1" x14ac:dyDescent="0.25">
      <c r="A374" s="5"/>
      <c r="B374" s="26">
        <f t="shared" si="31"/>
        <v>345</v>
      </c>
      <c r="C374" s="27">
        <f t="shared" si="1"/>
        <v>53693</v>
      </c>
      <c r="D374" s="44">
        <f t="shared" si="35"/>
        <v>26051.560000000019</v>
      </c>
      <c r="E374" s="28">
        <f t="shared" si="32"/>
        <v>1691.72</v>
      </c>
      <c r="F374" s="47"/>
      <c r="G374" s="28">
        <f t="shared" si="33"/>
        <v>118.06</v>
      </c>
      <c r="H374" s="28">
        <f t="shared" si="34"/>
        <v>1573.66</v>
      </c>
      <c r="I374" s="45">
        <f t="shared" si="36"/>
        <v>24477.90000000002</v>
      </c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</row>
    <row r="375" spans="1:21" ht="18" customHeight="1" x14ac:dyDescent="0.25">
      <c r="A375" s="5"/>
      <c r="B375" s="26">
        <f t="shared" si="31"/>
        <v>346</v>
      </c>
      <c r="C375" s="27">
        <f t="shared" si="1"/>
        <v>53724</v>
      </c>
      <c r="D375" s="44">
        <f t="shared" si="35"/>
        <v>24477.90000000002</v>
      </c>
      <c r="E375" s="28">
        <f t="shared" si="32"/>
        <v>1691.72</v>
      </c>
      <c r="F375" s="47"/>
      <c r="G375" s="28">
        <f t="shared" si="33"/>
        <v>110.93</v>
      </c>
      <c r="H375" s="28">
        <f t="shared" si="34"/>
        <v>1580.79</v>
      </c>
      <c r="I375" s="45">
        <f t="shared" si="36"/>
        <v>22897.110000000019</v>
      </c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</row>
    <row r="376" spans="1:21" ht="18" customHeight="1" x14ac:dyDescent="0.25">
      <c r="A376" s="5"/>
      <c r="B376" s="26">
        <f t="shared" si="31"/>
        <v>347</v>
      </c>
      <c r="C376" s="27">
        <f t="shared" si="1"/>
        <v>53752</v>
      </c>
      <c r="D376" s="44">
        <f t="shared" si="35"/>
        <v>22897.110000000019</v>
      </c>
      <c r="E376" s="28">
        <f t="shared" si="32"/>
        <v>1691.72</v>
      </c>
      <c r="F376" s="47"/>
      <c r="G376" s="28">
        <f t="shared" si="33"/>
        <v>103.76</v>
      </c>
      <c r="H376" s="28">
        <f t="shared" si="34"/>
        <v>1587.96</v>
      </c>
      <c r="I376" s="45">
        <f t="shared" si="36"/>
        <v>21309.15000000002</v>
      </c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</row>
    <row r="377" spans="1:21" ht="18" customHeight="1" x14ac:dyDescent="0.25">
      <c r="A377" s="5"/>
      <c r="B377" s="26">
        <f t="shared" si="31"/>
        <v>348</v>
      </c>
      <c r="C377" s="27">
        <f t="shared" si="1"/>
        <v>53783</v>
      </c>
      <c r="D377" s="44">
        <f t="shared" si="35"/>
        <v>21309.15000000002</v>
      </c>
      <c r="E377" s="28">
        <f t="shared" si="32"/>
        <v>1691.72</v>
      </c>
      <c r="F377" s="47"/>
      <c r="G377" s="28">
        <f t="shared" si="33"/>
        <v>96.57</v>
      </c>
      <c r="H377" s="28">
        <f t="shared" si="34"/>
        <v>1595.15</v>
      </c>
      <c r="I377" s="45">
        <f t="shared" si="36"/>
        <v>19714.000000000018</v>
      </c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</row>
    <row r="378" spans="1:21" ht="18" customHeight="1" x14ac:dyDescent="0.25">
      <c r="A378" s="5"/>
      <c r="B378" s="26">
        <f t="shared" si="31"/>
        <v>349</v>
      </c>
      <c r="C378" s="27">
        <f t="shared" si="1"/>
        <v>53813</v>
      </c>
      <c r="D378" s="44">
        <f t="shared" si="35"/>
        <v>19714.000000000018</v>
      </c>
      <c r="E378" s="28">
        <f t="shared" si="32"/>
        <v>1691.72</v>
      </c>
      <c r="F378" s="47"/>
      <c r="G378" s="28">
        <f t="shared" si="33"/>
        <v>89.34</v>
      </c>
      <c r="H378" s="28">
        <f t="shared" si="34"/>
        <v>1602.38</v>
      </c>
      <c r="I378" s="45">
        <f t="shared" si="36"/>
        <v>18111.620000000017</v>
      </c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</row>
    <row r="379" spans="1:21" ht="18" customHeight="1" x14ac:dyDescent="0.25">
      <c r="A379" s="5"/>
      <c r="B379" s="26">
        <f t="shared" si="31"/>
        <v>350</v>
      </c>
      <c r="C379" s="27">
        <f t="shared" si="1"/>
        <v>53844</v>
      </c>
      <c r="D379" s="44">
        <f t="shared" si="35"/>
        <v>18111.620000000017</v>
      </c>
      <c r="E379" s="28">
        <f t="shared" si="32"/>
        <v>1691.72</v>
      </c>
      <c r="F379" s="47"/>
      <c r="G379" s="28">
        <f t="shared" si="33"/>
        <v>82.08</v>
      </c>
      <c r="H379" s="28">
        <f t="shared" si="34"/>
        <v>1609.64</v>
      </c>
      <c r="I379" s="45">
        <f t="shared" si="36"/>
        <v>16501.980000000018</v>
      </c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</row>
    <row r="380" spans="1:21" ht="18" customHeight="1" x14ac:dyDescent="0.25">
      <c r="A380" s="5"/>
      <c r="B380" s="26">
        <f t="shared" si="31"/>
        <v>351</v>
      </c>
      <c r="C380" s="27">
        <f t="shared" si="1"/>
        <v>53874</v>
      </c>
      <c r="D380" s="44">
        <f t="shared" si="35"/>
        <v>16501.980000000018</v>
      </c>
      <c r="E380" s="28">
        <f t="shared" si="32"/>
        <v>1691.72</v>
      </c>
      <c r="F380" s="47"/>
      <c r="G380" s="28">
        <f t="shared" si="33"/>
        <v>74.78</v>
      </c>
      <c r="H380" s="28">
        <f t="shared" si="34"/>
        <v>1616.94</v>
      </c>
      <c r="I380" s="45">
        <f t="shared" si="36"/>
        <v>14885.040000000017</v>
      </c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</row>
    <row r="381" spans="1:21" ht="18" customHeight="1" x14ac:dyDescent="0.25">
      <c r="A381" s="5"/>
      <c r="B381" s="26">
        <f t="shared" si="31"/>
        <v>352</v>
      </c>
      <c r="C381" s="27">
        <f t="shared" si="1"/>
        <v>53905</v>
      </c>
      <c r="D381" s="44">
        <f t="shared" si="35"/>
        <v>14885.040000000017</v>
      </c>
      <c r="E381" s="28">
        <f t="shared" si="32"/>
        <v>1691.72</v>
      </c>
      <c r="F381" s="47"/>
      <c r="G381" s="28">
        <f t="shared" si="33"/>
        <v>67.45</v>
      </c>
      <c r="H381" s="28">
        <f t="shared" si="34"/>
        <v>1624.27</v>
      </c>
      <c r="I381" s="45">
        <f t="shared" si="36"/>
        <v>13260.770000000017</v>
      </c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</row>
    <row r="382" spans="1:21" ht="18" customHeight="1" x14ac:dyDescent="0.25">
      <c r="A382" s="5"/>
      <c r="B382" s="26">
        <f t="shared" si="31"/>
        <v>353</v>
      </c>
      <c r="C382" s="27">
        <f t="shared" si="1"/>
        <v>53936</v>
      </c>
      <c r="D382" s="44">
        <f t="shared" si="35"/>
        <v>13260.770000000017</v>
      </c>
      <c r="E382" s="28">
        <f t="shared" si="32"/>
        <v>1691.72</v>
      </c>
      <c r="F382" s="47"/>
      <c r="G382" s="28">
        <f t="shared" si="33"/>
        <v>60.09</v>
      </c>
      <c r="H382" s="28">
        <f t="shared" si="34"/>
        <v>1631.63</v>
      </c>
      <c r="I382" s="45">
        <f t="shared" si="36"/>
        <v>11629.140000000018</v>
      </c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</row>
    <row r="383" spans="1:21" ht="18" customHeight="1" x14ac:dyDescent="0.25">
      <c r="A383" s="5"/>
      <c r="B383" s="26">
        <f t="shared" si="31"/>
        <v>354</v>
      </c>
      <c r="C383" s="27">
        <f t="shared" si="1"/>
        <v>53966</v>
      </c>
      <c r="D383" s="44">
        <f t="shared" si="35"/>
        <v>11629.140000000018</v>
      </c>
      <c r="E383" s="28">
        <f t="shared" si="32"/>
        <v>1691.72</v>
      </c>
      <c r="F383" s="47"/>
      <c r="G383" s="28">
        <f t="shared" si="33"/>
        <v>52.7</v>
      </c>
      <c r="H383" s="28">
        <f t="shared" si="34"/>
        <v>1639.02</v>
      </c>
      <c r="I383" s="45">
        <f t="shared" si="36"/>
        <v>9990.1200000000172</v>
      </c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</row>
    <row r="384" spans="1:21" ht="18" customHeight="1" x14ac:dyDescent="0.25">
      <c r="A384" s="5"/>
      <c r="B384" s="26">
        <f t="shared" si="31"/>
        <v>355</v>
      </c>
      <c r="C384" s="27">
        <f t="shared" si="1"/>
        <v>53997</v>
      </c>
      <c r="D384" s="44">
        <f t="shared" si="35"/>
        <v>9990.1200000000172</v>
      </c>
      <c r="E384" s="28">
        <f t="shared" si="32"/>
        <v>1691.72</v>
      </c>
      <c r="F384" s="47"/>
      <c r="G384" s="28">
        <f t="shared" si="33"/>
        <v>45.27</v>
      </c>
      <c r="H384" s="28">
        <f t="shared" si="34"/>
        <v>1646.45</v>
      </c>
      <c r="I384" s="45">
        <f t="shared" si="36"/>
        <v>8343.6700000000164</v>
      </c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</row>
    <row r="385" spans="1:21" ht="18" customHeight="1" x14ac:dyDescent="0.25">
      <c r="A385" s="5"/>
      <c r="B385" s="26">
        <f t="shared" si="31"/>
        <v>356</v>
      </c>
      <c r="C385" s="27">
        <f t="shared" si="1"/>
        <v>54027</v>
      </c>
      <c r="D385" s="44">
        <f t="shared" si="35"/>
        <v>8343.6700000000164</v>
      </c>
      <c r="E385" s="28">
        <f t="shared" si="32"/>
        <v>1691.72</v>
      </c>
      <c r="F385" s="47"/>
      <c r="G385" s="28">
        <f t="shared" si="33"/>
        <v>37.81</v>
      </c>
      <c r="H385" s="28">
        <f t="shared" si="34"/>
        <v>1653.91</v>
      </c>
      <c r="I385" s="45">
        <f t="shared" si="36"/>
        <v>6689.7600000000166</v>
      </c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</row>
    <row r="386" spans="1:21" ht="18" customHeight="1" x14ac:dyDescent="0.25">
      <c r="A386" s="5"/>
      <c r="B386" s="26">
        <f t="shared" si="31"/>
        <v>357</v>
      </c>
      <c r="C386" s="27">
        <f t="shared" si="1"/>
        <v>54058</v>
      </c>
      <c r="D386" s="44">
        <f t="shared" si="35"/>
        <v>6689.7600000000166</v>
      </c>
      <c r="E386" s="28">
        <f t="shared" si="32"/>
        <v>1691.72</v>
      </c>
      <c r="F386" s="47"/>
      <c r="G386" s="28">
        <f t="shared" si="33"/>
        <v>30.32</v>
      </c>
      <c r="H386" s="28">
        <f t="shared" si="34"/>
        <v>1661.4</v>
      </c>
      <c r="I386" s="45">
        <f t="shared" si="36"/>
        <v>5028.360000000017</v>
      </c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</row>
    <row r="387" spans="1:21" ht="18" customHeight="1" x14ac:dyDescent="0.25">
      <c r="A387" s="5"/>
      <c r="B387" s="26">
        <f t="shared" si="31"/>
        <v>358</v>
      </c>
      <c r="C387" s="27">
        <f t="shared" si="1"/>
        <v>54089</v>
      </c>
      <c r="D387" s="44">
        <f t="shared" si="35"/>
        <v>5028.360000000017</v>
      </c>
      <c r="E387" s="28">
        <f t="shared" si="32"/>
        <v>1691.72</v>
      </c>
      <c r="F387" s="47"/>
      <c r="G387" s="28">
        <f t="shared" si="33"/>
        <v>22.79</v>
      </c>
      <c r="H387" s="28">
        <f t="shared" si="34"/>
        <v>1668.93</v>
      </c>
      <c r="I387" s="45">
        <f t="shared" si="36"/>
        <v>3359.4300000000167</v>
      </c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</row>
    <row r="388" spans="1:21" ht="18" customHeight="1" x14ac:dyDescent="0.25">
      <c r="A388" s="5"/>
      <c r="B388" s="26">
        <f t="shared" si="31"/>
        <v>359</v>
      </c>
      <c r="C388" s="27">
        <f t="shared" si="1"/>
        <v>54118</v>
      </c>
      <c r="D388" s="44">
        <f t="shared" si="35"/>
        <v>3359.4300000000167</v>
      </c>
      <c r="E388" s="28">
        <f t="shared" si="32"/>
        <v>1691.72</v>
      </c>
      <c r="F388" s="47"/>
      <c r="G388" s="28">
        <f t="shared" si="33"/>
        <v>15.22</v>
      </c>
      <c r="H388" s="28">
        <f t="shared" si="34"/>
        <v>1676.5</v>
      </c>
      <c r="I388" s="45">
        <f t="shared" si="36"/>
        <v>1682.9300000000167</v>
      </c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</row>
    <row r="389" spans="1:21" ht="18" customHeight="1" x14ac:dyDescent="0.25">
      <c r="A389" s="5"/>
      <c r="B389" s="26">
        <f t="shared" si="31"/>
        <v>360</v>
      </c>
      <c r="C389" s="27">
        <f t="shared" si="1"/>
        <v>54149</v>
      </c>
      <c r="D389" s="44">
        <f t="shared" si="35"/>
        <v>1682.9300000000167</v>
      </c>
      <c r="E389" s="28">
        <f t="shared" si="32"/>
        <v>1690.56</v>
      </c>
      <c r="F389" s="47"/>
      <c r="G389" s="28">
        <f t="shared" si="33"/>
        <v>7.63</v>
      </c>
      <c r="H389" s="28">
        <f t="shared" si="34"/>
        <v>1682.9299999999998</v>
      </c>
      <c r="I389" s="45">
        <f t="shared" si="36"/>
        <v>1.6825651982799172E-11</v>
      </c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</row>
    <row r="390" spans="1:21" ht="18" customHeight="1" x14ac:dyDescent="0.25">
      <c r="A390" s="5"/>
      <c r="B390" s="26" t="str">
        <f t="shared" ref="B390" si="37">IF(I389="","",IF(OR(B389&gt;=$C$23,ROUND(I389,2)&lt;=0),"",B389+1))</f>
        <v/>
      </c>
      <c r="C390" s="27" t="str">
        <f t="shared" ref="C390" si="38">IF(B390="","",IF(MONTH(DATE(YEAR($I$13),MONTH($I$13)+(B390-1),DAY($I$13)))&gt;(MONTH($I$13)+MOD((B390-1),12)),DATE(YEAR($I$13),MONTH($I$13)+(B390-1)+1,0),DATE(YEAR($I$13),MONTH($I$13)+(B390-1),DAY($I$13))))</f>
        <v/>
      </c>
      <c r="D390" s="44" t="str">
        <f t="shared" si="35"/>
        <v/>
      </c>
      <c r="E390" s="28" t="str">
        <f t="shared" ref="E390" si="39">IF(B390="","",IF(OR(B390=$C$23,$I$18&gt;ROUND((1+$I$17)*I389,2)),ROUND((1+$I$17)*I389,2),$I$18))</f>
        <v/>
      </c>
      <c r="F390" s="47"/>
      <c r="G390" s="28" t="str">
        <f t="shared" ref="G390" si="40">IF(B390="","",ROUND($I$17*I389,2))</f>
        <v/>
      </c>
      <c r="H390" s="28" t="str">
        <f t="shared" ref="H390" si="41">IF(B390="","",E390-G390+F390)</f>
        <v/>
      </c>
      <c r="I390" s="45" t="str">
        <f t="shared" si="36"/>
        <v/>
      </c>
      <c r="J390" s="20"/>
      <c r="K390" s="20"/>
      <c r="L390" s="11"/>
      <c r="M390" s="6"/>
      <c r="N390" s="6"/>
      <c r="O390" s="6"/>
      <c r="P390" s="6"/>
      <c r="Q390" s="6"/>
      <c r="R390" s="6"/>
      <c r="S390" s="6"/>
      <c r="T390" s="6"/>
      <c r="U390" s="6"/>
    </row>
    <row r="391" spans="1:2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</row>
    <row r="392" spans="1:21" ht="36" customHeight="1" x14ac:dyDescent="0.25">
      <c r="A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</row>
    <row r="393" spans="1:21" x14ac:dyDescent="0.25">
      <c r="A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</row>
    <row r="394" spans="1:21" x14ac:dyDescent="0.25">
      <c r="A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</row>
    <row r="395" spans="1:21" x14ac:dyDescent="0.25">
      <c r="A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</row>
    <row r="396" spans="1:21" x14ac:dyDescent="0.25">
      <c r="A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</row>
    <row r="397" spans="1:21" x14ac:dyDescent="0.25">
      <c r="A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</row>
    <row r="398" spans="1:21" x14ac:dyDescent="0.25">
      <c r="A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</row>
    <row r="399" spans="1:21" x14ac:dyDescent="0.25">
      <c r="A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</row>
    <row r="400" spans="1:21" x14ac:dyDescent="0.25">
      <c r="A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</row>
    <row r="401" spans="1:21" x14ac:dyDescent="0.25">
      <c r="A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</row>
    <row r="402" spans="1:21" x14ac:dyDescent="0.25">
      <c r="A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</row>
    <row r="403" spans="1:21" x14ac:dyDescent="0.25">
      <c r="A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</row>
    <row r="404" spans="1:21" x14ac:dyDescent="0.25">
      <c r="A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</row>
    <row r="405" spans="1:21" x14ac:dyDescent="0.25">
      <c r="A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</row>
    <row r="406" spans="1:21" x14ac:dyDescent="0.25">
      <c r="A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</row>
    <row r="407" spans="1:21" x14ac:dyDescent="0.25">
      <c r="A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</row>
    <row r="408" spans="1:21" x14ac:dyDescent="0.25">
      <c r="A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</row>
    <row r="409" spans="1:21" x14ac:dyDescent="0.25">
      <c r="A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</row>
    <row r="410" spans="1:21" x14ac:dyDescent="0.25">
      <c r="A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</row>
    <row r="411" spans="1:21" x14ac:dyDescent="0.25">
      <c r="A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</row>
    <row r="412" spans="1:21" x14ac:dyDescent="0.25">
      <c r="A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</row>
    <row r="413" spans="1:21" x14ac:dyDescent="0.25">
      <c r="A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</row>
    <row r="414" spans="1:21" x14ac:dyDescent="0.25">
      <c r="A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</row>
    <row r="415" spans="1:21" x14ac:dyDescent="0.25">
      <c r="A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</row>
    <row r="416" spans="1:21" x14ac:dyDescent="0.25">
      <c r="A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</row>
    <row r="417" spans="1:21" x14ac:dyDescent="0.25">
      <c r="A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</row>
    <row r="418" spans="1:21" x14ac:dyDescent="0.25">
      <c r="A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</row>
    <row r="419" spans="1:21" x14ac:dyDescent="0.25">
      <c r="A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</row>
    <row r="420" spans="1:21" x14ac:dyDescent="0.25">
      <c r="A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</row>
    <row r="421" spans="1:2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</row>
    <row r="422" spans="1:2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</row>
    <row r="423" spans="1:2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</row>
    <row r="424" spans="1:2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</row>
    <row r="425" spans="1:2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</row>
    <row r="426" spans="1:2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</row>
    <row r="427" spans="1:2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</row>
    <row r="428" spans="1:2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</row>
    <row r="429" spans="1:2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</row>
    <row r="430" spans="1:2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</row>
    <row r="431" spans="1:2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</row>
    <row r="432" spans="1:2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</row>
    <row r="433" spans="1:2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</row>
    <row r="434" spans="1:2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</row>
    <row r="435" spans="1:2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</row>
    <row r="436" spans="1:2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</row>
    <row r="437" spans="1:2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</row>
    <row r="438" spans="1:2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</row>
    <row r="439" spans="1:2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</row>
    <row r="440" spans="1:2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</row>
    <row r="441" spans="1:2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</row>
    <row r="442" spans="1:2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</row>
    <row r="443" spans="1:2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</row>
    <row r="444" spans="1:2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</row>
    <row r="445" spans="1:2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</row>
    <row r="446" spans="1:2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</row>
    <row r="447" spans="1:2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</row>
    <row r="448" spans="1:2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</row>
    <row r="449" spans="1:2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</row>
    <row r="450" spans="1:2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</row>
    <row r="451" spans="1:2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</row>
    <row r="452" spans="1:2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</row>
    <row r="453" spans="1:2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</row>
    <row r="454" spans="1:2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</row>
    <row r="455" spans="1:2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</row>
    <row r="456" spans="1:2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</row>
    <row r="457" spans="1:2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</row>
    <row r="458" spans="1:2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</row>
    <row r="459" spans="1:2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</row>
    <row r="460" spans="1:2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</row>
    <row r="461" spans="1:2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</row>
    <row r="462" spans="1:2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</row>
    <row r="463" spans="1:2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</row>
    <row r="464" spans="1:2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</row>
    <row r="465" spans="1:2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</row>
    <row r="466" spans="1:2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</row>
    <row r="467" spans="1:2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</row>
    <row r="468" spans="1:2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</row>
    <row r="469" spans="1:2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</row>
    <row r="470" spans="1:2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</row>
    <row r="471" spans="1:2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</row>
    <row r="472" spans="1:2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</row>
    <row r="473" spans="1:2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</row>
    <row r="474" spans="1:2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</row>
    <row r="475" spans="1:2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</row>
    <row r="476" spans="1:2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</row>
    <row r="477" spans="1:2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</row>
    <row r="478" spans="1:2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</row>
    <row r="479" spans="1:2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</row>
    <row r="480" spans="1:2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</row>
    <row r="481" spans="1:2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</row>
    <row r="482" spans="1:2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</row>
    <row r="483" spans="1:2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</row>
    <row r="484" spans="1:2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</row>
    <row r="485" spans="1:2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</row>
    <row r="486" spans="1:2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</row>
    <row r="487" spans="1:2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</row>
    <row r="488" spans="1:2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</row>
    <row r="489" spans="1:2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</row>
    <row r="490" spans="1:2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</row>
    <row r="491" spans="1:2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</row>
    <row r="492" spans="1:2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</row>
    <row r="493" spans="1:2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</row>
    <row r="494" spans="1:2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</row>
    <row r="495" spans="1:2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</row>
    <row r="496" spans="1:2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</row>
    <row r="497" spans="1:2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</row>
    <row r="498" spans="1:2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</row>
    <row r="499" spans="1:2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</row>
    <row r="500" spans="1:2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</row>
    <row r="501" spans="1:2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</row>
    <row r="502" spans="1:2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</row>
    <row r="503" spans="1:2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</row>
    <row r="504" spans="1:2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</row>
    <row r="505" spans="1:2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</row>
    <row r="506" spans="1:2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</row>
    <row r="507" spans="1:2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</row>
    <row r="508" spans="1:2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</row>
    <row r="509" spans="1:2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</row>
    <row r="510" spans="1:2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</row>
    <row r="511" spans="1:2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</row>
    <row r="512" spans="1:2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</row>
    <row r="513" spans="1:2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</row>
    <row r="514" spans="1:2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</row>
    <row r="515" spans="1:2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</row>
    <row r="516" spans="1:2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</row>
    <row r="517" spans="1:2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</row>
    <row r="518" spans="1:2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</row>
    <row r="519" spans="1:2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</row>
    <row r="520" spans="1:2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</row>
    <row r="521" spans="1:2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</row>
    <row r="522" spans="1:2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</row>
    <row r="523" spans="1:2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</row>
    <row r="524" spans="1:2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</row>
    <row r="525" spans="1:2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</row>
    <row r="526" spans="1:2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</row>
    <row r="527" spans="1:2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</row>
    <row r="528" spans="1:2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</row>
    <row r="529" spans="1:2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</row>
    <row r="530" spans="1:2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</row>
    <row r="531" spans="1:2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</row>
    <row r="532" spans="1:2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</row>
    <row r="533" spans="1:2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</row>
    <row r="534" spans="1:2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</row>
    <row r="535" spans="1:2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</row>
    <row r="536" spans="1:2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</row>
    <row r="537" spans="1:2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</row>
    <row r="538" spans="1:2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</row>
    <row r="539" spans="1:2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</row>
    <row r="540" spans="1:2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</row>
    <row r="541" spans="1:2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</row>
    <row r="542" spans="1:2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</row>
    <row r="543" spans="1:2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</row>
    <row r="544" spans="1:2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</row>
    <row r="545" spans="1:2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</row>
    <row r="546" spans="1:2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</row>
    <row r="547" spans="1:2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</row>
    <row r="548" spans="1:2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</row>
    <row r="549" spans="1:2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</row>
    <row r="550" spans="1:2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</row>
    <row r="551" spans="1:2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</row>
    <row r="552" spans="1:2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</row>
    <row r="553" spans="1:2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</row>
    <row r="554" spans="1:2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</row>
    <row r="555" spans="1:2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</row>
    <row r="556" spans="1:2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</row>
    <row r="557" spans="1:2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</row>
    <row r="558" spans="1:2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</row>
    <row r="559" spans="1:2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</row>
    <row r="560" spans="1:2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</row>
    <row r="561" spans="1:2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</row>
    <row r="562" spans="1:2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</row>
    <row r="563" spans="1:2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</row>
    <row r="564" spans="1:2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</row>
    <row r="565" spans="1:2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</row>
    <row r="566" spans="1:2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</row>
    <row r="567" spans="1:2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</row>
    <row r="568" spans="1:2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</row>
    <row r="569" spans="1:2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</row>
    <row r="570" spans="1:2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</row>
    <row r="571" spans="1:2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</row>
    <row r="572" spans="1:2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</row>
    <row r="573" spans="1:2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</row>
    <row r="574" spans="1:2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</row>
    <row r="575" spans="1:2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</row>
    <row r="576" spans="1:2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</row>
    <row r="577" spans="1:2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</row>
    <row r="578" spans="1:2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</row>
    <row r="579" spans="1:2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</row>
    <row r="580" spans="1:2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</row>
    <row r="581" spans="1:2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</row>
    <row r="582" spans="1:2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</row>
    <row r="583" spans="1:2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</row>
    <row r="584" spans="1:2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</row>
    <row r="585" spans="1:2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</row>
    <row r="586" spans="1:2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</row>
    <row r="587" spans="1:2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</row>
    <row r="588" spans="1:2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</row>
    <row r="589" spans="1:2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</row>
    <row r="590" spans="1:2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</row>
    <row r="591" spans="1:2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</row>
    <row r="592" spans="1:2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</row>
    <row r="593" spans="1:2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</row>
    <row r="594" spans="1:2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</row>
    <row r="595" spans="1:2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</row>
    <row r="596" spans="1:2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</row>
    <row r="597" spans="1:2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</row>
    <row r="598" spans="1:2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</row>
    <row r="599" spans="1:2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</row>
    <row r="600" spans="1:2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</row>
    <row r="601" spans="1:2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</row>
    <row r="602" spans="1:2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</row>
    <row r="603" spans="1:2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</row>
    <row r="604" spans="1:2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</row>
    <row r="605" spans="1:2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</row>
    <row r="606" spans="1:2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</row>
    <row r="607" spans="1:2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</row>
    <row r="608" spans="1:2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</row>
    <row r="609" spans="1:2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</row>
    <row r="610" spans="1:2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</row>
    <row r="611" spans="1:2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</row>
    <row r="612" spans="1:2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</row>
    <row r="613" spans="1:2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</row>
    <row r="614" spans="1:2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</row>
    <row r="615" spans="1:2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</row>
    <row r="616" spans="1:2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</row>
    <row r="617" spans="1:2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</row>
    <row r="618" spans="1:2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</row>
    <row r="619" spans="1:2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</row>
    <row r="620" spans="1:2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</row>
    <row r="621" spans="1:2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</row>
    <row r="622" spans="1:2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</row>
    <row r="623" spans="1:2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</row>
    <row r="624" spans="1:2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</row>
    <row r="625" spans="1:2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</row>
    <row r="626" spans="1:2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</row>
    <row r="627" spans="1:2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</row>
    <row r="628" spans="1:2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</row>
    <row r="629" spans="1:2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</row>
    <row r="630" spans="1:2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</row>
    <row r="631" spans="1:2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</row>
    <row r="632" spans="1:2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</row>
    <row r="633" spans="1:2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</row>
    <row r="634" spans="1:2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</row>
    <row r="635" spans="1:2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</row>
    <row r="636" spans="1:2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</row>
    <row r="637" spans="1:2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</row>
    <row r="638" spans="1:2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</row>
    <row r="639" spans="1:2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</row>
    <row r="640" spans="1:2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</row>
    <row r="641" spans="1:2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</row>
    <row r="642" spans="1:2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</row>
    <row r="643" spans="1:2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</row>
    <row r="644" spans="1:2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</row>
    <row r="645" spans="1:2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</row>
    <row r="646" spans="1:2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</row>
    <row r="647" spans="1:2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</row>
    <row r="648" spans="1:2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</row>
    <row r="649" spans="1:2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</row>
    <row r="650" spans="1:2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</row>
    <row r="651" spans="1:2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</row>
    <row r="652" spans="1:2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</row>
    <row r="653" spans="1:2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</row>
    <row r="654" spans="1:2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</row>
    <row r="655" spans="1:2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</row>
    <row r="656" spans="1:2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</row>
    <row r="657" spans="1:2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</row>
    <row r="658" spans="1:2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</row>
    <row r="659" spans="1:2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</row>
    <row r="660" spans="1:2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</row>
    <row r="661" spans="1:2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</row>
    <row r="662" spans="1:2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</row>
    <row r="663" spans="1:2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</row>
    <row r="664" spans="1:2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</row>
    <row r="665" spans="1:2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</row>
    <row r="666" spans="1:2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</row>
    <row r="667" spans="1:2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</row>
    <row r="668" spans="1:2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</row>
    <row r="669" spans="1:2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</row>
    <row r="670" spans="1:2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</row>
    <row r="671" spans="1:2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</row>
    <row r="672" spans="1:2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</row>
    <row r="673" spans="1:2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</row>
    <row r="674" spans="1:2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</row>
    <row r="675" spans="1:2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</row>
    <row r="676" spans="1:2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</row>
    <row r="677" spans="1:2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</row>
    <row r="678" spans="1:2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</row>
    <row r="679" spans="1:2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</row>
    <row r="680" spans="1:2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</row>
    <row r="681" spans="1:2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</row>
    <row r="682" spans="1:2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</row>
    <row r="683" spans="1:2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</row>
    <row r="684" spans="1:2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</row>
    <row r="685" spans="1:2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</row>
    <row r="686" spans="1:2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</row>
    <row r="687" spans="1:2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</row>
    <row r="688" spans="1:2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</row>
    <row r="689" spans="1:2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</row>
    <row r="690" spans="1:2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</row>
    <row r="691" spans="1:2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</row>
    <row r="692" spans="1:2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</row>
    <row r="693" spans="1:2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</row>
    <row r="694" spans="1:2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</row>
    <row r="695" spans="1:2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</row>
    <row r="696" spans="1:2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</row>
    <row r="697" spans="1:2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</row>
    <row r="698" spans="1:2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</row>
    <row r="699" spans="1:2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</row>
    <row r="700" spans="1:2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</row>
    <row r="701" spans="1:2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</row>
    <row r="702" spans="1:2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</row>
    <row r="703" spans="1:2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</row>
    <row r="704" spans="1:2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</row>
    <row r="705" spans="1:2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</row>
    <row r="706" spans="1:2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</row>
    <row r="707" spans="1:2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</row>
    <row r="708" spans="1:2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</row>
    <row r="709" spans="1:2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</row>
    <row r="710" spans="1:2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</row>
    <row r="711" spans="1:2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</row>
    <row r="712" spans="1:2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</row>
    <row r="713" spans="1:2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</row>
    <row r="714" spans="1:2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</row>
    <row r="715" spans="1:2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</row>
    <row r="716" spans="1:2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</row>
    <row r="717" spans="1:2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</row>
    <row r="718" spans="1:2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</row>
    <row r="719" spans="1:2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</row>
    <row r="720" spans="1:2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</row>
    <row r="721" spans="1:2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</row>
    <row r="722" spans="1:2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</row>
    <row r="723" spans="1:2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</row>
    <row r="724" spans="1:2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</row>
    <row r="725" spans="1:2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</row>
    <row r="726" spans="1:2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</row>
    <row r="727" spans="1:2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</row>
    <row r="728" spans="1:2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</row>
    <row r="729" spans="1:2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</row>
    <row r="730" spans="1:2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</row>
    <row r="731" spans="1:2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</row>
    <row r="732" spans="1:2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</row>
    <row r="733" spans="1:2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</row>
    <row r="734" spans="1:2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</row>
    <row r="735" spans="1:2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</row>
    <row r="736" spans="1:2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</row>
    <row r="737" spans="1:2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</row>
    <row r="738" spans="1:2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</row>
    <row r="739" spans="1:2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</row>
    <row r="740" spans="1:2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</row>
    <row r="741" spans="1:2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</row>
    <row r="742" spans="1:2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</row>
    <row r="743" spans="1:2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</row>
    <row r="744" spans="1:2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</row>
    <row r="745" spans="1:2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</row>
    <row r="746" spans="1:2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</row>
    <row r="747" spans="1:2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</row>
    <row r="748" spans="1:2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</row>
    <row r="749" spans="1:2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</row>
    <row r="750" spans="1:2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</row>
    <row r="751" spans="1:2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</row>
    <row r="752" spans="1:2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</row>
    <row r="753" spans="1:2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</row>
    <row r="754" spans="1:2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</row>
    <row r="755" spans="1:2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</row>
    <row r="756" spans="1:2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</row>
    <row r="757" spans="1:2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</row>
    <row r="758" spans="1:2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</row>
    <row r="759" spans="1:2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</row>
    <row r="760" spans="1:2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</row>
    <row r="761" spans="1:2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</row>
    <row r="762" spans="1:2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</row>
    <row r="763" spans="1:2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</row>
    <row r="764" spans="1:2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</row>
    <row r="765" spans="1:2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</row>
    <row r="766" spans="1:2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</row>
    <row r="767" spans="1:2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</row>
    <row r="768" spans="1:2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</row>
    <row r="769" spans="1:2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</row>
    <row r="770" spans="1:2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</row>
    <row r="771" spans="1:2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</row>
    <row r="772" spans="1:2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</row>
    <row r="773" spans="1:2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</row>
    <row r="774" spans="1:2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</row>
    <row r="775" spans="1:2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</row>
    <row r="776" spans="1:2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</row>
    <row r="777" spans="1:2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</row>
    <row r="778" spans="1:2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</row>
    <row r="779" spans="1:2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</row>
    <row r="780" spans="1:2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</row>
    <row r="781" spans="1:2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</row>
    <row r="782" spans="1:2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</row>
    <row r="783" spans="1:2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</row>
    <row r="784" spans="1:2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</row>
    <row r="785" spans="1:2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</row>
    <row r="786" spans="1:2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</row>
    <row r="787" spans="1:2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</row>
    <row r="788" spans="1:2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</row>
    <row r="789" spans="1:2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</row>
    <row r="790" spans="1:2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</row>
    <row r="791" spans="1:2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</row>
    <row r="792" spans="1:2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</row>
    <row r="793" spans="1:2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</row>
    <row r="794" spans="1:2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</row>
    <row r="795" spans="1:2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</row>
    <row r="796" spans="1:2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</row>
    <row r="797" spans="1:2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</row>
    <row r="798" spans="1:2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</row>
    <row r="799" spans="1:2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</row>
  </sheetData>
  <mergeCells count="45">
    <mergeCell ref="B4:C4"/>
    <mergeCell ref="G14:H14"/>
    <mergeCell ref="B27:I27"/>
    <mergeCell ref="G15:H15"/>
    <mergeCell ref="B9:C9"/>
    <mergeCell ref="B10:C10"/>
    <mergeCell ref="D6:E6"/>
    <mergeCell ref="D7:E7"/>
    <mergeCell ref="B8:C8"/>
    <mergeCell ref="D8:E8"/>
    <mergeCell ref="B5:C7"/>
    <mergeCell ref="D5:E5"/>
    <mergeCell ref="D10:E10"/>
    <mergeCell ref="G7:H7"/>
    <mergeCell ref="D9:E9"/>
    <mergeCell ref="G9:H9"/>
    <mergeCell ref="G10:H10"/>
    <mergeCell ref="G11:H11"/>
    <mergeCell ref="G12:H12"/>
    <mergeCell ref="G13:H13"/>
    <mergeCell ref="D4:E4"/>
    <mergeCell ref="G4:H4"/>
    <mergeCell ref="G6:H6"/>
    <mergeCell ref="G8:H8"/>
    <mergeCell ref="G5:I5"/>
    <mergeCell ref="D11:E11"/>
    <mergeCell ref="D12:E12"/>
    <mergeCell ref="B12:C12"/>
    <mergeCell ref="G20:H20"/>
    <mergeCell ref="B11:C11"/>
    <mergeCell ref="G16:H16"/>
    <mergeCell ref="G17:H17"/>
    <mergeCell ref="A21:B21"/>
    <mergeCell ref="A22:B22"/>
    <mergeCell ref="A23:B23"/>
    <mergeCell ref="A24:B24"/>
    <mergeCell ref="G18:H18"/>
    <mergeCell ref="G19:H19"/>
    <mergeCell ref="G28:G29"/>
    <mergeCell ref="H28:H29"/>
    <mergeCell ref="B28:B29"/>
    <mergeCell ref="C28:C29"/>
    <mergeCell ref="D28:D29"/>
    <mergeCell ref="E28:E29"/>
    <mergeCell ref="F28:F29"/>
  </mergeCells>
  <dataValidations count="2">
    <dataValidation type="list" allowBlank="1" showInputMessage="1" showErrorMessage="1" sqref="I14">
      <formula1>"Monthly, Semi-Annually"</formula1>
    </dataValidation>
    <dataValidation type="list" allowBlank="1" showInputMessage="1" showErrorMessage="1" sqref="I15">
      <formula1>"Monthly, Semi-Monthly,Bi-Weekly,Weekly"</formula1>
    </dataValidation>
  </dataValidations>
  <pageMargins left="0.7" right="0.7" top="0.75" bottom="0.75" header="0.3" footer="0.3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baseType="lpstr" size="2">
      <vt:lpstr>Mortgage Loan Amortization Schd</vt:lpstr>
      <vt:lpstr>periods_per_year</vt:lpstr>
    </vt:vector>
  </TitlesOfParts>
  <LinksUpToDate>false</LinksUpToDate>
  <SharedDoc>false</SharedDoc>
  <HyperlinksChanged>false</HyperlinksChanged>
  <AppVersion>15.0300</AppVersion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