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F DRIVE\ALL\ALEXY\payment schedule template\"/>
    </mc:Choice>
  </mc:AlternateContent>
  <bookViews>
    <workbookView xWindow="0" yWindow="0" windowWidth="20490" windowHeight="6855"/>
  </bookViews>
  <sheets>
    <sheet name="Payment Register" sheetId="3" r:id="rId1"/>
    <sheet name="©" sheetId="2" r:id="rId2"/>
  </sheets>
  <definedNames>
    <definedName name="_rent" localSheetId="0">INDEX({"Weekly Rent";"Bi-weekly Rent";"Semi-monthly Rent";"Monthly Rent";"Bi-monthly Rent";"Quarterly Rent";"Semi-annual Rent";"Annual Rent"},MATCH('Payment Register'!$D$5,{"Weekly";"Bi-weekly";"Semi-monthly";"Monthly";"Bi-monthly";"Quarterly";"Semi-annually";"Annually"},0))</definedName>
    <definedName name="_rent_amount" localSheetId="0">'Payment Register'!$D$6</definedName>
    <definedName name="_term" localSheetId="0">INDEX({52;26;24;12;6;4;2;1},MATCH('Payment Register'!$D$5,{"Weekly";"Bi-weekly";"Semi-monthly";"Monthly";"Bi-monthly";"Quarterly";"Semi-annually";"Annually"},0))</definedName>
    <definedName name="_total_numb_of_payments" localSheetId="0">('Payment Register'!$D$4/12)*'Payment Register'!_term</definedName>
    <definedName name="first_payment" localSheetId="0">'Payment Register'!$D$8</definedName>
    <definedName name="per_year" localSheetId="0">INDEX({0.25;0.5;0.5;1;2;3;6;12},MATCH('Payment Register'!$D$5,{"Weekly";"Bi-weekly";"Semi-monthly";"Monthly";"Bi-monthly";"Quarterly";"Semi-annually";"Annually"},0))</definedName>
    <definedName name="_xlnm.Print_Area" localSheetId="0">'Payment Register'!$A$1:$G$66</definedName>
    <definedName name="_xlnm.Print_Titles" localSheetId="0">'Payment Register'!$1:$13</definedName>
  </definedNames>
  <calcPr calcId="152511"/>
</workbook>
</file>

<file path=xl/calcChain.xml><?xml version="1.0" encoding="utf-8"?>
<calcChain xmlns="http://schemas.openxmlformats.org/spreadsheetml/2006/main">
  <c r="F10" i="3" l="1"/>
  <c r="G14" i="3" s="1"/>
  <c r="A144" i="3"/>
  <c r="G144" i="3" s="1"/>
  <c r="A145" i="3" s="1"/>
  <c r="A6" i="3"/>
  <c r="B144" i="3" l="1"/>
  <c r="B145" i="3"/>
  <c r="G145" i="3"/>
  <c r="A146" i="3" s="1"/>
  <c r="A15" i="3"/>
  <c r="H15" i="3" s="1"/>
  <c r="H14" i="3"/>
  <c r="G146" i="3" l="1"/>
  <c r="A147" i="3" s="1"/>
  <c r="B146" i="3"/>
  <c r="B15" i="3"/>
  <c r="G15" i="3"/>
  <c r="A16" i="3" s="1"/>
  <c r="H16" i="3" s="1"/>
  <c r="C15" i="3"/>
  <c r="A5" i="2"/>
  <c r="G16" i="3" l="1"/>
  <c r="A17" i="3" s="1"/>
  <c r="H17" i="3" s="1"/>
  <c r="B16" i="3"/>
  <c r="C16" i="3"/>
  <c r="G147" i="3"/>
  <c r="B147" i="3"/>
  <c r="C17" i="3" l="1"/>
  <c r="G17" i="3"/>
  <c r="A18" i="3" s="1"/>
  <c r="H18" i="3" s="1"/>
  <c r="B17" i="3"/>
  <c r="G18" i="3" l="1"/>
  <c r="A19" i="3" s="1"/>
  <c r="H19" i="3" s="1"/>
  <c r="B18" i="3"/>
  <c r="C18" i="3"/>
  <c r="C19" i="3" l="1"/>
  <c r="G19" i="3"/>
  <c r="A20" i="3" s="1"/>
  <c r="H20" i="3" s="1"/>
  <c r="B19" i="3"/>
  <c r="B20" i="3" l="1"/>
  <c r="C20" i="3"/>
  <c r="G20" i="3"/>
  <c r="A21" i="3" s="1"/>
  <c r="H21" i="3" s="1"/>
  <c r="C21" i="3" l="1"/>
  <c r="B21" i="3"/>
  <c r="G21" i="3"/>
  <c r="A22" i="3" s="1"/>
  <c r="H22" i="3" s="1"/>
  <c r="C22" i="3" l="1"/>
  <c r="G22" i="3"/>
  <c r="A23" i="3" s="1"/>
  <c r="H23" i="3" s="1"/>
  <c r="B22" i="3"/>
  <c r="G23" i="3" l="1"/>
  <c r="A24" i="3" s="1"/>
  <c r="H24" i="3" s="1"/>
  <c r="B23" i="3"/>
  <c r="C23" i="3"/>
  <c r="G24" i="3" l="1"/>
  <c r="A25" i="3" s="1"/>
  <c r="H25" i="3" s="1"/>
  <c r="B24" i="3"/>
  <c r="C24" i="3"/>
  <c r="B25" i="3" l="1"/>
  <c r="C25" i="3"/>
  <c r="G25" i="3"/>
  <c r="A26" i="3" s="1"/>
  <c r="H26" i="3" s="1"/>
  <c r="C26" i="3" l="1"/>
  <c r="G26" i="3"/>
  <c r="A27" i="3" s="1"/>
  <c r="H27" i="3" s="1"/>
  <c r="B26" i="3"/>
  <c r="C27" i="3" l="1"/>
  <c r="G27" i="3"/>
  <c r="A28" i="3" s="1"/>
  <c r="H28" i="3" s="1"/>
  <c r="B27" i="3"/>
  <c r="B28" i="3" l="1"/>
  <c r="C28" i="3"/>
  <c r="G28" i="3"/>
  <c r="A29" i="3" s="1"/>
  <c r="H29" i="3" s="1"/>
  <c r="C29" i="3" l="1"/>
  <c r="B29" i="3"/>
  <c r="G29" i="3"/>
  <c r="A30" i="3" s="1"/>
  <c r="H30" i="3" s="1"/>
  <c r="C30" i="3" l="1"/>
  <c r="G30" i="3"/>
  <c r="A31" i="3" s="1"/>
  <c r="H31" i="3" s="1"/>
  <c r="B30" i="3"/>
  <c r="G31" i="3" l="1"/>
  <c r="A32" i="3" s="1"/>
  <c r="H32" i="3" s="1"/>
  <c r="C31" i="3"/>
  <c r="B31" i="3"/>
  <c r="G32" i="3" l="1"/>
  <c r="A33" i="3" s="1"/>
  <c r="H33" i="3" s="1"/>
  <c r="B32" i="3"/>
  <c r="C32" i="3"/>
  <c r="B33" i="3" l="1"/>
  <c r="C33" i="3"/>
  <c r="G33" i="3"/>
  <c r="A34" i="3" s="1"/>
  <c r="H34" i="3" s="1"/>
  <c r="C34" i="3" l="1"/>
  <c r="G34" i="3"/>
  <c r="A35" i="3" s="1"/>
  <c r="H35" i="3" s="1"/>
  <c r="B34" i="3"/>
  <c r="C35" i="3" l="1"/>
  <c r="G35" i="3"/>
  <c r="A36" i="3" s="1"/>
  <c r="H36" i="3" s="1"/>
  <c r="B35" i="3"/>
  <c r="B36" i="3" l="1"/>
  <c r="C36" i="3"/>
  <c r="G36" i="3"/>
  <c r="A37" i="3" s="1"/>
  <c r="H37" i="3" s="1"/>
  <c r="C37" i="3" l="1"/>
  <c r="G37" i="3"/>
  <c r="A38" i="3" s="1"/>
  <c r="H38" i="3" s="1"/>
  <c r="B37" i="3"/>
  <c r="C38" i="3" l="1"/>
  <c r="G38" i="3"/>
  <c r="A39" i="3" s="1"/>
  <c r="H39" i="3" s="1"/>
  <c r="B38" i="3"/>
  <c r="G39" i="3" l="1"/>
  <c r="A40" i="3" s="1"/>
  <c r="H40" i="3" s="1"/>
  <c r="B39" i="3"/>
  <c r="C39" i="3"/>
  <c r="C40" i="3" l="1"/>
  <c r="G40" i="3"/>
  <c r="A41" i="3" s="1"/>
  <c r="H41" i="3" s="1"/>
  <c r="B40" i="3"/>
  <c r="B41" i="3" l="1"/>
  <c r="C41" i="3"/>
  <c r="G41" i="3"/>
  <c r="A42" i="3" s="1"/>
  <c r="H42" i="3" s="1"/>
  <c r="C42" i="3" l="1"/>
  <c r="G42" i="3"/>
  <c r="A43" i="3" s="1"/>
  <c r="H43" i="3" s="1"/>
  <c r="B42" i="3"/>
  <c r="C43" i="3" l="1"/>
  <c r="G43" i="3"/>
  <c r="A44" i="3" s="1"/>
  <c r="H44" i="3" s="1"/>
  <c r="B43" i="3"/>
  <c r="B44" i="3" l="1"/>
  <c r="C44" i="3"/>
  <c r="G44" i="3"/>
  <c r="A45" i="3" s="1"/>
  <c r="H45" i="3" s="1"/>
  <c r="C45" i="3" l="1"/>
  <c r="G45" i="3"/>
  <c r="A46" i="3" s="1"/>
  <c r="H46" i="3" s="1"/>
  <c r="B45" i="3"/>
  <c r="C46" i="3" l="1"/>
  <c r="G46" i="3"/>
  <c r="A47" i="3" s="1"/>
  <c r="H47" i="3" s="1"/>
  <c r="B46" i="3"/>
  <c r="G47" i="3" l="1"/>
  <c r="A48" i="3" s="1"/>
  <c r="H48" i="3" s="1"/>
  <c r="B47" i="3"/>
  <c r="C47" i="3"/>
  <c r="C48" i="3" l="1"/>
  <c r="G48" i="3"/>
  <c r="A49" i="3" s="1"/>
  <c r="H49" i="3" s="1"/>
  <c r="B48" i="3"/>
  <c r="B49" i="3" l="1"/>
  <c r="C49" i="3"/>
  <c r="G49" i="3"/>
  <c r="A50" i="3" s="1"/>
  <c r="H50" i="3" s="1"/>
  <c r="C50" i="3" l="1"/>
  <c r="G50" i="3"/>
  <c r="A51" i="3" s="1"/>
  <c r="H51" i="3" s="1"/>
  <c r="B50" i="3"/>
  <c r="C51" i="3" l="1"/>
  <c r="G51" i="3"/>
  <c r="A52" i="3" s="1"/>
  <c r="H52" i="3" s="1"/>
  <c r="B51" i="3"/>
  <c r="B52" i="3" l="1"/>
  <c r="C52" i="3"/>
  <c r="G52" i="3"/>
  <c r="A53" i="3" s="1"/>
  <c r="H53" i="3" s="1"/>
  <c r="C53" i="3" l="1"/>
  <c r="G53" i="3"/>
  <c r="A54" i="3" s="1"/>
  <c r="H54" i="3" s="1"/>
  <c r="B53" i="3"/>
  <c r="C54" i="3" l="1"/>
  <c r="G54" i="3"/>
  <c r="A55" i="3" s="1"/>
  <c r="H55" i="3" s="1"/>
  <c r="B54" i="3"/>
  <c r="G55" i="3" l="1"/>
  <c r="A56" i="3" s="1"/>
  <c r="H56" i="3" s="1"/>
  <c r="B55" i="3"/>
  <c r="C55" i="3"/>
  <c r="C56" i="3" l="1"/>
  <c r="G56" i="3"/>
  <c r="A57" i="3" s="1"/>
  <c r="H57" i="3" s="1"/>
  <c r="B56" i="3"/>
  <c r="B57" i="3" l="1"/>
  <c r="C57" i="3"/>
  <c r="G57" i="3"/>
  <c r="A58" i="3" s="1"/>
  <c r="H58" i="3" s="1"/>
  <c r="C58" i="3" l="1"/>
  <c r="G58" i="3"/>
  <c r="A59" i="3" s="1"/>
  <c r="H59" i="3" s="1"/>
  <c r="B58" i="3"/>
  <c r="C59" i="3" l="1"/>
  <c r="G59" i="3"/>
  <c r="A60" i="3" s="1"/>
  <c r="H60" i="3" s="1"/>
  <c r="B59" i="3"/>
  <c r="B60" i="3" l="1"/>
  <c r="C60" i="3"/>
  <c r="G60" i="3"/>
  <c r="A61" i="3" s="1"/>
  <c r="H61" i="3" s="1"/>
  <c r="C61" i="3" l="1"/>
  <c r="G61" i="3"/>
  <c r="A62" i="3" s="1"/>
  <c r="H62" i="3" s="1"/>
  <c r="B61" i="3"/>
  <c r="C62" i="3" l="1"/>
  <c r="G62" i="3"/>
  <c r="A63" i="3" s="1"/>
  <c r="H63" i="3" s="1"/>
  <c r="B62" i="3"/>
  <c r="G63" i="3" l="1"/>
  <c r="A64" i="3" s="1"/>
  <c r="H64" i="3" s="1"/>
  <c r="B63" i="3"/>
  <c r="C63" i="3"/>
  <c r="C64" i="3" l="1"/>
  <c r="G64" i="3"/>
  <c r="A65" i="3" s="1"/>
  <c r="H65" i="3" s="1"/>
  <c r="B64" i="3"/>
  <c r="B65" i="3" l="1"/>
  <c r="C65" i="3"/>
  <c r="G65" i="3"/>
  <c r="A66" i="3" s="1"/>
  <c r="H66" i="3" s="1"/>
  <c r="C66" i="3" l="1"/>
  <c r="G66" i="3"/>
  <c r="B66" i="3"/>
</calcChain>
</file>

<file path=xl/sharedStrings.xml><?xml version="1.0" encoding="utf-8"?>
<sst xmlns="http://schemas.openxmlformats.org/spreadsheetml/2006/main" count="27" uniqueCount="27">
  <si>
    <t>Check #</t>
  </si>
  <si>
    <t>Receipt #</t>
  </si>
  <si>
    <t>Date Due</t>
  </si>
  <si>
    <t>Amount Due</t>
  </si>
  <si>
    <t>Amount Paid</t>
  </si>
  <si>
    <t>Balance</t>
  </si>
  <si>
    <t>[111 Street Name]</t>
  </si>
  <si>
    <t>[City, St, Zip]</t>
  </si>
  <si>
    <t>Tenancy Term</t>
  </si>
  <si>
    <t>Deposit</t>
  </si>
  <si>
    <t>Rent to be Paid</t>
  </si>
  <si>
    <t>Weekly</t>
  </si>
  <si>
    <t>#</t>
  </si>
  <si>
    <t>[Tenant's Name]</t>
  </si>
  <si>
    <t>TOTAL RENT</t>
  </si>
  <si>
    <t>Rented from and Including:</t>
  </si>
  <si>
    <t>Rented To:</t>
  </si>
  <si>
    <t>Break-Even Analysis</t>
  </si>
  <si>
    <t>By Spreadsheet123.com</t>
  </si>
  <si>
    <t>Do not delete this worksheet.</t>
  </si>
  <si>
    <t>If necessary, you may hide this worksheet by right-clicking on the tab and selecting Hide from the menu.</t>
  </si>
  <si>
    <t>This spreadsheet, including all worksheets and associated content is considered an intellectual property of Spreadsheet123 LTD and protected by intellectual property and copyright laws of United Kingdom and other intellectual property and copyright treaties.</t>
  </si>
  <si>
    <t>Full license agreement is available on our website. Please click on the link below or copy and paste the link URL to your browser to learn how you may or may not use this template.</t>
  </si>
  <si>
    <t>License Agreement</t>
  </si>
  <si>
    <t>https://www.spreadsheet123.com/ExcelTemplates/rent-payment-schedule.html</t>
  </si>
  <si>
    <t xml:space="preserve">Rent Payment Schedule </t>
  </si>
  <si>
    <t>https://www.spreadsheet123.com/EULA/privateuse-EULA.html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</si>
</sst>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m/d/yy;@"/>
    <numFmt numFmtId="165" formatCode="_-\$* #,##0.00_-;\-\$* #,##0.00_-;_-\$* &quot;-&quot;??_-;_-@_-"/>
    <numFmt numFmtId="166" formatCode="\ #&quot; months  &quot;"/>
    <numFmt numFmtId="167" formatCode="@&quot;  &quot;"/>
    <numFmt numFmtId="168" formatCode="_-\$\ #,##0.00_-;\-\$\ #,##0.00_-;_-\$\ &quot;-&quot;??_-;_-@_-"/>
    <numFmt numFmtId="169" formatCode="&quot;  &quot;@"/>
  </numFmts>
  <fonts count="15" x14ac:knownFonts="1">
    <font>
      <sz val="11"/>
      <color theme="1"/>
      <name val="Calibri"/>
      <family val="2"/>
      <scheme val="minor"/>
    </font>
    <font>
      <sz val="11"/>
      <color theme="1"/>
      <name val="Arial"/>
      <family val="18"/>
    </font>
    <font>
      <sz val="11"/>
      <color theme="0"/>
      <name val="Arial"/>
      <family val="18"/>
    </font>
    <font>
      <sz val="16"/>
      <color theme="4" tint="-0.249977111117893"/>
      <name val="Arial"/>
      <family val="2"/>
    </font>
    <font>
      <sz val="22"/>
      <color theme="4" tint="-0.249977111117893"/>
      <name val="Arial"/>
      <family val="18"/>
    </font>
    <font>
      <sz val="22"/>
      <color theme="1"/>
      <name val="Arial"/>
      <family val="18"/>
    </font>
    <font>
      <sz val="20"/>
      <color theme="0"/>
      <name val="Arial"/>
      <family val="2"/>
    </font>
    <font>
      <sz val="11"/>
      <color theme="0"/>
      <name val="Arial"/>
      <family val="2"/>
    </font>
    <font>
      <sz val="11"/>
      <color theme="1"/>
      <name val="Arial"/>
      <family val="2"/>
    </font>
    <font>
      <sz val="12"/>
      <color theme="1"/>
      <name val="Arial"/>
      <family val="2"/>
    </font>
    <font>
      <u/>
      <sz val="11"/>
      <color theme="10"/>
      <name val="Calibri"/>
      <family val="2"/>
      <scheme val="minor"/>
    </font>
    <font>
      <b/>
      <sz val="13"/>
      <color theme="1"/>
      <name val="Arial"/>
      <family val="2"/>
    </font>
    <font>
      <sz val="13"/>
      <color theme="1"/>
      <name val="Arial"/>
      <family val="2"/>
    </font>
    <font>
      <u/>
      <sz val="13"/>
      <color theme="10"/>
      <name val="Arial"/>
      <family val="2"/>
    </font>
    <font>
      <sz val="11"/>
      <color theme="8" tint="-0.249977111117893"/>
      <name val="Calibri"/>
      <family val="2"/>
      <scheme val="minor"/>
    </font>
  </fonts>
  <fills count="5">
    <fill>
      <patternFill patternType="none"/>
    </fill>
    <fill>
      <patternFill patternType="gray125"/>
    </fill>
    <fill>
      <patternFill patternType="solid">
        <fgColor theme="4" tint="-0.249977111117893"/>
        <bgColor indexed="64"/>
      </patternFill>
    </fill>
    <fill>
      <patternFill patternType="solid">
        <fgColor theme="8" tint="-0.249977111117893"/>
        <bgColor indexed="64"/>
      </patternFill>
    </fill>
    <fill>
      <patternFill patternType="solid">
        <fgColor theme="0" tint="-4.9989318521683403E-2"/>
        <bgColor indexed="64"/>
      </patternFill>
    </fill>
  </fills>
  <borders count="4">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ck">
        <color theme="0" tint="-0.24994659260841701"/>
      </bottom>
      <diagonal/>
    </border>
    <border>
      <left/>
      <right style="thin">
        <color theme="0" tint="-0.14996795556505021"/>
      </right>
      <top/>
      <bottom/>
      <diagonal/>
    </border>
  </borders>
  <cellStyleXfs count="2">
    <xf numFmtId="0" fontId="0" fillId="0" borderId="0"/>
    <xf numFmtId="0" fontId="10" fillId="0" borderId="0" applyNumberFormat="0" applyFill="0" applyBorder="0" applyAlignment="0" applyProtection="0"/>
  </cellStyleXfs>
  <cellXfs count="44">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164" fontId="1" fillId="0" borderId="0" xfId="0" applyNumberFormat="1" applyFont="1"/>
    <xf numFmtId="0" fontId="1" fillId="0" borderId="0" xfId="0" applyFont="1" applyAlignment="1">
      <alignment vertical="center"/>
    </xf>
    <xf numFmtId="0" fontId="1" fillId="0" borderId="0" xfId="0" applyFont="1" applyAlignment="1">
      <alignment horizontal="left" vertical="center"/>
    </xf>
    <xf numFmtId="165" fontId="1" fillId="0" borderId="0" xfId="0" applyNumberFormat="1" applyFont="1"/>
    <xf numFmtId="165" fontId="1" fillId="0" borderId="0" xfId="0" applyNumberFormat="1" applyFont="1" applyAlignment="1">
      <alignment horizontal="right" vertical="center"/>
    </xf>
    <xf numFmtId="165" fontId="1" fillId="0" borderId="0" xfId="0" applyNumberFormat="1" applyFont="1" applyAlignment="1">
      <alignment horizontal="center" vertical="center"/>
    </xf>
    <xf numFmtId="164" fontId="1" fillId="0" borderId="0" xfId="0" applyNumberFormat="1" applyFont="1" applyAlignment="1">
      <alignment horizontal="left" indent="1"/>
    </xf>
    <xf numFmtId="0" fontId="2" fillId="3" borderId="0" xfId="0" applyFont="1" applyFill="1" applyAlignment="1">
      <alignment horizontal="center" vertical="center"/>
    </xf>
    <xf numFmtId="0" fontId="2" fillId="3" borderId="0" xfId="0" applyFont="1" applyFill="1" applyAlignment="1">
      <alignment horizontal="center" vertical="center" wrapText="1"/>
    </xf>
    <xf numFmtId="166" fontId="1" fillId="4" borderId="1" xfId="0" applyNumberFormat="1" applyFont="1" applyFill="1" applyBorder="1" applyAlignment="1">
      <alignment vertical="center"/>
    </xf>
    <xf numFmtId="0" fontId="0" fillId="0" borderId="0" xfId="0" applyAlignment="1">
      <alignment vertical="center"/>
    </xf>
    <xf numFmtId="167" fontId="1" fillId="4" borderId="1" xfId="0" applyNumberFormat="1" applyFont="1" applyFill="1" applyBorder="1" applyAlignment="1">
      <alignment horizontal="right" vertical="center"/>
    </xf>
    <xf numFmtId="165" fontId="1" fillId="4" borderId="1" xfId="0" applyNumberFormat="1" applyFont="1" applyFill="1" applyBorder="1" applyAlignment="1">
      <alignment vertical="center"/>
    </xf>
    <xf numFmtId="14" fontId="1" fillId="0" borderId="0" xfId="0" applyNumberFormat="1" applyFont="1" applyAlignment="1">
      <alignment vertical="center"/>
    </xf>
    <xf numFmtId="164" fontId="1" fillId="4" borderId="1" xfId="0" applyNumberFormat="1" applyFont="1" applyFill="1" applyBorder="1" applyAlignment="1">
      <alignment horizontal="right" vertical="center" indent="1"/>
    </xf>
    <xf numFmtId="0" fontId="4" fillId="0" borderId="2" xfId="0" applyFont="1" applyBorder="1" applyAlignment="1">
      <alignment horizontal="left" vertical="center"/>
    </xf>
    <xf numFmtId="0" fontId="5" fillId="0" borderId="2" xfId="0" applyFont="1" applyBorder="1"/>
    <xf numFmtId="0" fontId="5" fillId="0" borderId="0" xfId="0" applyFont="1"/>
    <xf numFmtId="0" fontId="4" fillId="0" borderId="2" xfId="0" applyFont="1" applyBorder="1" applyAlignment="1">
      <alignment horizontal="right" vertical="center"/>
    </xf>
    <xf numFmtId="0" fontId="6" fillId="2" borderId="0" xfId="0" applyFont="1" applyFill="1" applyAlignment="1">
      <alignment horizontal="left" indent="1"/>
    </xf>
    <xf numFmtId="0" fontId="7" fillId="0" borderId="0" xfId="0" applyFont="1" applyFill="1"/>
    <xf numFmtId="0" fontId="8" fillId="0" borderId="0" xfId="0" applyFont="1"/>
    <xf numFmtId="0" fontId="9" fillId="0" borderId="0" xfId="0" applyFont="1" applyAlignment="1">
      <alignment horizontal="left" vertical="center" indent="1"/>
    </xf>
    <xf numFmtId="0" fontId="8" fillId="0" borderId="0" xfId="0" applyFont="1" applyAlignment="1">
      <alignment horizontal="left" vertical="center" indent="1"/>
    </xf>
    <xf numFmtId="0" fontId="11" fillId="0" borderId="0" xfId="0" applyFont="1" applyAlignment="1">
      <alignment horizontal="left" vertical="center" indent="1"/>
    </xf>
    <xf numFmtId="0" fontId="12" fillId="0" borderId="0" xfId="0" applyFont="1" applyAlignment="1">
      <alignment horizontal="left" vertical="center" indent="1"/>
    </xf>
    <xf numFmtId="0" fontId="12" fillId="0" borderId="0" xfId="0" applyFont="1" applyAlignment="1">
      <alignment horizontal="left" vertical="center" wrapText="1" indent="1"/>
    </xf>
    <xf numFmtId="0" fontId="12" fillId="0" borderId="0" xfId="0" applyFont="1" applyFill="1" applyBorder="1" applyAlignment="1" applyProtection="1">
      <alignment horizontal="left" vertical="center" wrapText="1" indent="1"/>
      <protection hidden="1"/>
    </xf>
    <xf numFmtId="0" fontId="8" fillId="0" borderId="0" xfId="0" applyFont="1" applyFill="1" applyBorder="1" applyAlignment="1" applyProtection="1">
      <alignment horizontal="left" vertical="center" wrapText="1" indent="1"/>
      <protection hidden="1"/>
    </xf>
    <xf numFmtId="0" fontId="12" fillId="0" borderId="0" xfId="0" applyFont="1" applyFill="1" applyBorder="1" applyAlignment="1" applyProtection="1">
      <alignment horizontal="left" vertical="center" indent="1"/>
      <protection hidden="1"/>
    </xf>
    <xf numFmtId="0" fontId="8" fillId="0" borderId="0" xfId="0" applyFont="1" applyFill="1" applyBorder="1" applyAlignment="1" applyProtection="1">
      <alignment horizontal="left" vertical="center" indent="1"/>
      <protection hidden="1"/>
    </xf>
    <xf numFmtId="0" fontId="13" fillId="0" borderId="0" xfId="1" applyFont="1" applyAlignment="1">
      <alignment horizontal="left" vertical="center" indent="1"/>
    </xf>
    <xf numFmtId="0" fontId="10" fillId="0" borderId="0" xfId="1" applyAlignment="1">
      <alignment horizontal="left" vertical="center" indent="1"/>
    </xf>
    <xf numFmtId="169" fontId="14" fillId="0" borderId="0" xfId="0" applyNumberFormat="1" applyFont="1" applyAlignment="1">
      <alignment horizontal="right"/>
    </xf>
    <xf numFmtId="169" fontId="12" fillId="0" borderId="0" xfId="0" applyNumberFormat="1" applyFont="1"/>
    <xf numFmtId="168" fontId="3" fillId="4" borderId="0" xfId="0" applyNumberFormat="1" applyFont="1" applyFill="1" applyAlignment="1">
      <alignment horizontal="center" vertical="center"/>
    </xf>
    <xf numFmtId="169" fontId="1" fillId="0" borderId="0" xfId="0" applyNumberFormat="1" applyFont="1" applyAlignment="1">
      <alignment vertical="center"/>
    </xf>
    <xf numFmtId="169" fontId="1" fillId="0" borderId="3" xfId="0" applyNumberFormat="1" applyFont="1" applyBorder="1" applyAlignment="1">
      <alignment vertical="center"/>
    </xf>
    <xf numFmtId="0" fontId="3" fillId="4" borderId="0" xfId="0" applyFont="1" applyFill="1" applyAlignment="1">
      <alignment horizontal="center" vertical="center"/>
    </xf>
    <xf numFmtId="0" fontId="1" fillId="0" borderId="0" xfId="0" applyFont="1" applyAlignment="1">
      <alignment horizontal="left" vertical="center"/>
    </xf>
  </cellXfs>
  <cellStyles count="2">
    <cellStyle name="Hyperlink" xfId="1" builtinId="8"/>
    <cellStyle name="Normal" xfId="0" builtinId="0"/>
  </cellStyles>
  <dxfs count="5">
    <dxf>
      <font>
        <color theme="0"/>
      </font>
      <fill>
        <patternFill>
          <bgColor rgb="FFFF0000"/>
        </patternFill>
      </fill>
    </dxf>
    <dxf>
      <font>
        <color rgb="FFFF0000"/>
      </font>
      <fill>
        <patternFill patternType="none">
          <bgColor auto="1"/>
        </patternFill>
      </fill>
    </dxf>
    <dxf>
      <font>
        <color rgb="FF00B050"/>
      </font>
    </dxf>
    <dxf>
      <font>
        <color theme="4" tint="-0.24994659260841701"/>
      </font>
    </dxf>
    <dxf>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calcChain.xml" Type="http://schemas.openxmlformats.org/officeDocument/2006/relationships/calcChain"/>
</Relationships>

</file>

<file path=xl/drawings/_rels/drawing1.xml.rels><?xml version="1.0" encoding="UTF-8" standalone="no"?>
<Relationships xmlns="http://schemas.openxmlformats.org/package/2006/relationships">
<Relationship Id="rId1" Target="../media/image1.png"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3705225</xdr:colOff>
      <xdr:row>0</xdr:row>
      <xdr:rowOff>28575</xdr:rowOff>
    </xdr:from>
    <xdr:to>
      <xdr:col>1</xdr:col>
      <xdr:colOff>9525</xdr:colOff>
      <xdr:row>0</xdr:row>
      <xdr:rowOff>314974</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5225" y="28575"/>
          <a:ext cx="1285875" cy="286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2.xml.rels><?xml version="1.0" encoding="UTF-8" standalone="no"?>
<Relationships xmlns="http://schemas.openxmlformats.org/package/2006/relationships">
<Relationship Id="rId1" Target="http://www.spreadsheet123.com/EULA/privateuse-EULA.html" TargetMode="External" Type="http://schemas.openxmlformats.org/officeDocument/2006/relationships/hyperlink"/>
<Relationship Id="rId2" Target="https://www.spreadsheet123.com/ExcelTemplates/rent-payment-schedule.html" TargetMode="External" Type="http://schemas.openxmlformats.org/officeDocument/2006/relationships/hyperlink"/>
<Relationship Id="rId3" Target="https://www.spreadsheet123.com/EULA/privateuse-EULA.html" TargetMode="External" Type="http://schemas.openxmlformats.org/officeDocument/2006/relationships/hyperlink"/>
<Relationship Id="rId4" Target="../printerSettings/printerSettings2.bin" Type="http://schemas.openxmlformats.org/officeDocument/2006/relationships/printerSettings"/>
<Relationship Id="rId5"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7"/>
  <sheetViews>
    <sheetView showGridLines="0" tabSelected="1" zoomScaleNormal="100" zoomScaleSheetLayoutView="100" workbookViewId="0">
      <selection activeCell="G2" sqref="G2"/>
    </sheetView>
  </sheetViews>
  <sheetFormatPr defaultRowHeight="15" customHeight="1" x14ac:dyDescent="0.25"/>
  <cols>
    <col min="1" max="1" width="6.85546875" style="2" customWidth="1"/>
    <col min="2" max="2" width="13.7109375" style="1" customWidth="1"/>
    <col min="3" max="4" width="13.28515625" style="1" customWidth="1"/>
    <col min="5" max="5" width="15.140625" style="1" customWidth="1"/>
    <col min="6" max="6" width="16.42578125" style="1" customWidth="1"/>
    <col min="7" max="7" width="15.140625" style="1" customWidth="1"/>
    <col min="8" max="8" width="14.42578125" style="1" hidden="1" customWidth="1"/>
    <col min="10" max="12" width="11.28515625" style="1" bestFit="1" customWidth="1"/>
    <col min="13" max="16384" width="9.140625" style="1"/>
  </cols>
  <sheetData>
    <row r="1" spans="1:26" s="21" customFormat="1" ht="35.1" customHeight="1" thickBot="1" x14ac:dyDescent="0.4">
      <c r="A1" s="19" t="s">
        <v>25</v>
      </c>
      <c r="B1" s="20"/>
      <c r="C1" s="20"/>
      <c r="D1" s="20"/>
      <c r="E1" s="20"/>
      <c r="F1" s="20"/>
      <c r="G1" s="22"/>
    </row>
    <row r="2" spans="1:26" ht="15" customHeight="1" thickTop="1" x14ac:dyDescent="0.25">
      <c r="A2" s="6"/>
      <c r="G2" s="37"/>
    </row>
    <row r="3" spans="1:26" ht="15" customHeight="1" x14ac:dyDescent="0.25">
      <c r="A3" s="6"/>
    </row>
    <row r="4" spans="1:26" s="5" customFormat="1" ht="15.95" customHeight="1" x14ac:dyDescent="0.25">
      <c r="A4" s="40" t="s">
        <v>8</v>
      </c>
      <c r="B4" s="40"/>
      <c r="C4" s="41"/>
      <c r="D4" s="13">
        <v>12</v>
      </c>
      <c r="F4" s="43" t="s">
        <v>13</v>
      </c>
      <c r="G4" s="43"/>
      <c r="I4" s="14"/>
    </row>
    <row r="5" spans="1:26" s="5" customFormat="1" ht="15.95" customHeight="1" x14ac:dyDescent="0.25">
      <c r="A5" s="40" t="s">
        <v>10</v>
      </c>
      <c r="B5" s="40"/>
      <c r="C5" s="41"/>
      <c r="D5" s="15" t="s">
        <v>11</v>
      </c>
      <c r="F5" s="43" t="s">
        <v>6</v>
      </c>
      <c r="G5" s="43"/>
      <c r="I5" s="14"/>
    </row>
    <row r="6" spans="1:26" s="5" customFormat="1" ht="15.95" customHeight="1" x14ac:dyDescent="0.25">
      <c r="A6" s="40" t="str">
        <f>_rent</f>
        <v>Weekly Rent</v>
      </c>
      <c r="B6" s="40"/>
      <c r="C6" s="41"/>
      <c r="D6" s="16">
        <v>100</v>
      </c>
      <c r="F6" s="43" t="s">
        <v>7</v>
      </c>
      <c r="G6" s="43"/>
      <c r="I6" s="14"/>
    </row>
    <row r="7" spans="1:26" s="5" customFormat="1" ht="15.95" customHeight="1" x14ac:dyDescent="0.25">
      <c r="A7" s="40" t="s">
        <v>9</v>
      </c>
      <c r="B7" s="40"/>
      <c r="C7" s="41"/>
      <c r="D7" s="16">
        <v>1000</v>
      </c>
      <c r="F7" s="6"/>
      <c r="G7" s="6"/>
      <c r="I7" s="14"/>
    </row>
    <row r="8" spans="1:26" s="5" customFormat="1" ht="15.95" customHeight="1" x14ac:dyDescent="0.25">
      <c r="A8" s="40" t="s">
        <v>15</v>
      </c>
      <c r="B8" s="40"/>
      <c r="C8" s="41"/>
      <c r="D8" s="18">
        <v>42736</v>
      </c>
      <c r="F8" s="42" t="s">
        <v>14</v>
      </c>
      <c r="G8" s="42"/>
      <c r="I8" s="14"/>
    </row>
    <row r="9" spans="1:26" s="5" customFormat="1" ht="15.95" customHeight="1" x14ac:dyDescent="0.25">
      <c r="A9" s="40" t="s">
        <v>16</v>
      </c>
      <c r="B9" s="40"/>
      <c r="C9" s="41"/>
      <c r="D9" s="18">
        <v>43125</v>
      </c>
      <c r="F9" s="42"/>
      <c r="G9" s="42"/>
      <c r="I9" s="14"/>
      <c r="J9" s="17"/>
      <c r="L9" s="17"/>
    </row>
    <row r="10" spans="1:26" s="5" customFormat="1" ht="15.95" customHeight="1" x14ac:dyDescent="0.25">
      <c r="F10" s="39">
        <f>((IF($D$4&gt;12,12,D4)/12)*_term)*_rent_amount</f>
        <v>5200</v>
      </c>
      <c r="G10" s="39"/>
      <c r="I10" s="14"/>
    </row>
    <row r="11" spans="1:26" s="5" customFormat="1" ht="15.95" customHeight="1" x14ac:dyDescent="0.25">
      <c r="F11" s="39"/>
      <c r="G11" s="39"/>
      <c r="I11" s="14"/>
    </row>
    <row r="13" spans="1:26" s="2" customFormat="1" ht="30" customHeight="1" x14ac:dyDescent="0.25">
      <c r="A13" s="11" t="s">
        <v>12</v>
      </c>
      <c r="B13" s="11" t="s">
        <v>2</v>
      </c>
      <c r="C13" s="12" t="s">
        <v>3</v>
      </c>
      <c r="D13" s="12" t="s">
        <v>4</v>
      </c>
      <c r="E13" s="11" t="s">
        <v>0</v>
      </c>
      <c r="F13" s="11" t="s">
        <v>1</v>
      </c>
      <c r="G13" s="11" t="s">
        <v>5</v>
      </c>
    </row>
    <row r="14" spans="1:26" s="2" customFormat="1" ht="15" hidden="1" customHeight="1" x14ac:dyDescent="0.25">
      <c r="C14" s="3"/>
      <c r="D14" s="3"/>
      <c r="G14" s="8">
        <f>F10</f>
        <v>5200</v>
      </c>
      <c r="H14" s="9">
        <f>G14</f>
        <v>5200</v>
      </c>
    </row>
    <row r="15" spans="1:26" customFormat="1" ht="15" customHeight="1" x14ac:dyDescent="0.25">
      <c r="A15" s="2">
        <f>IF(G14="","",IF(OR(A14&gt;=_total_numb_of_payments,G14&lt;=0),"",A14+1))</f>
        <v>1</v>
      </c>
      <c r="B15" s="10">
        <f>IF($A15&lt;&gt;"",IF(_term=26,IF(A15=1,first_payment,B14+14),IF(_term=52,IF(A15=1,first_payment,B14+7),DATE(YEAR(first_payment),MONTH(first_payment)+(A15-1)*per_year,IF(_term=24,IF(1-MOD(A15,2)=1,DAY(first_payment)+14,DAY(first_payment)),DAY(first_payment))))),"")</f>
        <v>42736</v>
      </c>
      <c r="C15" s="7">
        <f t="shared" ref="C15:C46" si="0">IF($A15&lt;&gt;"",_rent_amount+IF(H15&gt;0,0,H15),"")</f>
        <v>100</v>
      </c>
      <c r="D15" s="7">
        <v>100</v>
      </c>
      <c r="E15" s="1"/>
      <c r="F15" s="1"/>
      <c r="G15" s="7">
        <f>IF($A15&lt;&gt;"",$G14-$D15,"")</f>
        <v>5100</v>
      </c>
      <c r="H15" s="7">
        <f t="shared" ref="H15:H46" si="1">IF(A15&lt;&gt;"",H14-_rent_amount,"")</f>
        <v>5100</v>
      </c>
      <c r="J15" s="1"/>
      <c r="K15" s="1"/>
      <c r="L15" s="1"/>
      <c r="M15" s="1"/>
      <c r="N15" s="1"/>
      <c r="O15" s="1"/>
      <c r="P15" s="1"/>
      <c r="Q15" s="1"/>
      <c r="R15" s="1"/>
      <c r="S15" s="1"/>
      <c r="T15" s="1"/>
      <c r="U15" s="1"/>
      <c r="V15" s="1"/>
      <c r="W15" s="1"/>
      <c r="X15" s="1"/>
      <c r="Y15" s="1"/>
      <c r="Z15" s="1"/>
    </row>
    <row r="16" spans="1:26" customFormat="1" ht="15" customHeight="1" x14ac:dyDescent="0.25">
      <c r="A16" s="2">
        <f>IF(G15="","",IF(OR(A15&gt;=_total_numb_of_payments,G15&lt;=0),"",A15+1))</f>
        <v>2</v>
      </c>
      <c r="B16" s="10">
        <f>IF($A16&lt;&gt;"",IF(_term=26,IF(A16=1,first_payment,B15+14),IF(_term=52,IF(A16=1,first_payment,B15+7),DATE(YEAR(first_payment),MONTH(first_payment)+(A16-1)*per_year,IF(_term=24,IF(1-MOD(A16,2)=1,DAY(first_payment)+14,DAY(first_payment)),DAY(first_payment))))),"")</f>
        <v>42743</v>
      </c>
      <c r="C16" s="7">
        <f t="shared" si="0"/>
        <v>100</v>
      </c>
      <c r="D16" s="7">
        <v>95</v>
      </c>
      <c r="E16" s="1"/>
      <c r="F16" s="1"/>
      <c r="G16" s="7">
        <f t="shared" ref="G16:G66" si="2">IF($A16&lt;&gt;"",$G15-$D16,"")</f>
        <v>5005</v>
      </c>
      <c r="H16" s="7">
        <f t="shared" si="1"/>
        <v>5000</v>
      </c>
      <c r="J16" s="1"/>
      <c r="K16" s="1"/>
      <c r="L16" s="1"/>
      <c r="M16" s="1"/>
      <c r="N16" s="1"/>
      <c r="O16" s="1"/>
      <c r="P16" s="1"/>
      <c r="Q16" s="1"/>
      <c r="R16" s="1"/>
      <c r="S16" s="1"/>
      <c r="T16" s="1"/>
      <c r="U16" s="1"/>
      <c r="V16" s="1"/>
      <c r="W16" s="1"/>
      <c r="X16" s="1"/>
      <c r="Y16" s="1"/>
      <c r="Z16" s="1"/>
    </row>
    <row r="17" spans="1:26" customFormat="1" ht="15" customHeight="1" x14ac:dyDescent="0.25">
      <c r="A17" s="2">
        <f>IF(G16="","",IF(OR(A16&gt;=_total_numb_of_payments,G16&lt;=0),"",A16+1))</f>
        <v>3</v>
      </c>
      <c r="B17" s="10">
        <f>IF($A17&lt;&gt;"",IF(_term=26,IF(A17=1,first_payment,B16+14),IF(_term=52,IF(A17=1,first_payment,B16+7),DATE(YEAR(first_payment),MONTH(first_payment)+(A17-1)*per_year,IF(_term=24,IF(1-MOD(A17,2)=1,DAY(first_payment)+14,DAY(first_payment)),DAY(first_payment))))),"")</f>
        <v>42750</v>
      </c>
      <c r="C17" s="7">
        <f t="shared" si="0"/>
        <v>100</v>
      </c>
      <c r="D17" s="7">
        <v>105</v>
      </c>
      <c r="E17" s="1"/>
      <c r="F17" s="1"/>
      <c r="G17" s="7">
        <f t="shared" si="2"/>
        <v>4900</v>
      </c>
      <c r="H17" s="7">
        <f t="shared" si="1"/>
        <v>4900</v>
      </c>
      <c r="J17" s="1"/>
      <c r="K17" s="1"/>
      <c r="L17" s="1"/>
      <c r="M17" s="1"/>
      <c r="N17" s="1"/>
      <c r="O17" s="1"/>
      <c r="P17" s="1"/>
      <c r="Q17" s="1"/>
      <c r="R17" s="1"/>
      <c r="S17" s="1"/>
      <c r="T17" s="1"/>
      <c r="U17" s="1"/>
      <c r="V17" s="1"/>
      <c r="W17" s="1"/>
      <c r="X17" s="1"/>
      <c r="Y17" s="1"/>
      <c r="Z17" s="1"/>
    </row>
    <row r="18" spans="1:26" customFormat="1" ht="15" customHeight="1" x14ac:dyDescent="0.25">
      <c r="A18" s="2">
        <f>IF(G17="","",IF(OR(A17&gt;=_total_numb_of_payments,G17&lt;=0),"",A17+1))</f>
        <v>4</v>
      </c>
      <c r="B18" s="10">
        <f>IF($A18&lt;&gt;"",IF(_term=26,IF(A18=1,first_payment,B17+14),IF(_term=52,IF(A18=1,first_payment,B17+7),DATE(YEAR(first_payment),MONTH(first_payment)+(A18-1)*per_year,IF(_term=24,IF(1-MOD(A18,2)=1,DAY(first_payment)+14,DAY(first_payment)),DAY(first_payment))))),"")</f>
        <v>42757</v>
      </c>
      <c r="C18" s="7">
        <f t="shared" si="0"/>
        <v>100</v>
      </c>
      <c r="D18" s="7">
        <v>150</v>
      </c>
      <c r="E18" s="1"/>
      <c r="F18" s="1"/>
      <c r="G18" s="7">
        <f t="shared" si="2"/>
        <v>4750</v>
      </c>
      <c r="H18" s="7">
        <f t="shared" si="1"/>
        <v>4800</v>
      </c>
      <c r="J18" s="1"/>
      <c r="K18" s="1"/>
      <c r="L18" s="1"/>
      <c r="M18" s="1"/>
      <c r="N18" s="1"/>
      <c r="O18" s="1"/>
      <c r="P18" s="1"/>
      <c r="Q18" s="1"/>
      <c r="R18" s="1"/>
      <c r="S18" s="1"/>
      <c r="T18" s="1"/>
      <c r="U18" s="1"/>
      <c r="V18" s="1"/>
      <c r="W18" s="1"/>
      <c r="X18" s="1"/>
      <c r="Y18" s="1"/>
      <c r="Z18" s="1"/>
    </row>
    <row r="19" spans="1:26" customFormat="1" ht="15" customHeight="1" x14ac:dyDescent="0.25">
      <c r="A19" s="2">
        <f>IF(G18="","",IF(OR(A18&gt;=_total_numb_of_payments,G18&lt;=0),"",A18+1))</f>
        <v>5</v>
      </c>
      <c r="B19" s="10">
        <f>IF($A19&lt;&gt;"",IF(_term=26,IF(A19=1,first_payment,B18+14),IF(_term=52,IF(A19=1,first_payment,B18+7),DATE(YEAR(first_payment),MONTH(first_payment)+(A19-1)*per_year,IF(_term=24,IF(1-MOD(A19,2)=1,DAY(first_payment)+14,DAY(first_payment)),DAY(first_payment))))),"")</f>
        <v>42764</v>
      </c>
      <c r="C19" s="7">
        <f t="shared" si="0"/>
        <v>100</v>
      </c>
      <c r="D19" s="7"/>
      <c r="E19" s="1"/>
      <c r="F19" s="1"/>
      <c r="G19" s="7">
        <f t="shared" si="2"/>
        <v>4750</v>
      </c>
      <c r="H19" s="7">
        <f t="shared" si="1"/>
        <v>4700</v>
      </c>
      <c r="J19" s="1"/>
      <c r="K19" s="1"/>
      <c r="L19" s="1"/>
      <c r="M19" s="1"/>
      <c r="N19" s="1"/>
      <c r="O19" s="1"/>
      <c r="P19" s="1"/>
      <c r="Q19" s="1"/>
      <c r="R19" s="1"/>
      <c r="S19" s="1"/>
      <c r="T19" s="1"/>
      <c r="U19" s="1"/>
      <c r="V19" s="1"/>
      <c r="W19" s="1"/>
      <c r="X19" s="1"/>
      <c r="Y19" s="1"/>
      <c r="Z19" s="1"/>
    </row>
    <row r="20" spans="1:26" customFormat="1" ht="15" customHeight="1" x14ac:dyDescent="0.25">
      <c r="A20" s="2">
        <f>IF(G19="","",IF(OR(A19&gt;=_total_numb_of_payments,G19&lt;=0),"",A19+1))</f>
        <v>6</v>
      </c>
      <c r="B20" s="10">
        <f>IF($A20&lt;&gt;"",IF(_term=26,IF(A20=1,first_payment,B19+14),IF(_term=52,IF(A20=1,first_payment,B19+7),DATE(YEAR(first_payment),MONTH(first_payment)+(A20-1)*per_year,IF(_term=24,IF(1-MOD(A20,2)=1,DAY(first_payment)+14,DAY(first_payment)),DAY(first_payment))))),"")</f>
        <v>42771</v>
      </c>
      <c r="C20" s="7">
        <f t="shared" si="0"/>
        <v>100</v>
      </c>
      <c r="D20" s="7"/>
      <c r="E20" s="1"/>
      <c r="F20" s="1"/>
      <c r="G20" s="7">
        <f t="shared" si="2"/>
        <v>4750</v>
      </c>
      <c r="H20" s="7">
        <f t="shared" si="1"/>
        <v>4600</v>
      </c>
      <c r="J20" s="1"/>
      <c r="K20" s="1"/>
      <c r="L20" s="1"/>
      <c r="M20" s="1"/>
      <c r="N20" s="1"/>
      <c r="O20" s="1"/>
      <c r="P20" s="1"/>
      <c r="Q20" s="1"/>
      <c r="R20" s="1"/>
      <c r="S20" s="1"/>
      <c r="T20" s="1"/>
      <c r="U20" s="1"/>
      <c r="V20" s="1"/>
      <c r="W20" s="1"/>
      <c r="X20" s="1"/>
      <c r="Y20" s="1"/>
      <c r="Z20" s="1"/>
    </row>
    <row r="21" spans="1:26" customFormat="1" ht="15" customHeight="1" x14ac:dyDescent="0.25">
      <c r="A21" s="2">
        <f>IF(G20="","",IF(OR(A20&gt;=_total_numb_of_payments,G20&lt;=0),"",A20+1))</f>
        <v>7</v>
      </c>
      <c r="B21" s="10">
        <f>IF($A21&lt;&gt;"",IF(_term=26,IF(A21=1,first_payment,B20+14),IF(_term=52,IF(A21=1,first_payment,B20+7),DATE(YEAR(first_payment),MONTH(first_payment)+(A21-1)*per_year,IF(_term=24,IF(1-MOD(A21,2)=1,DAY(first_payment)+14,DAY(first_payment)),DAY(first_payment))))),"")</f>
        <v>42778</v>
      </c>
      <c r="C21" s="7">
        <f t="shared" si="0"/>
        <v>100</v>
      </c>
      <c r="D21" s="7"/>
      <c r="E21" s="1"/>
      <c r="F21" s="1"/>
      <c r="G21" s="7">
        <f t="shared" si="2"/>
        <v>4750</v>
      </c>
      <c r="H21" s="7">
        <f t="shared" si="1"/>
        <v>4500</v>
      </c>
      <c r="J21" s="1"/>
      <c r="K21" s="1"/>
      <c r="L21" s="1"/>
      <c r="M21" s="1"/>
      <c r="N21" s="1"/>
      <c r="O21" s="1"/>
      <c r="P21" s="1"/>
      <c r="Q21" s="1"/>
      <c r="R21" s="1"/>
      <c r="S21" s="1"/>
      <c r="T21" s="1"/>
      <c r="U21" s="1"/>
      <c r="V21" s="1"/>
      <c r="W21" s="1"/>
      <c r="X21" s="1"/>
      <c r="Y21" s="1"/>
      <c r="Z21" s="1"/>
    </row>
    <row r="22" spans="1:26" customFormat="1" ht="15" customHeight="1" x14ac:dyDescent="0.25">
      <c r="A22" s="2">
        <f>IF(G21="","",IF(OR(A21&gt;=_total_numb_of_payments,G21&lt;=0),"",A21+1))</f>
        <v>8</v>
      </c>
      <c r="B22" s="10">
        <f>IF($A22&lt;&gt;"",IF(_term=26,IF(A22=1,first_payment,B21+14),IF(_term=52,IF(A22=1,first_payment,B21+7),DATE(YEAR(first_payment),MONTH(first_payment)+(A22-1)*per_year,IF(_term=24,IF(1-MOD(A22,2)=1,DAY(first_payment)+14,DAY(first_payment)),DAY(first_payment))))),"")</f>
        <v>42785</v>
      </c>
      <c r="C22" s="7">
        <f t="shared" si="0"/>
        <v>100</v>
      </c>
      <c r="D22" s="7"/>
      <c r="E22" s="1"/>
      <c r="F22" s="1"/>
      <c r="G22" s="7">
        <f t="shared" si="2"/>
        <v>4750</v>
      </c>
      <c r="H22" s="7">
        <f t="shared" si="1"/>
        <v>4400</v>
      </c>
      <c r="J22" s="1"/>
      <c r="K22" s="1"/>
      <c r="L22" s="1"/>
      <c r="M22" s="1"/>
      <c r="N22" s="1"/>
      <c r="O22" s="1"/>
      <c r="P22" s="1"/>
      <c r="Q22" s="1"/>
      <c r="R22" s="1"/>
      <c r="S22" s="1"/>
      <c r="T22" s="1"/>
      <c r="U22" s="1"/>
      <c r="V22" s="1"/>
      <c r="W22" s="1"/>
      <c r="X22" s="1"/>
      <c r="Y22" s="1"/>
      <c r="Z22" s="1"/>
    </row>
    <row r="23" spans="1:26" customFormat="1" ht="15" customHeight="1" x14ac:dyDescent="0.25">
      <c r="A23" s="2">
        <f>IF(G22="","",IF(OR(A22&gt;=_total_numb_of_payments,G22&lt;=0),"",A22+1))</f>
        <v>9</v>
      </c>
      <c r="B23" s="10">
        <f>IF($A23&lt;&gt;"",IF(_term=26,IF(A23=1,first_payment,B22+14),IF(_term=52,IF(A23=1,first_payment,B22+7),DATE(YEAR(first_payment),MONTH(first_payment)+(A23-1)*per_year,IF(_term=24,IF(1-MOD(A23,2)=1,DAY(first_payment)+14,DAY(first_payment)),DAY(first_payment))))),"")</f>
        <v>42792</v>
      </c>
      <c r="C23" s="7">
        <f t="shared" si="0"/>
        <v>100</v>
      </c>
      <c r="D23" s="7"/>
      <c r="E23" s="1"/>
      <c r="F23" s="1"/>
      <c r="G23" s="7">
        <f t="shared" si="2"/>
        <v>4750</v>
      </c>
      <c r="H23" s="7">
        <f t="shared" si="1"/>
        <v>4300</v>
      </c>
      <c r="J23" s="1"/>
      <c r="K23" s="1"/>
      <c r="L23" s="1"/>
      <c r="M23" s="1"/>
      <c r="N23" s="1"/>
      <c r="O23" s="1"/>
      <c r="P23" s="1"/>
      <c r="Q23" s="1"/>
      <c r="R23" s="1"/>
      <c r="S23" s="1"/>
      <c r="T23" s="1"/>
      <c r="U23" s="1"/>
      <c r="V23" s="1"/>
      <c r="W23" s="1"/>
      <c r="X23" s="1"/>
      <c r="Y23" s="1"/>
      <c r="Z23" s="1"/>
    </row>
    <row r="24" spans="1:26" customFormat="1" ht="15" customHeight="1" x14ac:dyDescent="0.25">
      <c r="A24" s="2">
        <f>IF(G23="","",IF(OR(A23&gt;=_total_numb_of_payments,G23&lt;=0),"",A23+1))</f>
        <v>10</v>
      </c>
      <c r="B24" s="10">
        <f>IF($A24&lt;&gt;"",IF(_term=26,IF(A24=1,first_payment,B23+14),IF(_term=52,IF(A24=1,first_payment,B23+7),DATE(YEAR(first_payment),MONTH(first_payment)+(A24-1)*per_year,IF(_term=24,IF(1-MOD(A24,2)=1,DAY(first_payment)+14,DAY(first_payment)),DAY(first_payment))))),"")</f>
        <v>42799</v>
      </c>
      <c r="C24" s="7">
        <f t="shared" si="0"/>
        <v>100</v>
      </c>
      <c r="D24" s="7"/>
      <c r="E24" s="1"/>
      <c r="F24" s="1"/>
      <c r="G24" s="7">
        <f t="shared" si="2"/>
        <v>4750</v>
      </c>
      <c r="H24" s="7">
        <f t="shared" si="1"/>
        <v>4200</v>
      </c>
      <c r="J24" s="1"/>
      <c r="K24" s="1"/>
      <c r="L24" s="1"/>
      <c r="M24" s="1"/>
      <c r="N24" s="1"/>
      <c r="O24" s="1"/>
      <c r="P24" s="1"/>
      <c r="Q24" s="1"/>
      <c r="R24" s="1"/>
      <c r="S24" s="1"/>
      <c r="T24" s="1"/>
      <c r="U24" s="1"/>
      <c r="V24" s="1"/>
      <c r="W24" s="1"/>
      <c r="X24" s="1"/>
      <c r="Y24" s="1"/>
      <c r="Z24" s="1"/>
    </row>
    <row r="25" spans="1:26" customFormat="1" ht="15" customHeight="1" x14ac:dyDescent="0.25">
      <c r="A25" s="2">
        <f>IF(G24="","",IF(OR(A24&gt;=_total_numb_of_payments,G24&lt;=0),"",A24+1))</f>
        <v>11</v>
      </c>
      <c r="B25" s="10">
        <f>IF($A25&lt;&gt;"",IF(_term=26,IF(A25=1,first_payment,B24+14),IF(_term=52,IF(A25=1,first_payment,B24+7),DATE(YEAR(first_payment),MONTH(first_payment)+(A25-1)*per_year,IF(_term=24,IF(1-MOD(A25,2)=1,DAY(first_payment)+14,DAY(first_payment)),DAY(first_payment))))),"")</f>
        <v>42806</v>
      </c>
      <c r="C25" s="7">
        <f t="shared" si="0"/>
        <v>100</v>
      </c>
      <c r="D25" s="7"/>
      <c r="E25" s="1"/>
      <c r="F25" s="1"/>
      <c r="G25" s="7">
        <f t="shared" si="2"/>
        <v>4750</v>
      </c>
      <c r="H25" s="7">
        <f t="shared" si="1"/>
        <v>4100</v>
      </c>
      <c r="J25" s="1"/>
      <c r="K25" s="1"/>
      <c r="L25" s="1"/>
      <c r="M25" s="1"/>
      <c r="N25" s="1"/>
      <c r="O25" s="1"/>
      <c r="P25" s="1"/>
      <c r="Q25" s="1"/>
      <c r="R25" s="1"/>
      <c r="S25" s="1"/>
      <c r="T25" s="1"/>
      <c r="U25" s="1"/>
      <c r="V25" s="1"/>
      <c r="W25" s="1"/>
      <c r="X25" s="1"/>
      <c r="Y25" s="1"/>
      <c r="Z25" s="1"/>
    </row>
    <row r="26" spans="1:26" customFormat="1" ht="15" customHeight="1" x14ac:dyDescent="0.25">
      <c r="A26" s="2">
        <f>IF(G25="","",IF(OR(A25&gt;=_total_numb_of_payments,G25&lt;=0),"",A25+1))</f>
        <v>12</v>
      </c>
      <c r="B26" s="10">
        <f>IF($A26&lt;&gt;"",IF(_term=26,IF(A26=1,first_payment,B25+14),IF(_term=52,IF(A26=1,first_payment,B25+7),DATE(YEAR(first_payment),MONTH(first_payment)+(A26-1)*per_year,IF(_term=24,IF(1-MOD(A26,2)=1,DAY(first_payment)+14,DAY(first_payment)),DAY(first_payment))))),"")</f>
        <v>42813</v>
      </c>
      <c r="C26" s="7">
        <f t="shared" si="0"/>
        <v>100</v>
      </c>
      <c r="D26" s="7"/>
      <c r="E26" s="1"/>
      <c r="F26" s="1"/>
      <c r="G26" s="7">
        <f t="shared" si="2"/>
        <v>4750</v>
      </c>
      <c r="H26" s="7">
        <f t="shared" si="1"/>
        <v>4000</v>
      </c>
      <c r="J26" s="1"/>
      <c r="K26" s="1"/>
      <c r="L26" s="1"/>
      <c r="M26" s="1"/>
      <c r="N26" s="1"/>
      <c r="O26" s="1"/>
      <c r="P26" s="1"/>
      <c r="Q26" s="1"/>
      <c r="R26" s="1"/>
      <c r="S26" s="1"/>
      <c r="T26" s="1"/>
      <c r="U26" s="1"/>
      <c r="V26" s="1"/>
      <c r="W26" s="1"/>
      <c r="X26" s="1"/>
      <c r="Y26" s="1"/>
      <c r="Z26" s="1"/>
    </row>
    <row r="27" spans="1:26" customFormat="1" ht="15" customHeight="1" x14ac:dyDescent="0.25">
      <c r="A27" s="2">
        <f>IF(G26="","",IF(OR(A26&gt;=_total_numb_of_payments,G26&lt;=0),"",A26+1))</f>
        <v>13</v>
      </c>
      <c r="B27" s="10">
        <f>IF($A27&lt;&gt;"",IF(_term=26,IF(A27=1,first_payment,B26+14),IF(_term=52,IF(A27=1,first_payment,B26+7),DATE(YEAR(first_payment),MONTH(first_payment)+(A27-1)*per_year,IF(_term=24,IF(1-MOD(A27,2)=1,DAY(first_payment)+14,DAY(first_payment)),DAY(first_payment))))),"")</f>
        <v>42820</v>
      </c>
      <c r="C27" s="7">
        <f t="shared" si="0"/>
        <v>100</v>
      </c>
      <c r="D27" s="7"/>
      <c r="E27" s="1"/>
      <c r="F27" s="1"/>
      <c r="G27" s="7">
        <f t="shared" si="2"/>
        <v>4750</v>
      </c>
      <c r="H27" s="7">
        <f t="shared" si="1"/>
        <v>3900</v>
      </c>
      <c r="J27" s="1"/>
      <c r="K27" s="1"/>
      <c r="L27" s="1"/>
      <c r="M27" s="1"/>
      <c r="N27" s="1"/>
      <c r="O27" s="1"/>
      <c r="P27" s="1"/>
      <c r="Q27" s="1"/>
      <c r="R27" s="1"/>
      <c r="S27" s="1"/>
      <c r="T27" s="1"/>
      <c r="U27" s="1"/>
      <c r="V27" s="1"/>
      <c r="W27" s="1"/>
      <c r="X27" s="1"/>
      <c r="Y27" s="1"/>
      <c r="Z27" s="1"/>
    </row>
    <row r="28" spans="1:26" customFormat="1" ht="15" customHeight="1" x14ac:dyDescent="0.25">
      <c r="A28" s="2">
        <f>IF(G27="","",IF(OR(A27&gt;=_total_numb_of_payments,G27&lt;=0),"",A27+1))</f>
        <v>14</v>
      </c>
      <c r="B28" s="10">
        <f>IF($A28&lt;&gt;"",IF(_term=26,IF(A28=1,first_payment,B27+14),IF(_term=52,IF(A28=1,first_payment,B27+7),DATE(YEAR(first_payment),MONTH(first_payment)+(A28-1)*per_year,IF(_term=24,IF(1-MOD(A28,2)=1,DAY(first_payment)+14,DAY(first_payment)),DAY(first_payment))))),"")</f>
        <v>42827</v>
      </c>
      <c r="C28" s="7">
        <f t="shared" si="0"/>
        <v>100</v>
      </c>
      <c r="D28" s="7"/>
      <c r="E28" s="1"/>
      <c r="F28" s="1"/>
      <c r="G28" s="7">
        <f t="shared" si="2"/>
        <v>4750</v>
      </c>
      <c r="H28" s="7">
        <f t="shared" si="1"/>
        <v>3800</v>
      </c>
      <c r="J28" s="1"/>
      <c r="K28" s="1"/>
      <c r="L28" s="1"/>
      <c r="M28" s="1"/>
      <c r="N28" s="1"/>
      <c r="O28" s="1"/>
      <c r="P28" s="1"/>
      <c r="Q28" s="1"/>
      <c r="R28" s="1"/>
      <c r="S28" s="1"/>
      <c r="T28" s="1"/>
      <c r="U28" s="1"/>
      <c r="V28" s="1"/>
      <c r="W28" s="1"/>
      <c r="X28" s="1"/>
      <c r="Y28" s="1"/>
      <c r="Z28" s="1"/>
    </row>
    <row r="29" spans="1:26" customFormat="1" ht="15" customHeight="1" x14ac:dyDescent="0.25">
      <c r="A29" s="2">
        <f>IF(G28="","",IF(OR(A28&gt;=_total_numb_of_payments,G28&lt;=0),"",A28+1))</f>
        <v>15</v>
      </c>
      <c r="B29" s="10">
        <f>IF($A29&lt;&gt;"",IF(_term=26,IF(A29=1,first_payment,B28+14),IF(_term=52,IF(A29=1,first_payment,B28+7),DATE(YEAR(first_payment),MONTH(first_payment)+(A29-1)*per_year,IF(_term=24,IF(1-MOD(A29,2)=1,DAY(first_payment)+14,DAY(first_payment)),DAY(first_payment))))),"")</f>
        <v>42834</v>
      </c>
      <c r="C29" s="7">
        <f t="shared" si="0"/>
        <v>100</v>
      </c>
      <c r="D29" s="7"/>
      <c r="E29" s="1"/>
      <c r="F29" s="1"/>
      <c r="G29" s="7">
        <f t="shared" si="2"/>
        <v>4750</v>
      </c>
      <c r="H29" s="7">
        <f t="shared" si="1"/>
        <v>3700</v>
      </c>
      <c r="J29" s="1"/>
      <c r="K29" s="1"/>
      <c r="L29" s="1"/>
      <c r="M29" s="1"/>
      <c r="N29" s="1"/>
      <c r="O29" s="1"/>
      <c r="P29" s="1"/>
      <c r="Q29" s="1"/>
      <c r="R29" s="1"/>
      <c r="S29" s="1"/>
      <c r="T29" s="1"/>
      <c r="U29" s="1"/>
      <c r="V29" s="1"/>
      <c r="W29" s="1"/>
      <c r="X29" s="1"/>
      <c r="Y29" s="1"/>
      <c r="Z29" s="1"/>
    </row>
    <row r="30" spans="1:26" customFormat="1" ht="15" customHeight="1" x14ac:dyDescent="0.25">
      <c r="A30" s="2">
        <f>IF(G29="","",IF(OR(A29&gt;=_total_numb_of_payments,G29&lt;=0),"",A29+1))</f>
        <v>16</v>
      </c>
      <c r="B30" s="10">
        <f>IF($A30&lt;&gt;"",IF(_term=26,IF(A30=1,first_payment,B29+14),IF(_term=52,IF(A30=1,first_payment,B29+7),DATE(YEAR(first_payment),MONTH(first_payment)+(A30-1)*per_year,IF(_term=24,IF(1-MOD(A30,2)=1,DAY(first_payment)+14,DAY(first_payment)),DAY(first_payment))))),"")</f>
        <v>42841</v>
      </c>
      <c r="C30" s="7">
        <f t="shared" si="0"/>
        <v>100</v>
      </c>
      <c r="D30" s="7"/>
      <c r="E30" s="1"/>
      <c r="F30" s="1"/>
      <c r="G30" s="7">
        <f t="shared" si="2"/>
        <v>4750</v>
      </c>
      <c r="H30" s="7">
        <f t="shared" si="1"/>
        <v>3600</v>
      </c>
      <c r="J30" s="1"/>
      <c r="K30" s="1"/>
      <c r="L30" s="1"/>
      <c r="M30" s="1"/>
      <c r="N30" s="1"/>
      <c r="O30" s="1"/>
      <c r="P30" s="1"/>
      <c r="Q30" s="1"/>
      <c r="R30" s="1"/>
      <c r="S30" s="1"/>
      <c r="T30" s="1"/>
      <c r="U30" s="1"/>
      <c r="V30" s="1"/>
      <c r="W30" s="1"/>
      <c r="X30" s="1"/>
      <c r="Y30" s="1"/>
      <c r="Z30" s="1"/>
    </row>
    <row r="31" spans="1:26" customFormat="1" ht="15" customHeight="1" x14ac:dyDescent="0.25">
      <c r="A31" s="2">
        <f>IF(G30="","",IF(OR(A30&gt;=_total_numb_of_payments,G30&lt;=0),"",A30+1))</f>
        <v>17</v>
      </c>
      <c r="B31" s="10">
        <f>IF($A31&lt;&gt;"",IF(_term=26,IF(A31=1,first_payment,B30+14),IF(_term=52,IF(A31=1,first_payment,B30+7),DATE(YEAR(first_payment),MONTH(first_payment)+(A31-1)*per_year,IF(_term=24,IF(1-MOD(A31,2)=1,DAY(first_payment)+14,DAY(first_payment)),DAY(first_payment))))),"")</f>
        <v>42848</v>
      </c>
      <c r="C31" s="7">
        <f t="shared" si="0"/>
        <v>100</v>
      </c>
      <c r="D31" s="7"/>
      <c r="E31" s="1"/>
      <c r="F31" s="1"/>
      <c r="G31" s="7">
        <f t="shared" si="2"/>
        <v>4750</v>
      </c>
      <c r="H31" s="7">
        <f t="shared" si="1"/>
        <v>3500</v>
      </c>
      <c r="J31" s="1"/>
      <c r="K31" s="1"/>
      <c r="L31" s="1"/>
      <c r="M31" s="1"/>
      <c r="N31" s="1"/>
      <c r="O31" s="1"/>
      <c r="P31" s="1"/>
      <c r="Q31" s="1"/>
      <c r="R31" s="1"/>
      <c r="S31" s="1"/>
      <c r="T31" s="1"/>
      <c r="U31" s="1"/>
      <c r="V31" s="1"/>
      <c r="W31" s="1"/>
      <c r="X31" s="1"/>
      <c r="Y31" s="1"/>
      <c r="Z31" s="1"/>
    </row>
    <row r="32" spans="1:26" customFormat="1" ht="15" customHeight="1" x14ac:dyDescent="0.25">
      <c r="A32" s="2">
        <f>IF(G31="","",IF(OR(A31&gt;=_total_numb_of_payments,G31&lt;=0),"",A31+1))</f>
        <v>18</v>
      </c>
      <c r="B32" s="10">
        <f>IF($A32&lt;&gt;"",IF(_term=26,IF(A32=1,first_payment,B31+14),IF(_term=52,IF(A32=1,first_payment,B31+7),DATE(YEAR(first_payment),MONTH(first_payment)+(A32-1)*per_year,IF(_term=24,IF(1-MOD(A32,2)=1,DAY(first_payment)+14,DAY(first_payment)),DAY(first_payment))))),"")</f>
        <v>42855</v>
      </c>
      <c r="C32" s="7">
        <f t="shared" si="0"/>
        <v>100</v>
      </c>
      <c r="D32" s="7"/>
      <c r="E32" s="1"/>
      <c r="F32" s="1"/>
      <c r="G32" s="7">
        <f t="shared" si="2"/>
        <v>4750</v>
      </c>
      <c r="H32" s="7">
        <f t="shared" si="1"/>
        <v>3400</v>
      </c>
      <c r="J32" s="1"/>
      <c r="K32" s="1"/>
      <c r="L32" s="1"/>
      <c r="M32" s="1"/>
      <c r="N32" s="1"/>
      <c r="O32" s="1"/>
      <c r="P32" s="1"/>
      <c r="Q32" s="1"/>
      <c r="R32" s="1"/>
      <c r="S32" s="1"/>
      <c r="T32" s="1"/>
      <c r="U32" s="1"/>
      <c r="V32" s="1"/>
      <c r="W32" s="1"/>
      <c r="X32" s="1"/>
      <c r="Y32" s="1"/>
      <c r="Z32" s="1"/>
    </row>
    <row r="33" spans="1:26" customFormat="1" ht="15" customHeight="1" x14ac:dyDescent="0.25">
      <c r="A33" s="2">
        <f>IF(G32="","",IF(OR(A32&gt;=_total_numb_of_payments,G32&lt;=0),"",A32+1))</f>
        <v>19</v>
      </c>
      <c r="B33" s="10">
        <f>IF($A33&lt;&gt;"",IF(_term=26,IF(A33=1,first_payment,B32+14),IF(_term=52,IF(A33=1,first_payment,B32+7),DATE(YEAR(first_payment),MONTH(first_payment)+(A33-1)*per_year,IF(_term=24,IF(1-MOD(A33,2)=1,DAY(first_payment)+14,DAY(first_payment)),DAY(first_payment))))),"")</f>
        <v>42862</v>
      </c>
      <c r="C33" s="7">
        <f t="shared" si="0"/>
        <v>100</v>
      </c>
      <c r="D33" s="7"/>
      <c r="E33" s="1"/>
      <c r="F33" s="1"/>
      <c r="G33" s="7">
        <f t="shared" si="2"/>
        <v>4750</v>
      </c>
      <c r="H33" s="7">
        <f t="shared" si="1"/>
        <v>3300</v>
      </c>
      <c r="J33" s="1"/>
      <c r="K33" s="1"/>
      <c r="L33" s="1"/>
      <c r="M33" s="1"/>
      <c r="N33" s="1"/>
      <c r="O33" s="1"/>
      <c r="P33" s="1"/>
      <c r="Q33" s="1"/>
      <c r="R33" s="1"/>
      <c r="S33" s="1"/>
      <c r="T33" s="1"/>
      <c r="U33" s="1"/>
      <c r="V33" s="1"/>
      <c r="W33" s="1"/>
      <c r="X33" s="1"/>
      <c r="Y33" s="1"/>
      <c r="Z33" s="1"/>
    </row>
    <row r="34" spans="1:26" customFormat="1" ht="15" customHeight="1" x14ac:dyDescent="0.25">
      <c r="A34" s="2">
        <f>IF(G33="","",IF(OR(A33&gt;=_total_numb_of_payments,G33&lt;=0),"",A33+1))</f>
        <v>20</v>
      </c>
      <c r="B34" s="10">
        <f>IF($A34&lt;&gt;"",IF(_term=26,IF(A34=1,first_payment,B33+14),IF(_term=52,IF(A34=1,first_payment,B33+7),DATE(YEAR(first_payment),MONTH(first_payment)+(A34-1)*per_year,IF(_term=24,IF(1-MOD(A34,2)=1,DAY(first_payment)+14,DAY(first_payment)),DAY(first_payment))))),"")</f>
        <v>42869</v>
      </c>
      <c r="C34" s="7">
        <f t="shared" si="0"/>
        <v>100</v>
      </c>
      <c r="D34" s="7"/>
      <c r="E34" s="1"/>
      <c r="F34" s="1"/>
      <c r="G34" s="7">
        <f t="shared" si="2"/>
        <v>4750</v>
      </c>
      <c r="H34" s="7">
        <f t="shared" si="1"/>
        <v>3200</v>
      </c>
      <c r="J34" s="1"/>
      <c r="K34" s="1"/>
      <c r="L34" s="1"/>
      <c r="M34" s="1"/>
      <c r="N34" s="1"/>
      <c r="O34" s="1"/>
      <c r="P34" s="1"/>
      <c r="Q34" s="1"/>
      <c r="R34" s="1"/>
      <c r="S34" s="1"/>
      <c r="T34" s="1"/>
      <c r="U34" s="1"/>
      <c r="V34" s="1"/>
      <c r="W34" s="1"/>
      <c r="X34" s="1"/>
      <c r="Y34" s="1"/>
      <c r="Z34" s="1"/>
    </row>
    <row r="35" spans="1:26" customFormat="1" ht="15" customHeight="1" x14ac:dyDescent="0.25">
      <c r="A35" s="2">
        <f>IF(G34="","",IF(OR(A34&gt;=_total_numb_of_payments,G34&lt;=0),"",A34+1))</f>
        <v>21</v>
      </c>
      <c r="B35" s="10">
        <f>IF($A35&lt;&gt;"",IF(_term=26,IF(A35=1,first_payment,B34+14),IF(_term=52,IF(A35=1,first_payment,B34+7),DATE(YEAR(first_payment),MONTH(first_payment)+(A35-1)*per_year,IF(_term=24,IF(1-MOD(A35,2)=1,DAY(first_payment)+14,DAY(first_payment)),DAY(first_payment))))),"")</f>
        <v>42876</v>
      </c>
      <c r="C35" s="7">
        <f t="shared" si="0"/>
        <v>100</v>
      </c>
      <c r="D35" s="7"/>
      <c r="E35" s="1"/>
      <c r="F35" s="1"/>
      <c r="G35" s="7">
        <f t="shared" si="2"/>
        <v>4750</v>
      </c>
      <c r="H35" s="7">
        <f t="shared" si="1"/>
        <v>3100</v>
      </c>
      <c r="J35" s="1"/>
      <c r="K35" s="1"/>
      <c r="L35" s="1"/>
      <c r="M35" s="1"/>
      <c r="N35" s="1"/>
      <c r="O35" s="1"/>
      <c r="P35" s="1"/>
      <c r="Q35" s="1"/>
      <c r="R35" s="1"/>
      <c r="S35" s="1"/>
      <c r="T35" s="1"/>
      <c r="U35" s="1"/>
      <c r="V35" s="1"/>
      <c r="W35" s="1"/>
      <c r="X35" s="1"/>
      <c r="Y35" s="1"/>
      <c r="Z35" s="1"/>
    </row>
    <row r="36" spans="1:26" customFormat="1" ht="15" customHeight="1" x14ac:dyDescent="0.25">
      <c r="A36" s="2">
        <f>IF(G35="","",IF(OR(A35&gt;=_total_numb_of_payments,G35&lt;=0),"",A35+1))</f>
        <v>22</v>
      </c>
      <c r="B36" s="10">
        <f>IF($A36&lt;&gt;"",IF(_term=26,IF(A36=1,first_payment,B35+14),IF(_term=52,IF(A36=1,first_payment,B35+7),DATE(YEAR(first_payment),MONTH(first_payment)+(A36-1)*per_year,IF(_term=24,IF(1-MOD(A36,2)=1,DAY(first_payment)+14,DAY(first_payment)),DAY(first_payment))))),"")</f>
        <v>42883</v>
      </c>
      <c r="C36" s="7">
        <f t="shared" si="0"/>
        <v>100</v>
      </c>
      <c r="D36" s="7"/>
      <c r="E36" s="1"/>
      <c r="F36" s="1"/>
      <c r="G36" s="7">
        <f t="shared" si="2"/>
        <v>4750</v>
      </c>
      <c r="H36" s="7">
        <f t="shared" si="1"/>
        <v>3000</v>
      </c>
      <c r="J36" s="1"/>
      <c r="K36" s="1"/>
      <c r="L36" s="1"/>
      <c r="M36" s="1"/>
      <c r="N36" s="1"/>
      <c r="O36" s="1"/>
      <c r="P36" s="1"/>
      <c r="Q36" s="1"/>
      <c r="R36" s="1"/>
      <c r="S36" s="1"/>
      <c r="T36" s="1"/>
      <c r="U36" s="1"/>
      <c r="V36" s="1"/>
      <c r="W36" s="1"/>
      <c r="X36" s="1"/>
      <c r="Y36" s="1"/>
      <c r="Z36" s="1"/>
    </row>
    <row r="37" spans="1:26" customFormat="1" ht="15" customHeight="1" x14ac:dyDescent="0.25">
      <c r="A37" s="2">
        <f>IF(G36="","",IF(OR(A36&gt;=_total_numb_of_payments,G36&lt;=0),"",A36+1))</f>
        <v>23</v>
      </c>
      <c r="B37" s="10">
        <f>IF($A37&lt;&gt;"",IF(_term=26,IF(A37=1,first_payment,B36+14),IF(_term=52,IF(A37=1,first_payment,B36+7),DATE(YEAR(first_payment),MONTH(first_payment)+(A37-1)*per_year,IF(_term=24,IF(1-MOD(A37,2)=1,DAY(first_payment)+14,DAY(first_payment)),DAY(first_payment))))),"")</f>
        <v>42890</v>
      </c>
      <c r="C37" s="7">
        <f t="shared" si="0"/>
        <v>100</v>
      </c>
      <c r="D37" s="7"/>
      <c r="E37" s="1"/>
      <c r="F37" s="1"/>
      <c r="G37" s="7">
        <f t="shared" si="2"/>
        <v>4750</v>
      </c>
      <c r="H37" s="7">
        <f t="shared" si="1"/>
        <v>2900</v>
      </c>
      <c r="J37" s="1"/>
      <c r="K37" s="1"/>
      <c r="L37" s="1"/>
      <c r="M37" s="1"/>
      <c r="N37" s="1"/>
      <c r="O37" s="1"/>
      <c r="P37" s="1"/>
      <c r="Q37" s="1"/>
      <c r="R37" s="1"/>
      <c r="S37" s="1"/>
      <c r="T37" s="1"/>
      <c r="U37" s="1"/>
      <c r="V37" s="1"/>
      <c r="W37" s="1"/>
      <c r="X37" s="1"/>
      <c r="Y37" s="1"/>
      <c r="Z37" s="1"/>
    </row>
    <row r="38" spans="1:26" customFormat="1" ht="15" customHeight="1" x14ac:dyDescent="0.25">
      <c r="A38" s="2">
        <f>IF(G37="","",IF(OR(A37&gt;=_total_numb_of_payments,G37&lt;=0),"",A37+1))</f>
        <v>24</v>
      </c>
      <c r="B38" s="10">
        <f>IF($A38&lt;&gt;"",IF(_term=26,IF(A38=1,first_payment,B37+14),IF(_term=52,IF(A38=1,first_payment,B37+7),DATE(YEAR(first_payment),MONTH(first_payment)+(A38-1)*per_year,IF(_term=24,IF(1-MOD(A38,2)=1,DAY(first_payment)+14,DAY(first_payment)),DAY(first_payment))))),"")</f>
        <v>42897</v>
      </c>
      <c r="C38" s="7">
        <f t="shared" si="0"/>
        <v>100</v>
      </c>
      <c r="D38" s="7"/>
      <c r="E38" s="1"/>
      <c r="F38" s="1"/>
      <c r="G38" s="7">
        <f t="shared" si="2"/>
        <v>4750</v>
      </c>
      <c r="H38" s="7">
        <f t="shared" si="1"/>
        <v>2800</v>
      </c>
      <c r="J38" s="1"/>
      <c r="K38" s="1"/>
      <c r="L38" s="1"/>
      <c r="M38" s="1"/>
      <c r="N38" s="1"/>
      <c r="O38" s="1"/>
      <c r="P38" s="1"/>
      <c r="Q38" s="1"/>
      <c r="R38" s="1"/>
      <c r="S38" s="1"/>
      <c r="T38" s="1"/>
      <c r="U38" s="1"/>
      <c r="V38" s="1"/>
      <c r="W38" s="1"/>
      <c r="X38" s="1"/>
      <c r="Y38" s="1"/>
      <c r="Z38" s="1"/>
    </row>
    <row r="39" spans="1:26" customFormat="1" ht="15" customHeight="1" x14ac:dyDescent="0.25">
      <c r="A39" s="2">
        <f>IF(G38="","",IF(OR(A38&gt;=_total_numb_of_payments,G38&lt;=0),"",A38+1))</f>
        <v>25</v>
      </c>
      <c r="B39" s="10">
        <f>IF($A39&lt;&gt;"",IF(_term=26,IF(A39=1,first_payment,B38+14),IF(_term=52,IF(A39=1,first_payment,B38+7),DATE(YEAR(first_payment),MONTH(first_payment)+(A39-1)*per_year,IF(_term=24,IF(1-MOD(A39,2)=1,DAY(first_payment)+14,DAY(first_payment)),DAY(first_payment))))),"")</f>
        <v>42904</v>
      </c>
      <c r="C39" s="7">
        <f t="shared" si="0"/>
        <v>100</v>
      </c>
      <c r="D39" s="7"/>
      <c r="E39" s="1"/>
      <c r="F39" s="1"/>
      <c r="G39" s="7">
        <f t="shared" si="2"/>
        <v>4750</v>
      </c>
      <c r="H39" s="7">
        <f t="shared" si="1"/>
        <v>2700</v>
      </c>
      <c r="J39" s="1"/>
      <c r="K39" s="1"/>
      <c r="L39" s="1"/>
      <c r="M39" s="1"/>
      <c r="N39" s="1"/>
      <c r="O39" s="1"/>
      <c r="P39" s="1"/>
      <c r="Q39" s="1"/>
      <c r="R39" s="1"/>
      <c r="S39" s="1"/>
      <c r="T39" s="1"/>
      <c r="U39" s="1"/>
      <c r="V39" s="1"/>
      <c r="W39" s="1"/>
      <c r="X39" s="1"/>
      <c r="Y39" s="1"/>
      <c r="Z39" s="1"/>
    </row>
    <row r="40" spans="1:26" customFormat="1" ht="15" customHeight="1" x14ac:dyDescent="0.25">
      <c r="A40" s="2">
        <f>IF(G39="","",IF(OR(A39&gt;=_total_numb_of_payments,G39&lt;=0),"",A39+1))</f>
        <v>26</v>
      </c>
      <c r="B40" s="10">
        <f>IF($A40&lt;&gt;"",IF(_term=26,IF(A40=1,first_payment,B39+14),IF(_term=52,IF(A40=1,first_payment,B39+7),DATE(YEAR(first_payment),MONTH(first_payment)+(A40-1)*per_year,IF(_term=24,IF(1-MOD(A40,2)=1,DAY(first_payment)+14,DAY(first_payment)),DAY(first_payment))))),"")</f>
        <v>42911</v>
      </c>
      <c r="C40" s="7">
        <f t="shared" si="0"/>
        <v>100</v>
      </c>
      <c r="D40" s="7"/>
      <c r="E40" s="1"/>
      <c r="F40" s="1"/>
      <c r="G40" s="7">
        <f t="shared" si="2"/>
        <v>4750</v>
      </c>
      <c r="H40" s="7">
        <f t="shared" si="1"/>
        <v>2600</v>
      </c>
      <c r="J40" s="1"/>
      <c r="K40" s="1"/>
      <c r="L40" s="1"/>
      <c r="M40" s="1"/>
      <c r="N40" s="1"/>
      <c r="O40" s="1"/>
      <c r="P40" s="1"/>
      <c r="Q40" s="1"/>
      <c r="R40" s="1"/>
      <c r="S40" s="1"/>
      <c r="T40" s="1"/>
      <c r="U40" s="1"/>
      <c r="V40" s="1"/>
      <c r="W40" s="1"/>
      <c r="X40" s="1"/>
      <c r="Y40" s="1"/>
      <c r="Z40" s="1"/>
    </row>
    <row r="41" spans="1:26" customFormat="1" ht="15" customHeight="1" x14ac:dyDescent="0.25">
      <c r="A41" s="2">
        <f>IF(G40="","",IF(OR(A40&gt;=_total_numb_of_payments,G40&lt;=0),"",A40+1))</f>
        <v>27</v>
      </c>
      <c r="B41" s="10">
        <f>IF($A41&lt;&gt;"",IF(_term=26,IF(A41=1,first_payment,B40+14),IF(_term=52,IF(A41=1,first_payment,B40+7),DATE(YEAR(first_payment),MONTH(first_payment)+(A41-1)*per_year,IF(_term=24,IF(1-MOD(A41,2)=1,DAY(first_payment)+14,DAY(first_payment)),DAY(first_payment))))),"")</f>
        <v>42918</v>
      </c>
      <c r="C41" s="7">
        <f t="shared" si="0"/>
        <v>100</v>
      </c>
      <c r="D41" s="7"/>
      <c r="E41" s="1"/>
      <c r="F41" s="1"/>
      <c r="G41" s="7">
        <f t="shared" si="2"/>
        <v>4750</v>
      </c>
      <c r="H41" s="7">
        <f t="shared" si="1"/>
        <v>2500</v>
      </c>
      <c r="J41" s="1"/>
      <c r="K41" s="1"/>
      <c r="L41" s="1"/>
      <c r="M41" s="1"/>
      <c r="N41" s="1"/>
      <c r="O41" s="1"/>
      <c r="P41" s="1"/>
      <c r="Q41" s="1"/>
      <c r="R41" s="1"/>
      <c r="S41" s="1"/>
      <c r="T41" s="1"/>
      <c r="U41" s="1"/>
      <c r="V41" s="1"/>
      <c r="W41" s="1"/>
      <c r="X41" s="1"/>
      <c r="Y41" s="1"/>
      <c r="Z41" s="1"/>
    </row>
    <row r="42" spans="1:26" customFormat="1" ht="15" customHeight="1" x14ac:dyDescent="0.25">
      <c r="A42" s="2">
        <f>IF(G41="","",IF(OR(A41&gt;=_total_numb_of_payments,G41&lt;=0),"",A41+1))</f>
        <v>28</v>
      </c>
      <c r="B42" s="10">
        <f>IF($A42&lt;&gt;"",IF(_term=26,IF(A42=1,first_payment,B41+14),IF(_term=52,IF(A42=1,first_payment,B41+7),DATE(YEAR(first_payment),MONTH(first_payment)+(A42-1)*per_year,IF(_term=24,IF(1-MOD(A42,2)=1,DAY(first_payment)+14,DAY(first_payment)),DAY(first_payment))))),"")</f>
        <v>42925</v>
      </c>
      <c r="C42" s="7">
        <f t="shared" si="0"/>
        <v>100</v>
      </c>
      <c r="D42" s="7"/>
      <c r="E42" s="1"/>
      <c r="F42" s="1"/>
      <c r="G42" s="7">
        <f t="shared" si="2"/>
        <v>4750</v>
      </c>
      <c r="H42" s="7">
        <f t="shared" si="1"/>
        <v>2400</v>
      </c>
      <c r="J42" s="1"/>
      <c r="K42" s="1"/>
      <c r="L42" s="1"/>
      <c r="M42" s="1"/>
      <c r="N42" s="1"/>
      <c r="O42" s="1"/>
      <c r="P42" s="1"/>
      <c r="Q42" s="1"/>
      <c r="R42" s="1"/>
      <c r="S42" s="1"/>
      <c r="T42" s="1"/>
      <c r="U42" s="1"/>
      <c r="V42" s="1"/>
      <c r="W42" s="1"/>
      <c r="X42" s="1"/>
      <c r="Y42" s="1"/>
      <c r="Z42" s="1"/>
    </row>
    <row r="43" spans="1:26" customFormat="1" ht="15" customHeight="1" x14ac:dyDescent="0.25">
      <c r="A43" s="2">
        <f>IF(G42="","",IF(OR(A42&gt;=_total_numb_of_payments,G42&lt;=0),"",A42+1))</f>
        <v>29</v>
      </c>
      <c r="B43" s="10">
        <f>IF($A43&lt;&gt;"",IF(_term=26,IF(A43=1,first_payment,B42+14),IF(_term=52,IF(A43=1,first_payment,B42+7),DATE(YEAR(first_payment),MONTH(first_payment)+(A43-1)*per_year,IF(_term=24,IF(1-MOD(A43,2)=1,DAY(first_payment)+14,DAY(first_payment)),DAY(first_payment))))),"")</f>
        <v>42932</v>
      </c>
      <c r="C43" s="7">
        <f t="shared" si="0"/>
        <v>100</v>
      </c>
      <c r="D43" s="7"/>
      <c r="E43" s="1"/>
      <c r="F43" s="1"/>
      <c r="G43" s="7">
        <f t="shared" si="2"/>
        <v>4750</v>
      </c>
      <c r="H43" s="7">
        <f t="shared" si="1"/>
        <v>2300</v>
      </c>
      <c r="J43" s="1"/>
      <c r="K43" s="1"/>
      <c r="L43" s="1"/>
      <c r="M43" s="1"/>
      <c r="N43" s="1"/>
      <c r="O43" s="1"/>
      <c r="P43" s="1"/>
      <c r="Q43" s="1"/>
      <c r="R43" s="1"/>
      <c r="S43" s="1"/>
      <c r="T43" s="1"/>
      <c r="U43" s="1"/>
      <c r="V43" s="1"/>
      <c r="W43" s="1"/>
      <c r="X43" s="1"/>
      <c r="Y43" s="1"/>
      <c r="Z43" s="1"/>
    </row>
    <row r="44" spans="1:26" customFormat="1" ht="15" customHeight="1" x14ac:dyDescent="0.25">
      <c r="A44" s="2">
        <f>IF(G43="","",IF(OR(A43&gt;=_total_numb_of_payments,G43&lt;=0),"",A43+1))</f>
        <v>30</v>
      </c>
      <c r="B44" s="10">
        <f>IF($A44&lt;&gt;"",IF(_term=26,IF(A44=1,first_payment,B43+14),IF(_term=52,IF(A44=1,first_payment,B43+7),DATE(YEAR(first_payment),MONTH(first_payment)+(A44-1)*per_year,IF(_term=24,IF(1-MOD(A44,2)=1,DAY(first_payment)+14,DAY(first_payment)),DAY(first_payment))))),"")</f>
        <v>42939</v>
      </c>
      <c r="C44" s="7">
        <f t="shared" si="0"/>
        <v>100</v>
      </c>
      <c r="D44" s="7"/>
      <c r="E44" s="1"/>
      <c r="F44" s="1"/>
      <c r="G44" s="7">
        <f t="shared" si="2"/>
        <v>4750</v>
      </c>
      <c r="H44" s="7">
        <f t="shared" si="1"/>
        <v>2200</v>
      </c>
      <c r="J44" s="1"/>
      <c r="K44" s="1"/>
      <c r="L44" s="1"/>
      <c r="M44" s="1"/>
      <c r="N44" s="1"/>
      <c r="O44" s="1"/>
      <c r="P44" s="1"/>
      <c r="Q44" s="1"/>
      <c r="R44" s="1"/>
      <c r="S44" s="1"/>
      <c r="T44" s="1"/>
      <c r="U44" s="1"/>
      <c r="V44" s="1"/>
      <c r="W44" s="1"/>
      <c r="X44" s="1"/>
      <c r="Y44" s="1"/>
      <c r="Z44" s="1"/>
    </row>
    <row r="45" spans="1:26" customFormat="1" ht="15" customHeight="1" x14ac:dyDescent="0.25">
      <c r="A45" s="2">
        <f>IF(G44="","",IF(OR(A44&gt;=_total_numb_of_payments,G44&lt;=0),"",A44+1))</f>
        <v>31</v>
      </c>
      <c r="B45" s="10">
        <f>IF($A45&lt;&gt;"",IF(_term=26,IF(A45=1,first_payment,B44+14),IF(_term=52,IF(A45=1,first_payment,B44+7),DATE(YEAR(first_payment),MONTH(first_payment)+(A45-1)*per_year,IF(_term=24,IF(1-MOD(A45,2)=1,DAY(first_payment)+14,DAY(first_payment)),DAY(first_payment))))),"")</f>
        <v>42946</v>
      </c>
      <c r="C45" s="7">
        <f t="shared" si="0"/>
        <v>100</v>
      </c>
      <c r="D45" s="7"/>
      <c r="E45" s="1"/>
      <c r="F45" s="1"/>
      <c r="G45" s="7">
        <f t="shared" si="2"/>
        <v>4750</v>
      </c>
      <c r="H45" s="7">
        <f t="shared" si="1"/>
        <v>2100</v>
      </c>
      <c r="J45" s="1"/>
      <c r="K45" s="1"/>
      <c r="L45" s="1"/>
      <c r="M45" s="1"/>
      <c r="N45" s="1"/>
      <c r="O45" s="1"/>
      <c r="P45" s="1"/>
      <c r="Q45" s="1"/>
      <c r="R45" s="1"/>
      <c r="S45" s="1"/>
      <c r="T45" s="1"/>
      <c r="U45" s="1"/>
      <c r="V45" s="1"/>
      <c r="W45" s="1"/>
      <c r="X45" s="1"/>
      <c r="Y45" s="1"/>
      <c r="Z45" s="1"/>
    </row>
    <row r="46" spans="1:26" customFormat="1" ht="15" customHeight="1" x14ac:dyDescent="0.25">
      <c r="A46" s="2">
        <f>IF(G45="","",IF(OR(A45&gt;=_total_numb_of_payments,G45&lt;=0),"",A45+1))</f>
        <v>32</v>
      </c>
      <c r="B46" s="10">
        <f>IF($A46&lt;&gt;"",IF(_term=26,IF(A46=1,first_payment,B45+14),IF(_term=52,IF(A46=1,first_payment,B45+7),DATE(YEAR(first_payment),MONTH(first_payment)+(A46-1)*per_year,IF(_term=24,IF(1-MOD(A46,2)=1,DAY(first_payment)+14,DAY(first_payment)),DAY(first_payment))))),"")</f>
        <v>42953</v>
      </c>
      <c r="C46" s="7">
        <f t="shared" si="0"/>
        <v>100</v>
      </c>
      <c r="D46" s="7"/>
      <c r="E46" s="1"/>
      <c r="F46" s="1"/>
      <c r="G46" s="7">
        <f t="shared" si="2"/>
        <v>4750</v>
      </c>
      <c r="H46" s="7">
        <f t="shared" si="1"/>
        <v>2000</v>
      </c>
      <c r="J46" s="1"/>
      <c r="K46" s="1"/>
      <c r="L46" s="1"/>
      <c r="M46" s="1"/>
      <c r="N46" s="1"/>
      <c r="O46" s="1"/>
      <c r="P46" s="1"/>
      <c r="Q46" s="1"/>
      <c r="R46" s="1"/>
      <c r="S46" s="1"/>
      <c r="T46" s="1"/>
      <c r="U46" s="1"/>
      <c r="V46" s="1"/>
      <c r="W46" s="1"/>
      <c r="X46" s="1"/>
      <c r="Y46" s="1"/>
      <c r="Z46" s="1"/>
    </row>
    <row r="47" spans="1:26" customFormat="1" ht="15" customHeight="1" x14ac:dyDescent="0.25">
      <c r="A47" s="2">
        <f>IF(G46="","",IF(OR(A46&gt;=_total_numb_of_payments,G46&lt;=0),"",A46+1))</f>
        <v>33</v>
      </c>
      <c r="B47" s="10">
        <f>IF($A47&lt;&gt;"",IF(_term=26,IF(A47=1,first_payment,B46+14),IF(_term=52,IF(A47=1,first_payment,B46+7),DATE(YEAR(first_payment),MONTH(first_payment)+(A47-1)*per_year,IF(_term=24,IF(1-MOD(A47,2)=1,DAY(first_payment)+14,DAY(first_payment)),DAY(first_payment))))),"")</f>
        <v>42960</v>
      </c>
      <c r="C47" s="7">
        <f t="shared" ref="C47:C66" si="3">IF($A47&lt;&gt;"",_rent_amount+IF(H47&gt;0,0,H47),"")</f>
        <v>100</v>
      </c>
      <c r="D47" s="7"/>
      <c r="E47" s="1"/>
      <c r="F47" s="1"/>
      <c r="G47" s="7">
        <f t="shared" si="2"/>
        <v>4750</v>
      </c>
      <c r="H47" s="7">
        <f t="shared" ref="H47:H66" si="4">IF(A47&lt;&gt;"",H46-_rent_amount,"")</f>
        <v>1900</v>
      </c>
      <c r="J47" s="1"/>
      <c r="K47" s="1"/>
      <c r="L47" s="1"/>
      <c r="M47" s="1"/>
      <c r="N47" s="1"/>
      <c r="O47" s="1"/>
      <c r="P47" s="1"/>
      <c r="Q47" s="1"/>
      <c r="R47" s="1"/>
      <c r="S47" s="1"/>
      <c r="T47" s="1"/>
      <c r="U47" s="1"/>
      <c r="V47" s="1"/>
      <c r="W47" s="1"/>
      <c r="X47" s="1"/>
      <c r="Y47" s="1"/>
      <c r="Z47" s="1"/>
    </row>
    <row r="48" spans="1:26" customFormat="1" ht="15" customHeight="1" x14ac:dyDescent="0.25">
      <c r="A48" s="2">
        <f>IF(G47="","",IF(OR(A47&gt;=_total_numb_of_payments,G47&lt;=0),"",A47+1))</f>
        <v>34</v>
      </c>
      <c r="B48" s="10">
        <f>IF($A48&lt;&gt;"",IF(_term=26,IF(A48=1,first_payment,B47+14),IF(_term=52,IF(A48=1,first_payment,B47+7),DATE(YEAR(first_payment),MONTH(first_payment)+(A48-1)*per_year,IF(_term=24,IF(1-MOD(A48,2)=1,DAY(first_payment)+14,DAY(first_payment)),DAY(first_payment))))),"")</f>
        <v>42967</v>
      </c>
      <c r="C48" s="7">
        <f t="shared" si="3"/>
        <v>100</v>
      </c>
      <c r="D48" s="7"/>
      <c r="E48" s="1"/>
      <c r="F48" s="1"/>
      <c r="G48" s="7">
        <f t="shared" si="2"/>
        <v>4750</v>
      </c>
      <c r="H48" s="7">
        <f t="shared" si="4"/>
        <v>1800</v>
      </c>
      <c r="J48" s="1"/>
      <c r="K48" s="1"/>
      <c r="L48" s="1"/>
      <c r="M48" s="1"/>
      <c r="N48" s="1"/>
      <c r="O48" s="1"/>
      <c r="P48" s="1"/>
      <c r="Q48" s="1"/>
      <c r="R48" s="1"/>
      <c r="S48" s="1"/>
      <c r="T48" s="1"/>
      <c r="U48" s="1"/>
      <c r="V48" s="1"/>
      <c r="W48" s="1"/>
      <c r="X48" s="1"/>
      <c r="Y48" s="1"/>
      <c r="Z48" s="1"/>
    </row>
    <row r="49" spans="1:26" customFormat="1" ht="15" customHeight="1" x14ac:dyDescent="0.25">
      <c r="A49" s="2">
        <f>IF(G48="","",IF(OR(A48&gt;=_total_numb_of_payments,G48&lt;=0),"",A48+1))</f>
        <v>35</v>
      </c>
      <c r="B49" s="10">
        <f>IF($A49&lt;&gt;"",IF(_term=26,IF(A49=1,first_payment,B48+14),IF(_term=52,IF(A49=1,first_payment,B48+7),DATE(YEAR(first_payment),MONTH(first_payment)+(A49-1)*per_year,IF(_term=24,IF(1-MOD(A49,2)=1,DAY(first_payment)+14,DAY(first_payment)),DAY(first_payment))))),"")</f>
        <v>42974</v>
      </c>
      <c r="C49" s="7">
        <f t="shared" si="3"/>
        <v>100</v>
      </c>
      <c r="D49" s="7"/>
      <c r="E49" s="1"/>
      <c r="F49" s="1"/>
      <c r="G49" s="7">
        <f t="shared" si="2"/>
        <v>4750</v>
      </c>
      <c r="H49" s="7">
        <f t="shared" si="4"/>
        <v>1700</v>
      </c>
      <c r="J49" s="1"/>
      <c r="K49" s="1"/>
      <c r="L49" s="1"/>
      <c r="M49" s="1"/>
      <c r="N49" s="1"/>
      <c r="O49" s="1"/>
      <c r="P49" s="1"/>
      <c r="Q49" s="1"/>
      <c r="R49" s="1"/>
      <c r="S49" s="1"/>
      <c r="T49" s="1"/>
      <c r="U49" s="1"/>
      <c r="V49" s="1"/>
      <c r="W49" s="1"/>
      <c r="X49" s="1"/>
      <c r="Y49" s="1"/>
      <c r="Z49" s="1"/>
    </row>
    <row r="50" spans="1:26" customFormat="1" ht="15" customHeight="1" x14ac:dyDescent="0.25">
      <c r="A50" s="2">
        <f>IF(G49="","",IF(OR(A49&gt;=_total_numb_of_payments,G49&lt;=0),"",A49+1))</f>
        <v>36</v>
      </c>
      <c r="B50" s="10">
        <f>IF($A50&lt;&gt;"",IF(_term=26,IF(A50=1,first_payment,B49+14),IF(_term=52,IF(A50=1,first_payment,B49+7),DATE(YEAR(first_payment),MONTH(first_payment)+(A50-1)*per_year,IF(_term=24,IF(1-MOD(A50,2)=1,DAY(first_payment)+14,DAY(first_payment)),DAY(first_payment))))),"")</f>
        <v>42981</v>
      </c>
      <c r="C50" s="7">
        <f t="shared" si="3"/>
        <v>100</v>
      </c>
      <c r="D50" s="7"/>
      <c r="E50" s="1"/>
      <c r="F50" s="1"/>
      <c r="G50" s="7">
        <f t="shared" si="2"/>
        <v>4750</v>
      </c>
      <c r="H50" s="7">
        <f t="shared" si="4"/>
        <v>1600</v>
      </c>
      <c r="J50" s="1"/>
      <c r="K50" s="1"/>
      <c r="L50" s="1"/>
      <c r="M50" s="1"/>
      <c r="N50" s="1"/>
      <c r="O50" s="1"/>
      <c r="P50" s="1"/>
      <c r="Q50" s="1"/>
      <c r="R50" s="1"/>
      <c r="S50" s="1"/>
      <c r="T50" s="1"/>
      <c r="U50" s="1"/>
      <c r="V50" s="1"/>
      <c r="W50" s="1"/>
      <c r="X50" s="1"/>
      <c r="Y50" s="1"/>
      <c r="Z50" s="1"/>
    </row>
    <row r="51" spans="1:26" customFormat="1" ht="15" customHeight="1" x14ac:dyDescent="0.25">
      <c r="A51" s="2">
        <f>IF(G50="","",IF(OR(A50&gt;=_total_numb_of_payments,G50&lt;=0),"",A50+1))</f>
        <v>37</v>
      </c>
      <c r="B51" s="10">
        <f>IF($A51&lt;&gt;"",IF(_term=26,IF(A51=1,first_payment,B50+14),IF(_term=52,IF(A51=1,first_payment,B50+7),DATE(YEAR(first_payment),MONTH(first_payment)+(A51-1)*per_year,IF(_term=24,IF(1-MOD(A51,2)=1,DAY(first_payment)+14,DAY(first_payment)),DAY(first_payment))))),"")</f>
        <v>42988</v>
      </c>
      <c r="C51" s="7">
        <f t="shared" si="3"/>
        <v>100</v>
      </c>
      <c r="D51" s="7"/>
      <c r="E51" s="1"/>
      <c r="F51" s="1"/>
      <c r="G51" s="7">
        <f t="shared" si="2"/>
        <v>4750</v>
      </c>
      <c r="H51" s="7">
        <f t="shared" si="4"/>
        <v>1500</v>
      </c>
      <c r="J51" s="1"/>
      <c r="K51" s="1"/>
      <c r="L51" s="1"/>
      <c r="M51" s="1"/>
      <c r="N51" s="1"/>
      <c r="O51" s="1"/>
      <c r="P51" s="1"/>
      <c r="Q51" s="1"/>
      <c r="R51" s="1"/>
      <c r="S51" s="1"/>
      <c r="T51" s="1"/>
      <c r="U51" s="1"/>
      <c r="V51" s="1"/>
      <c r="W51" s="1"/>
      <c r="X51" s="1"/>
      <c r="Y51" s="1"/>
      <c r="Z51" s="1"/>
    </row>
    <row r="52" spans="1:26" customFormat="1" ht="15" customHeight="1" x14ac:dyDescent="0.25">
      <c r="A52" s="2">
        <f>IF(G51="","",IF(OR(A51&gt;=_total_numb_of_payments,G51&lt;=0),"",A51+1))</f>
        <v>38</v>
      </c>
      <c r="B52" s="10">
        <f>IF($A52&lt;&gt;"",IF(_term=26,IF(A52=1,first_payment,B51+14),IF(_term=52,IF(A52=1,first_payment,B51+7),DATE(YEAR(first_payment),MONTH(first_payment)+(A52-1)*per_year,IF(_term=24,IF(1-MOD(A52,2)=1,DAY(first_payment)+14,DAY(first_payment)),DAY(first_payment))))),"")</f>
        <v>42995</v>
      </c>
      <c r="C52" s="7">
        <f t="shared" si="3"/>
        <v>100</v>
      </c>
      <c r="D52" s="7"/>
      <c r="E52" s="1"/>
      <c r="F52" s="1"/>
      <c r="G52" s="7">
        <f t="shared" si="2"/>
        <v>4750</v>
      </c>
      <c r="H52" s="7">
        <f t="shared" si="4"/>
        <v>1400</v>
      </c>
      <c r="J52" s="1"/>
      <c r="K52" s="1"/>
      <c r="L52" s="1"/>
      <c r="M52" s="1"/>
      <c r="N52" s="1"/>
      <c r="O52" s="1"/>
      <c r="P52" s="1"/>
      <c r="Q52" s="1"/>
      <c r="R52" s="1"/>
      <c r="S52" s="1"/>
      <c r="T52" s="1"/>
      <c r="U52" s="1"/>
      <c r="V52" s="1"/>
      <c r="W52" s="1"/>
      <c r="X52" s="1"/>
      <c r="Y52" s="1"/>
      <c r="Z52" s="1"/>
    </row>
    <row r="53" spans="1:26" customFormat="1" ht="15" customHeight="1" x14ac:dyDescent="0.25">
      <c r="A53" s="2">
        <f>IF(G52="","",IF(OR(A52&gt;=_total_numb_of_payments,G52&lt;=0),"",A52+1))</f>
        <v>39</v>
      </c>
      <c r="B53" s="10">
        <f>IF($A53&lt;&gt;"",IF(_term=26,IF(A53=1,first_payment,B52+14),IF(_term=52,IF(A53=1,first_payment,B52+7),DATE(YEAR(first_payment),MONTH(first_payment)+(A53-1)*per_year,IF(_term=24,IF(1-MOD(A53,2)=1,DAY(first_payment)+14,DAY(first_payment)),DAY(first_payment))))),"")</f>
        <v>43002</v>
      </c>
      <c r="C53" s="7">
        <f t="shared" si="3"/>
        <v>100</v>
      </c>
      <c r="D53" s="7"/>
      <c r="E53" s="1"/>
      <c r="F53" s="1"/>
      <c r="G53" s="7">
        <f t="shared" si="2"/>
        <v>4750</v>
      </c>
      <c r="H53" s="7">
        <f t="shared" si="4"/>
        <v>1300</v>
      </c>
      <c r="J53" s="1"/>
      <c r="K53" s="1"/>
      <c r="L53" s="1"/>
      <c r="M53" s="1"/>
      <c r="N53" s="1"/>
      <c r="O53" s="1"/>
      <c r="P53" s="1"/>
      <c r="Q53" s="1"/>
      <c r="R53" s="1"/>
      <c r="S53" s="1"/>
      <c r="T53" s="1"/>
      <c r="U53" s="1"/>
      <c r="V53" s="1"/>
      <c r="W53" s="1"/>
      <c r="X53" s="1"/>
      <c r="Y53" s="1"/>
      <c r="Z53" s="1"/>
    </row>
    <row r="54" spans="1:26" customFormat="1" ht="15" customHeight="1" x14ac:dyDescent="0.25">
      <c r="A54" s="2">
        <f>IF(G53="","",IF(OR(A53&gt;=_total_numb_of_payments,G53&lt;=0),"",A53+1))</f>
        <v>40</v>
      </c>
      <c r="B54" s="10">
        <f>IF($A54&lt;&gt;"",IF(_term=26,IF(A54=1,first_payment,B53+14),IF(_term=52,IF(A54=1,first_payment,B53+7),DATE(YEAR(first_payment),MONTH(first_payment)+(A54-1)*per_year,IF(_term=24,IF(1-MOD(A54,2)=1,DAY(first_payment)+14,DAY(first_payment)),DAY(first_payment))))),"")</f>
        <v>43009</v>
      </c>
      <c r="C54" s="7">
        <f t="shared" si="3"/>
        <v>100</v>
      </c>
      <c r="D54" s="7"/>
      <c r="E54" s="1"/>
      <c r="F54" s="1"/>
      <c r="G54" s="7">
        <f t="shared" si="2"/>
        <v>4750</v>
      </c>
      <c r="H54" s="7">
        <f t="shared" si="4"/>
        <v>1200</v>
      </c>
      <c r="J54" s="1"/>
      <c r="K54" s="1"/>
      <c r="L54" s="1"/>
      <c r="M54" s="1"/>
      <c r="N54" s="1"/>
      <c r="O54" s="1"/>
      <c r="P54" s="1"/>
      <c r="Q54" s="1"/>
      <c r="R54" s="1"/>
      <c r="S54" s="1"/>
      <c r="T54" s="1"/>
      <c r="U54" s="1"/>
      <c r="V54" s="1"/>
      <c r="W54" s="1"/>
      <c r="X54" s="1"/>
      <c r="Y54" s="1"/>
      <c r="Z54" s="1"/>
    </row>
    <row r="55" spans="1:26" customFormat="1" ht="15" customHeight="1" x14ac:dyDescent="0.25">
      <c r="A55" s="2">
        <f>IF(G54="","",IF(OR(A54&gt;=_total_numb_of_payments,G54&lt;=0),"",A54+1))</f>
        <v>41</v>
      </c>
      <c r="B55" s="10">
        <f>IF($A55&lt;&gt;"",IF(_term=26,IF(A55=1,first_payment,B54+14),IF(_term=52,IF(A55=1,first_payment,B54+7),DATE(YEAR(first_payment),MONTH(first_payment)+(A55-1)*per_year,IF(_term=24,IF(1-MOD(A55,2)=1,DAY(first_payment)+14,DAY(first_payment)),DAY(first_payment))))),"")</f>
        <v>43016</v>
      </c>
      <c r="C55" s="7">
        <f t="shared" si="3"/>
        <v>100</v>
      </c>
      <c r="D55" s="7"/>
      <c r="E55" s="1"/>
      <c r="F55" s="1"/>
      <c r="G55" s="7">
        <f t="shared" si="2"/>
        <v>4750</v>
      </c>
      <c r="H55" s="7">
        <f t="shared" si="4"/>
        <v>1100</v>
      </c>
      <c r="J55" s="1"/>
      <c r="K55" s="1"/>
      <c r="L55" s="1"/>
      <c r="M55" s="1"/>
      <c r="N55" s="1"/>
      <c r="O55" s="1"/>
      <c r="P55" s="1"/>
      <c r="Q55" s="1"/>
      <c r="R55" s="1"/>
      <c r="S55" s="1"/>
      <c r="T55" s="1"/>
      <c r="U55" s="1"/>
      <c r="V55" s="1"/>
      <c r="W55" s="1"/>
      <c r="X55" s="1"/>
      <c r="Y55" s="1"/>
      <c r="Z55" s="1"/>
    </row>
    <row r="56" spans="1:26" customFormat="1" ht="15" customHeight="1" x14ac:dyDescent="0.25">
      <c r="A56" s="2">
        <f>IF(G55="","",IF(OR(A55&gt;=_total_numb_of_payments,G55&lt;=0),"",A55+1))</f>
        <v>42</v>
      </c>
      <c r="B56" s="10">
        <f>IF($A56&lt;&gt;"",IF(_term=26,IF(A56=1,first_payment,B55+14),IF(_term=52,IF(A56=1,first_payment,B55+7),DATE(YEAR(first_payment),MONTH(first_payment)+(A56-1)*per_year,IF(_term=24,IF(1-MOD(A56,2)=1,DAY(first_payment)+14,DAY(first_payment)),DAY(first_payment))))),"")</f>
        <v>43023</v>
      </c>
      <c r="C56" s="7">
        <f t="shared" si="3"/>
        <v>100</v>
      </c>
      <c r="D56" s="7"/>
      <c r="E56" s="1"/>
      <c r="F56" s="1"/>
      <c r="G56" s="7">
        <f t="shared" si="2"/>
        <v>4750</v>
      </c>
      <c r="H56" s="7">
        <f t="shared" si="4"/>
        <v>1000</v>
      </c>
      <c r="J56" s="1"/>
      <c r="K56" s="1"/>
      <c r="L56" s="1"/>
      <c r="M56" s="1"/>
      <c r="N56" s="1"/>
      <c r="O56" s="1"/>
      <c r="P56" s="1"/>
      <c r="Q56" s="1"/>
      <c r="R56" s="1"/>
      <c r="S56" s="1"/>
      <c r="T56" s="1"/>
      <c r="U56" s="1"/>
      <c r="V56" s="1"/>
      <c r="W56" s="1"/>
      <c r="X56" s="1"/>
      <c r="Y56" s="1"/>
      <c r="Z56" s="1"/>
    </row>
    <row r="57" spans="1:26" customFormat="1" ht="15" customHeight="1" x14ac:dyDescent="0.25">
      <c r="A57" s="2">
        <f>IF(G56="","",IF(OR(A56&gt;=_total_numb_of_payments,G56&lt;=0),"",A56+1))</f>
        <v>43</v>
      </c>
      <c r="B57" s="10">
        <f>IF($A57&lt;&gt;"",IF(_term=26,IF(A57=1,first_payment,B56+14),IF(_term=52,IF(A57=1,first_payment,B56+7),DATE(YEAR(first_payment),MONTH(first_payment)+(A57-1)*per_year,IF(_term=24,IF(1-MOD(A57,2)=1,DAY(first_payment)+14,DAY(first_payment)),DAY(first_payment))))),"")</f>
        <v>43030</v>
      </c>
      <c r="C57" s="7">
        <f t="shared" si="3"/>
        <v>100</v>
      </c>
      <c r="D57" s="7"/>
      <c r="E57" s="1"/>
      <c r="F57" s="1"/>
      <c r="G57" s="7">
        <f t="shared" si="2"/>
        <v>4750</v>
      </c>
      <c r="H57" s="7">
        <f t="shared" si="4"/>
        <v>900</v>
      </c>
      <c r="J57" s="1"/>
      <c r="K57" s="1"/>
      <c r="L57" s="1"/>
      <c r="M57" s="1"/>
      <c r="N57" s="1"/>
      <c r="O57" s="1"/>
      <c r="P57" s="1"/>
      <c r="Q57" s="1"/>
      <c r="R57" s="1"/>
      <c r="S57" s="1"/>
      <c r="T57" s="1"/>
      <c r="U57" s="1"/>
      <c r="V57" s="1"/>
      <c r="W57" s="1"/>
      <c r="X57" s="1"/>
      <c r="Y57" s="1"/>
      <c r="Z57" s="1"/>
    </row>
    <row r="58" spans="1:26" customFormat="1" ht="15" customHeight="1" x14ac:dyDescent="0.25">
      <c r="A58" s="2">
        <f>IF(G57="","",IF(OR(A57&gt;=_total_numb_of_payments,G57&lt;=0),"",A57+1))</f>
        <v>44</v>
      </c>
      <c r="B58" s="10">
        <f>IF($A58&lt;&gt;"",IF(_term=26,IF(A58=1,first_payment,B57+14),IF(_term=52,IF(A58=1,first_payment,B57+7),DATE(YEAR(first_payment),MONTH(first_payment)+(A58-1)*per_year,IF(_term=24,IF(1-MOD(A58,2)=1,DAY(first_payment)+14,DAY(first_payment)),DAY(first_payment))))),"")</f>
        <v>43037</v>
      </c>
      <c r="C58" s="7">
        <f t="shared" si="3"/>
        <v>100</v>
      </c>
      <c r="D58" s="7"/>
      <c r="E58" s="1"/>
      <c r="F58" s="1"/>
      <c r="G58" s="7">
        <f t="shared" si="2"/>
        <v>4750</v>
      </c>
      <c r="H58" s="7">
        <f t="shared" si="4"/>
        <v>800</v>
      </c>
      <c r="J58" s="1"/>
      <c r="K58" s="1"/>
      <c r="L58" s="1"/>
      <c r="M58" s="1"/>
      <c r="N58" s="1"/>
      <c r="O58" s="1"/>
      <c r="P58" s="1"/>
      <c r="Q58" s="1"/>
      <c r="R58" s="1"/>
      <c r="S58" s="1"/>
      <c r="T58" s="1"/>
      <c r="U58" s="1"/>
      <c r="V58" s="1"/>
      <c r="W58" s="1"/>
      <c r="X58" s="1"/>
      <c r="Y58" s="1"/>
      <c r="Z58" s="1"/>
    </row>
    <row r="59" spans="1:26" customFormat="1" ht="15" customHeight="1" x14ac:dyDescent="0.25">
      <c r="A59" s="2">
        <f>IF(G58="","",IF(OR(A58&gt;=_total_numb_of_payments,G58&lt;=0),"",A58+1))</f>
        <v>45</v>
      </c>
      <c r="B59" s="10">
        <f>IF($A59&lt;&gt;"",IF(_term=26,IF(A59=1,first_payment,B58+14),IF(_term=52,IF(A59=1,first_payment,B58+7),DATE(YEAR(first_payment),MONTH(first_payment)+(A59-1)*per_year,IF(_term=24,IF(1-MOD(A59,2)=1,DAY(first_payment)+14,DAY(first_payment)),DAY(first_payment))))),"")</f>
        <v>43044</v>
      </c>
      <c r="C59" s="7">
        <f t="shared" si="3"/>
        <v>100</v>
      </c>
      <c r="D59" s="7"/>
      <c r="E59" s="1"/>
      <c r="F59" s="1"/>
      <c r="G59" s="7">
        <f t="shared" si="2"/>
        <v>4750</v>
      </c>
      <c r="H59" s="7">
        <f t="shared" si="4"/>
        <v>700</v>
      </c>
      <c r="J59" s="1"/>
      <c r="K59" s="1"/>
      <c r="L59" s="1"/>
      <c r="M59" s="1"/>
      <c r="N59" s="1"/>
      <c r="O59" s="1"/>
      <c r="P59" s="1"/>
      <c r="Q59" s="1"/>
      <c r="R59" s="1"/>
      <c r="S59" s="1"/>
      <c r="T59" s="1"/>
      <c r="U59" s="1"/>
      <c r="V59" s="1"/>
      <c r="W59" s="1"/>
      <c r="X59" s="1"/>
      <c r="Y59" s="1"/>
      <c r="Z59" s="1"/>
    </row>
    <row r="60" spans="1:26" customFormat="1" ht="15" customHeight="1" x14ac:dyDescent="0.25">
      <c r="A60" s="2">
        <f>IF(G59="","",IF(OR(A59&gt;=_total_numb_of_payments,G59&lt;=0),"",A59+1))</f>
        <v>46</v>
      </c>
      <c r="B60" s="10">
        <f>IF($A60&lt;&gt;"",IF(_term=26,IF(A60=1,first_payment,B59+14),IF(_term=52,IF(A60=1,first_payment,B59+7),DATE(YEAR(first_payment),MONTH(first_payment)+(A60-1)*per_year,IF(_term=24,IF(1-MOD(A60,2)=1,DAY(first_payment)+14,DAY(first_payment)),DAY(first_payment))))),"")</f>
        <v>43051</v>
      </c>
      <c r="C60" s="7">
        <f t="shared" si="3"/>
        <v>100</v>
      </c>
      <c r="D60" s="7"/>
      <c r="E60" s="1"/>
      <c r="F60" s="1"/>
      <c r="G60" s="7">
        <f t="shared" si="2"/>
        <v>4750</v>
      </c>
      <c r="H60" s="7">
        <f t="shared" si="4"/>
        <v>600</v>
      </c>
      <c r="J60" s="1"/>
      <c r="K60" s="1"/>
      <c r="L60" s="1"/>
      <c r="M60" s="1"/>
      <c r="N60" s="1"/>
      <c r="O60" s="1"/>
      <c r="P60" s="1"/>
      <c r="Q60" s="1"/>
      <c r="R60" s="1"/>
      <c r="S60" s="1"/>
      <c r="T60" s="1"/>
      <c r="U60" s="1"/>
      <c r="V60" s="1"/>
      <c r="W60" s="1"/>
      <c r="X60" s="1"/>
      <c r="Y60" s="1"/>
      <c r="Z60" s="1"/>
    </row>
    <row r="61" spans="1:26" customFormat="1" ht="15" customHeight="1" x14ac:dyDescent="0.25">
      <c r="A61" s="2">
        <f>IF(G60="","",IF(OR(A60&gt;=_total_numb_of_payments,G60&lt;=0),"",A60+1))</f>
        <v>47</v>
      </c>
      <c r="B61" s="10">
        <f>IF($A61&lt;&gt;"",IF(_term=26,IF(A61=1,first_payment,B60+14),IF(_term=52,IF(A61=1,first_payment,B60+7),DATE(YEAR(first_payment),MONTH(first_payment)+(A61-1)*per_year,IF(_term=24,IF(1-MOD(A61,2)=1,DAY(first_payment)+14,DAY(first_payment)),DAY(first_payment))))),"")</f>
        <v>43058</v>
      </c>
      <c r="C61" s="7">
        <f t="shared" si="3"/>
        <v>100</v>
      </c>
      <c r="D61" s="7"/>
      <c r="E61" s="1"/>
      <c r="F61" s="1"/>
      <c r="G61" s="7">
        <f t="shared" si="2"/>
        <v>4750</v>
      </c>
      <c r="H61" s="7">
        <f t="shared" si="4"/>
        <v>500</v>
      </c>
      <c r="J61" s="1"/>
      <c r="K61" s="1"/>
      <c r="L61" s="1"/>
      <c r="M61" s="1"/>
      <c r="N61" s="1"/>
      <c r="O61" s="1"/>
      <c r="P61" s="1"/>
      <c r="Q61" s="1"/>
      <c r="R61" s="1"/>
      <c r="S61" s="1"/>
      <c r="T61" s="1"/>
      <c r="U61" s="1"/>
      <c r="V61" s="1"/>
      <c r="W61" s="1"/>
      <c r="X61" s="1"/>
      <c r="Y61" s="1"/>
      <c r="Z61" s="1"/>
    </row>
    <row r="62" spans="1:26" customFormat="1" ht="15" customHeight="1" x14ac:dyDescent="0.25">
      <c r="A62" s="2">
        <f>IF(G61="","",IF(OR(A61&gt;=_total_numb_of_payments,G61&lt;=0),"",A61+1))</f>
        <v>48</v>
      </c>
      <c r="B62" s="10">
        <f>IF($A62&lt;&gt;"",IF(_term=26,IF(A62=1,first_payment,B61+14),IF(_term=52,IF(A62=1,first_payment,B61+7),DATE(YEAR(first_payment),MONTH(first_payment)+(A62-1)*per_year,IF(_term=24,IF(1-MOD(A62,2)=1,DAY(first_payment)+14,DAY(first_payment)),DAY(first_payment))))),"")</f>
        <v>43065</v>
      </c>
      <c r="C62" s="7">
        <f t="shared" si="3"/>
        <v>100</v>
      </c>
      <c r="D62" s="7"/>
      <c r="E62" s="1"/>
      <c r="F62" s="1"/>
      <c r="G62" s="7">
        <f t="shared" si="2"/>
        <v>4750</v>
      </c>
      <c r="H62" s="7">
        <f t="shared" si="4"/>
        <v>400</v>
      </c>
      <c r="J62" s="1"/>
      <c r="K62" s="1"/>
      <c r="L62" s="1"/>
      <c r="M62" s="1"/>
      <c r="N62" s="1"/>
      <c r="O62" s="1"/>
      <c r="P62" s="1"/>
      <c r="Q62" s="1"/>
      <c r="R62" s="1"/>
      <c r="S62" s="1"/>
      <c r="T62" s="1"/>
      <c r="U62" s="1"/>
      <c r="V62" s="1"/>
      <c r="W62" s="1"/>
      <c r="X62" s="1"/>
      <c r="Y62" s="1"/>
      <c r="Z62" s="1"/>
    </row>
    <row r="63" spans="1:26" customFormat="1" ht="15" customHeight="1" x14ac:dyDescent="0.25">
      <c r="A63" s="2">
        <f>IF(G62="","",IF(OR(A62&gt;=_total_numb_of_payments,G62&lt;=0),"",A62+1))</f>
        <v>49</v>
      </c>
      <c r="B63" s="10">
        <f>IF($A63&lt;&gt;"",IF(_term=26,IF(A63=1,first_payment,B62+14),IF(_term=52,IF(A63=1,first_payment,B62+7),DATE(YEAR(first_payment),MONTH(first_payment)+(A63-1)*per_year,IF(_term=24,IF(1-MOD(A63,2)=1,DAY(first_payment)+14,DAY(first_payment)),DAY(first_payment))))),"")</f>
        <v>43072</v>
      </c>
      <c r="C63" s="7">
        <f t="shared" si="3"/>
        <v>100</v>
      </c>
      <c r="D63" s="7"/>
      <c r="E63" s="1"/>
      <c r="F63" s="1"/>
      <c r="G63" s="7">
        <f t="shared" si="2"/>
        <v>4750</v>
      </c>
      <c r="H63" s="7">
        <f t="shared" si="4"/>
        <v>300</v>
      </c>
      <c r="J63" s="1"/>
      <c r="K63" s="1"/>
      <c r="L63" s="1"/>
      <c r="M63" s="1"/>
      <c r="N63" s="1"/>
      <c r="O63" s="1"/>
      <c r="P63" s="1"/>
      <c r="Q63" s="1"/>
      <c r="R63" s="1"/>
      <c r="S63" s="1"/>
      <c r="T63" s="1"/>
      <c r="U63" s="1"/>
      <c r="V63" s="1"/>
      <c r="W63" s="1"/>
      <c r="X63" s="1"/>
      <c r="Y63" s="1"/>
      <c r="Z63" s="1"/>
    </row>
    <row r="64" spans="1:26" customFormat="1" ht="15" customHeight="1" x14ac:dyDescent="0.25">
      <c r="A64" s="2">
        <f>IF(G63="","",IF(OR(A63&gt;=_total_numb_of_payments,G63&lt;=0),"",A63+1))</f>
        <v>50</v>
      </c>
      <c r="B64" s="10">
        <f>IF($A64&lt;&gt;"",IF(_term=26,IF(A64=1,first_payment,B63+14),IF(_term=52,IF(A64=1,first_payment,B63+7),DATE(YEAR(first_payment),MONTH(first_payment)+(A64-1)*per_year,IF(_term=24,IF(1-MOD(A64,2)=1,DAY(first_payment)+14,DAY(first_payment)),DAY(first_payment))))),"")</f>
        <v>43079</v>
      </c>
      <c r="C64" s="7">
        <f t="shared" si="3"/>
        <v>100</v>
      </c>
      <c r="D64" s="7"/>
      <c r="E64" s="1"/>
      <c r="F64" s="1"/>
      <c r="G64" s="7">
        <f t="shared" si="2"/>
        <v>4750</v>
      </c>
      <c r="H64" s="7">
        <f t="shared" si="4"/>
        <v>200</v>
      </c>
      <c r="J64" s="1"/>
      <c r="K64" s="1"/>
      <c r="L64" s="1"/>
      <c r="M64" s="1"/>
      <c r="N64" s="1"/>
      <c r="O64" s="1"/>
      <c r="P64" s="1"/>
      <c r="Q64" s="1"/>
      <c r="R64" s="1"/>
      <c r="S64" s="1"/>
      <c r="T64" s="1"/>
      <c r="U64" s="1"/>
      <c r="V64" s="1"/>
      <c r="W64" s="1"/>
      <c r="X64" s="1"/>
      <c r="Y64" s="1"/>
      <c r="Z64" s="1"/>
    </row>
    <row r="65" spans="1:26" customFormat="1" ht="15" customHeight="1" x14ac:dyDescent="0.25">
      <c r="A65" s="2">
        <f>IF(G64="","",IF(OR(A64&gt;=_total_numb_of_payments,G64&lt;=0),"",A64+1))</f>
        <v>51</v>
      </c>
      <c r="B65" s="10">
        <f>IF($A65&lt;&gt;"",IF(_term=26,IF(A65=1,first_payment,B64+14),IF(_term=52,IF(A65=1,first_payment,B64+7),DATE(YEAR(first_payment),MONTH(first_payment)+(A65-1)*per_year,IF(_term=24,IF(1-MOD(A65,2)=1,DAY(first_payment)+14,DAY(first_payment)),DAY(first_payment))))),"")</f>
        <v>43086</v>
      </c>
      <c r="C65" s="7">
        <f t="shared" si="3"/>
        <v>100</v>
      </c>
      <c r="D65" s="7"/>
      <c r="E65" s="1"/>
      <c r="F65" s="1"/>
      <c r="G65" s="7">
        <f t="shared" si="2"/>
        <v>4750</v>
      </c>
      <c r="H65" s="7">
        <f t="shared" si="4"/>
        <v>100</v>
      </c>
      <c r="J65" s="1"/>
      <c r="K65" s="1"/>
      <c r="L65" s="1"/>
      <c r="M65" s="1"/>
      <c r="N65" s="1"/>
      <c r="O65" s="1"/>
      <c r="P65" s="1"/>
      <c r="Q65" s="1"/>
      <c r="R65" s="1"/>
      <c r="S65" s="1"/>
      <c r="T65" s="1"/>
      <c r="U65" s="1"/>
      <c r="V65" s="1"/>
      <c r="W65" s="1"/>
      <c r="X65" s="1"/>
      <c r="Y65" s="1"/>
      <c r="Z65" s="1"/>
    </row>
    <row r="66" spans="1:26" customFormat="1" ht="15" customHeight="1" x14ac:dyDescent="0.25">
      <c r="A66" s="2">
        <f>IF(G65="","",IF(OR(A65&gt;=_total_numb_of_payments,G65&lt;=0),"",A65+1))</f>
        <v>52</v>
      </c>
      <c r="B66" s="10">
        <f>IF($A66&lt;&gt;"",IF(_term=26,IF(A66=1,first_payment,B65+14),IF(_term=52,IF(A66=1,first_payment,B65+7),DATE(YEAR(first_payment),MONTH(first_payment)+(A66-1)*per_year,IF(_term=24,IF(1-MOD(A66,2)=1,DAY(first_payment)+14,DAY(first_payment)),DAY(first_payment))))),"")</f>
        <v>43093</v>
      </c>
      <c r="C66" s="7">
        <f t="shared" si="3"/>
        <v>100</v>
      </c>
      <c r="D66" s="7"/>
      <c r="E66" s="1"/>
      <c r="F66" s="1"/>
      <c r="G66" s="7">
        <f t="shared" si="2"/>
        <v>4750</v>
      </c>
      <c r="H66" s="7">
        <f t="shared" si="4"/>
        <v>0</v>
      </c>
      <c r="J66" s="1"/>
      <c r="K66" s="1"/>
      <c r="L66" s="1"/>
      <c r="M66" s="1"/>
      <c r="N66" s="1"/>
      <c r="O66" s="1"/>
      <c r="P66" s="1"/>
      <c r="Q66" s="1"/>
      <c r="R66" s="1"/>
      <c r="S66" s="1"/>
      <c r="T66" s="1"/>
      <c r="U66" s="1"/>
      <c r="V66" s="1"/>
      <c r="W66" s="1"/>
      <c r="X66" s="1"/>
      <c r="Y66" s="1"/>
      <c r="Z66" s="1"/>
    </row>
    <row r="67" spans="1:26" customFormat="1" ht="15" customHeight="1" x14ac:dyDescent="0.25">
      <c r="A67" s="2"/>
      <c r="B67" s="4"/>
      <c r="C67" s="1"/>
      <c r="D67" s="1"/>
      <c r="E67" s="1"/>
      <c r="F67" s="1"/>
      <c r="G67" s="1"/>
      <c r="H67" s="1"/>
      <c r="J67" s="1"/>
      <c r="K67" s="1"/>
      <c r="L67" s="1"/>
      <c r="M67" s="1"/>
      <c r="N67" s="1"/>
      <c r="O67" s="1"/>
      <c r="P67" s="1"/>
      <c r="Q67" s="1"/>
      <c r="R67" s="1"/>
      <c r="S67" s="1"/>
      <c r="T67" s="1"/>
      <c r="U67" s="1"/>
      <c r="V67" s="1"/>
      <c r="W67" s="1"/>
      <c r="X67" s="1"/>
      <c r="Y67" s="1"/>
      <c r="Z67" s="1"/>
    </row>
    <row r="68" spans="1:26" customFormat="1" ht="15" customHeight="1" x14ac:dyDescent="0.25">
      <c r="A68" s="2"/>
      <c r="B68" s="4"/>
      <c r="C68" s="1"/>
      <c r="D68" s="1"/>
      <c r="E68" s="1"/>
      <c r="F68" s="1"/>
      <c r="G68" s="1"/>
      <c r="H68" s="1"/>
      <c r="J68" s="1"/>
      <c r="K68" s="1"/>
      <c r="L68" s="1"/>
      <c r="M68" s="1"/>
      <c r="N68" s="1"/>
      <c r="O68" s="1"/>
      <c r="P68" s="1"/>
      <c r="Q68" s="1"/>
      <c r="R68" s="1"/>
      <c r="S68" s="1"/>
      <c r="T68" s="1"/>
      <c r="U68" s="1"/>
      <c r="V68" s="1"/>
      <c r="W68" s="1"/>
      <c r="X68" s="1"/>
      <c r="Y68" s="1"/>
      <c r="Z68" s="1"/>
    </row>
    <row r="69" spans="1:26" customFormat="1" ht="15" customHeight="1" x14ac:dyDescent="0.25">
      <c r="A69" s="2"/>
      <c r="B69" s="4"/>
      <c r="C69" s="1"/>
      <c r="D69" s="1"/>
      <c r="E69" s="1"/>
      <c r="F69" s="1"/>
      <c r="G69" s="1"/>
      <c r="H69" s="1"/>
      <c r="J69" s="1"/>
      <c r="K69" s="1"/>
      <c r="L69" s="1"/>
      <c r="M69" s="1"/>
      <c r="N69" s="1"/>
      <c r="O69" s="1"/>
      <c r="P69" s="1"/>
      <c r="Q69" s="1"/>
      <c r="R69" s="1"/>
      <c r="S69" s="1"/>
      <c r="T69" s="1"/>
      <c r="U69" s="1"/>
      <c r="V69" s="1"/>
      <c r="W69" s="1"/>
      <c r="X69" s="1"/>
      <c r="Y69" s="1"/>
      <c r="Z69" s="1"/>
    </row>
    <row r="70" spans="1:26" customFormat="1" ht="15" customHeight="1" x14ac:dyDescent="0.25">
      <c r="A70" s="2"/>
      <c r="B70" s="4"/>
      <c r="C70" s="1"/>
      <c r="D70" s="1"/>
      <c r="E70" s="1"/>
      <c r="F70" s="1"/>
      <c r="G70" s="1"/>
      <c r="H70" s="1"/>
      <c r="J70" s="1"/>
      <c r="K70" s="1"/>
      <c r="L70" s="1"/>
      <c r="M70" s="1"/>
      <c r="N70" s="1"/>
      <c r="O70" s="1"/>
      <c r="P70" s="1"/>
      <c r="Q70" s="1"/>
      <c r="R70" s="1"/>
      <c r="S70" s="1"/>
      <c r="T70" s="1"/>
      <c r="U70" s="1"/>
      <c r="V70" s="1"/>
      <c r="W70" s="1"/>
      <c r="X70" s="1"/>
      <c r="Y70" s="1"/>
      <c r="Z70" s="1"/>
    </row>
    <row r="71" spans="1:26" customFormat="1" ht="15" customHeight="1" x14ac:dyDescent="0.25">
      <c r="A71" s="2"/>
      <c r="B71" s="4"/>
      <c r="C71" s="1"/>
      <c r="D71" s="1"/>
      <c r="E71" s="1"/>
      <c r="F71" s="1"/>
      <c r="G71" s="1"/>
      <c r="H71" s="1"/>
      <c r="J71" s="1"/>
      <c r="K71" s="1"/>
      <c r="L71" s="1"/>
      <c r="M71" s="1"/>
      <c r="N71" s="1"/>
      <c r="O71" s="1"/>
      <c r="P71" s="1"/>
      <c r="Q71" s="1"/>
      <c r="R71" s="1"/>
      <c r="S71" s="1"/>
      <c r="T71" s="1"/>
      <c r="U71" s="1"/>
      <c r="V71" s="1"/>
      <c r="W71" s="1"/>
      <c r="X71" s="1"/>
      <c r="Y71" s="1"/>
      <c r="Z71" s="1"/>
    </row>
    <row r="72" spans="1:26" customFormat="1" ht="15" customHeight="1" x14ac:dyDescent="0.25">
      <c r="A72" s="2"/>
      <c r="B72" s="4"/>
      <c r="C72" s="1"/>
      <c r="D72" s="1"/>
      <c r="E72" s="1"/>
      <c r="F72" s="1"/>
      <c r="G72" s="1"/>
      <c r="H72" s="1"/>
      <c r="J72" s="1"/>
      <c r="K72" s="1"/>
      <c r="L72" s="1"/>
      <c r="M72" s="1"/>
      <c r="N72" s="1"/>
      <c r="O72" s="1"/>
      <c r="P72" s="1"/>
      <c r="Q72" s="1"/>
      <c r="R72" s="1"/>
      <c r="S72" s="1"/>
      <c r="T72" s="1"/>
      <c r="U72" s="1"/>
      <c r="V72" s="1"/>
      <c r="W72" s="1"/>
      <c r="X72" s="1"/>
      <c r="Y72" s="1"/>
      <c r="Z72" s="1"/>
    </row>
    <row r="73" spans="1:26" customFormat="1" ht="15" customHeight="1" x14ac:dyDescent="0.25">
      <c r="A73" s="2"/>
      <c r="B73" s="4"/>
      <c r="C73" s="1"/>
      <c r="D73" s="1"/>
      <c r="E73" s="1"/>
      <c r="F73" s="1"/>
      <c r="G73" s="1"/>
      <c r="H73" s="1"/>
      <c r="J73" s="1"/>
      <c r="K73" s="1"/>
      <c r="L73" s="1"/>
      <c r="M73" s="1"/>
      <c r="N73" s="1"/>
      <c r="O73" s="1"/>
      <c r="P73" s="1"/>
      <c r="Q73" s="1"/>
      <c r="R73" s="1"/>
      <c r="S73" s="1"/>
      <c r="T73" s="1"/>
      <c r="U73" s="1"/>
      <c r="V73" s="1"/>
      <c r="W73" s="1"/>
      <c r="X73" s="1"/>
      <c r="Y73" s="1"/>
      <c r="Z73" s="1"/>
    </row>
    <row r="74" spans="1:26" ht="15" customHeight="1" x14ac:dyDescent="0.25">
      <c r="B74" s="4"/>
    </row>
    <row r="75" spans="1:26" ht="15" customHeight="1" x14ac:dyDescent="0.25">
      <c r="B75" s="4"/>
    </row>
    <row r="76" spans="1:26" ht="15" customHeight="1" x14ac:dyDescent="0.25">
      <c r="B76" s="4"/>
    </row>
    <row r="77" spans="1:26" ht="15" customHeight="1" x14ac:dyDescent="0.25">
      <c r="B77" s="4"/>
    </row>
    <row r="78" spans="1:26" ht="15" customHeight="1" x14ac:dyDescent="0.25">
      <c r="B78" s="4"/>
    </row>
    <row r="79" spans="1:26" ht="15" customHeight="1" x14ac:dyDescent="0.25">
      <c r="B79" s="4"/>
    </row>
    <row r="80" spans="1:26" ht="15" customHeight="1" x14ac:dyDescent="0.25">
      <c r="B80" s="4"/>
    </row>
    <row r="81" spans="2:2" ht="15" customHeight="1" x14ac:dyDescent="0.25">
      <c r="B81" s="4"/>
    </row>
    <row r="82" spans="2:2" ht="15" customHeight="1" x14ac:dyDescent="0.25">
      <c r="B82" s="4"/>
    </row>
    <row r="83" spans="2:2" ht="15" customHeight="1" x14ac:dyDescent="0.25">
      <c r="B83" s="4"/>
    </row>
    <row r="84" spans="2:2" ht="15" customHeight="1" x14ac:dyDescent="0.25">
      <c r="B84" s="4"/>
    </row>
    <row r="85" spans="2:2" ht="15" customHeight="1" x14ac:dyDescent="0.25">
      <c r="B85" s="4"/>
    </row>
    <row r="86" spans="2:2" ht="15" customHeight="1" x14ac:dyDescent="0.25">
      <c r="B86" s="4"/>
    </row>
    <row r="87" spans="2:2" ht="15" customHeight="1" x14ac:dyDescent="0.25">
      <c r="B87" s="4"/>
    </row>
    <row r="88" spans="2:2" ht="15" customHeight="1" x14ac:dyDescent="0.25">
      <c r="B88" s="4"/>
    </row>
    <row r="89" spans="2:2" ht="15" customHeight="1" x14ac:dyDescent="0.25">
      <c r="B89" s="4"/>
    </row>
    <row r="90" spans="2:2" ht="15" customHeight="1" x14ac:dyDescent="0.25">
      <c r="B90" s="4"/>
    </row>
    <row r="91" spans="2:2" ht="15" customHeight="1" x14ac:dyDescent="0.25">
      <c r="B91" s="4"/>
    </row>
    <row r="92" spans="2:2" ht="15" customHeight="1" x14ac:dyDescent="0.25">
      <c r="B92" s="4"/>
    </row>
    <row r="93" spans="2:2" ht="15" customHeight="1" x14ac:dyDescent="0.25">
      <c r="B93" s="4"/>
    </row>
    <row r="94" spans="2:2" ht="15" customHeight="1" x14ac:dyDescent="0.25">
      <c r="B94" s="4"/>
    </row>
    <row r="95" spans="2:2" ht="15" customHeight="1" x14ac:dyDescent="0.25">
      <c r="B95" s="4"/>
    </row>
    <row r="96" spans="2:2" ht="15" customHeight="1" x14ac:dyDescent="0.25">
      <c r="B96" s="4"/>
    </row>
    <row r="97" spans="2:2" ht="15" customHeight="1" x14ac:dyDescent="0.25">
      <c r="B97" s="4"/>
    </row>
    <row r="98" spans="2:2" ht="15" customHeight="1" x14ac:dyDescent="0.25">
      <c r="B98" s="4"/>
    </row>
    <row r="99" spans="2:2" ht="15" customHeight="1" x14ac:dyDescent="0.25">
      <c r="B99" s="4"/>
    </row>
    <row r="100" spans="2:2" ht="15" customHeight="1" x14ac:dyDescent="0.25">
      <c r="B100" s="4"/>
    </row>
    <row r="101" spans="2:2" ht="15" customHeight="1" x14ac:dyDescent="0.25">
      <c r="B101" s="4"/>
    </row>
    <row r="102" spans="2:2" ht="15" customHeight="1" x14ac:dyDescent="0.25">
      <c r="B102" s="4"/>
    </row>
    <row r="103" spans="2:2" ht="15" customHeight="1" x14ac:dyDescent="0.25">
      <c r="B103" s="4"/>
    </row>
    <row r="104" spans="2:2" ht="15" customHeight="1" x14ac:dyDescent="0.25">
      <c r="B104" s="4"/>
    </row>
    <row r="105" spans="2:2" ht="15" customHeight="1" x14ac:dyDescent="0.25">
      <c r="B105" s="4"/>
    </row>
    <row r="106" spans="2:2" ht="15" customHeight="1" x14ac:dyDescent="0.25">
      <c r="B106" s="4"/>
    </row>
    <row r="107" spans="2:2" ht="15" customHeight="1" x14ac:dyDescent="0.25">
      <c r="B107" s="4"/>
    </row>
    <row r="108" spans="2:2" ht="15" customHeight="1" x14ac:dyDescent="0.25">
      <c r="B108" s="4"/>
    </row>
    <row r="109" spans="2:2" ht="15" customHeight="1" x14ac:dyDescent="0.25">
      <c r="B109" s="4"/>
    </row>
    <row r="110" spans="2:2" ht="15" customHeight="1" x14ac:dyDescent="0.25">
      <c r="B110" s="4"/>
    </row>
    <row r="111" spans="2:2" ht="15" customHeight="1" x14ac:dyDescent="0.25">
      <c r="B111" s="4"/>
    </row>
    <row r="112" spans="2:2" ht="15" customHeight="1" x14ac:dyDescent="0.25">
      <c r="B112" s="4"/>
    </row>
    <row r="113" spans="2:2" ht="15" customHeight="1" x14ac:dyDescent="0.25">
      <c r="B113" s="4"/>
    </row>
    <row r="114" spans="2:2" ht="15" customHeight="1" x14ac:dyDescent="0.25">
      <c r="B114" s="4"/>
    </row>
    <row r="115" spans="2:2" ht="15" customHeight="1" x14ac:dyDescent="0.25">
      <c r="B115" s="4"/>
    </row>
    <row r="116" spans="2:2" ht="15" customHeight="1" x14ac:dyDescent="0.25">
      <c r="B116" s="4"/>
    </row>
    <row r="117" spans="2:2" ht="15" customHeight="1" x14ac:dyDescent="0.25">
      <c r="B117" s="4"/>
    </row>
    <row r="118" spans="2:2" ht="15" customHeight="1" x14ac:dyDescent="0.25">
      <c r="B118" s="4"/>
    </row>
    <row r="119" spans="2:2" ht="15" customHeight="1" x14ac:dyDescent="0.25">
      <c r="B119" s="4"/>
    </row>
    <row r="120" spans="2:2" ht="15" customHeight="1" x14ac:dyDescent="0.25">
      <c r="B120" s="4"/>
    </row>
    <row r="121" spans="2:2" ht="15" customHeight="1" x14ac:dyDescent="0.25">
      <c r="B121" s="4"/>
    </row>
    <row r="122" spans="2:2" ht="15" customHeight="1" x14ac:dyDescent="0.25">
      <c r="B122" s="4"/>
    </row>
    <row r="123" spans="2:2" ht="15" customHeight="1" x14ac:dyDescent="0.25">
      <c r="B123" s="4"/>
    </row>
    <row r="124" spans="2:2" ht="15" customHeight="1" x14ac:dyDescent="0.25">
      <c r="B124" s="4"/>
    </row>
    <row r="125" spans="2:2" ht="15" customHeight="1" x14ac:dyDescent="0.25">
      <c r="B125" s="4"/>
    </row>
    <row r="126" spans="2:2" ht="15" customHeight="1" x14ac:dyDescent="0.25">
      <c r="B126" s="4"/>
    </row>
    <row r="127" spans="2:2" ht="15" customHeight="1" x14ac:dyDescent="0.25">
      <c r="B127" s="4"/>
    </row>
    <row r="128" spans="2:2" ht="15" customHeight="1" x14ac:dyDescent="0.25">
      <c r="B128" s="4"/>
    </row>
    <row r="129" spans="1:7" ht="15" customHeight="1" x14ac:dyDescent="0.25">
      <c r="B129" s="4"/>
    </row>
    <row r="130" spans="1:7" ht="15" customHeight="1" x14ac:dyDescent="0.25">
      <c r="B130" s="4"/>
    </row>
    <row r="131" spans="1:7" ht="15" customHeight="1" x14ac:dyDescent="0.25">
      <c r="B131" s="4"/>
    </row>
    <row r="132" spans="1:7" ht="15" customHeight="1" x14ac:dyDescent="0.25">
      <c r="B132" s="4"/>
    </row>
    <row r="133" spans="1:7" ht="15" customHeight="1" x14ac:dyDescent="0.25">
      <c r="B133" s="4"/>
    </row>
    <row r="134" spans="1:7" ht="15" customHeight="1" x14ac:dyDescent="0.25">
      <c r="B134" s="4"/>
    </row>
    <row r="135" spans="1:7" ht="15" customHeight="1" x14ac:dyDescent="0.25">
      <c r="B135" s="4"/>
    </row>
    <row r="136" spans="1:7" ht="15" customHeight="1" x14ac:dyDescent="0.25">
      <c r="B136" s="4"/>
    </row>
    <row r="137" spans="1:7" ht="15" customHeight="1" x14ac:dyDescent="0.25">
      <c r="B137" s="4"/>
    </row>
    <row r="138" spans="1:7" ht="15" customHeight="1" x14ac:dyDescent="0.25">
      <c r="B138" s="4"/>
    </row>
    <row r="139" spans="1:7" ht="15" customHeight="1" x14ac:dyDescent="0.25">
      <c r="B139" s="4"/>
    </row>
    <row r="140" spans="1:7" ht="15" customHeight="1" x14ac:dyDescent="0.25">
      <c r="B140" s="4"/>
    </row>
    <row r="141" spans="1:7" ht="15" customHeight="1" x14ac:dyDescent="0.25">
      <c r="B141" s="4"/>
    </row>
    <row r="142" spans="1:7" ht="15" customHeight="1" x14ac:dyDescent="0.25">
      <c r="B142" s="4"/>
    </row>
    <row r="143" spans="1:7" ht="15" customHeight="1" x14ac:dyDescent="0.25">
      <c r="B143" s="4"/>
    </row>
    <row r="144" spans="1:7" ht="15" customHeight="1" x14ac:dyDescent="0.25">
      <c r="A144" s="2" t="str">
        <f>IF(G143="","",IF(OR(A143&gt;=_total_numb_of_payments,G143&lt;=0),"",A143+1))</f>
        <v/>
      </c>
      <c r="B144" s="4" t="str">
        <f>IF($A144&lt;&gt;"",IF(_term=26,IF(A144=1,first_payment,B143+14),IF(_term=52,IF(A144=1,first_payment,B143+7),DATE(YEAR(first_payment),MONTH(first_payment)+(A144-1)*per_year,IF(_term=24,IF(1-MOD(A144,2)=1,DAY(first_payment)+14,DAY(first_payment)),DAY(first_payment))))),"")</f>
        <v/>
      </c>
      <c r="G144" s="1" t="str">
        <f t="shared" ref="G144:G147" si="5">IF($A144&lt;&gt;"",$G143-$D144,"")</f>
        <v/>
      </c>
    </row>
    <row r="145" spans="1:7" ht="15" customHeight="1" x14ac:dyDescent="0.25">
      <c r="A145" s="2" t="str">
        <f>IF(G144="","",IF(OR(A144&gt;=_total_numb_of_payments,G144&lt;=0),"",A144+1))</f>
        <v/>
      </c>
      <c r="B145" s="4" t="str">
        <f>IF($A145&lt;&gt;"",IF(_term=26,IF(A145=1,first_payment,B144+14),IF(_term=52,IF(A145=1,first_payment,B144+7),DATE(YEAR(first_payment),MONTH(first_payment)+(A145-1)*per_year,IF(_term=24,IF(1-MOD(A145,2)=1,DAY(first_payment)+14,DAY(first_payment)),DAY(first_payment))))),"")</f>
        <v/>
      </c>
      <c r="G145" s="1" t="str">
        <f t="shared" si="5"/>
        <v/>
      </c>
    </row>
    <row r="146" spans="1:7" ht="15" customHeight="1" x14ac:dyDescent="0.25">
      <c r="A146" s="2" t="str">
        <f>IF(G145="","",IF(OR(A145&gt;=_total_numb_of_payments,G145&lt;=0),"",A145+1))</f>
        <v/>
      </c>
      <c r="B146" s="4" t="str">
        <f>IF($A146&lt;&gt;"",IF(_term=26,IF(A146=1,first_payment,B145+14),IF(_term=52,IF(A146=1,first_payment,B145+7),DATE(YEAR(first_payment),MONTH(first_payment)+(A146-1)*per_year,IF(_term=24,IF(1-MOD(A146,2)=1,DAY(first_payment)+14,DAY(first_payment)),DAY(first_payment))))),"")</f>
        <v/>
      </c>
      <c r="G146" s="1" t="str">
        <f t="shared" si="5"/>
        <v/>
      </c>
    </row>
    <row r="147" spans="1:7" ht="15" customHeight="1" x14ac:dyDescent="0.25">
      <c r="A147" s="2" t="str">
        <f>IF(G146="","",IF(OR(A146&gt;=_total_numb_of_payments,G146&lt;=0),"",A146+1))</f>
        <v/>
      </c>
      <c r="B147" s="4" t="str">
        <f>IF($A147&lt;&gt;"",IF(_term=26,IF(A147=1,first_payment,B146+14),IF(_term=52,IF(A147=1,first_payment,B146+7),DATE(YEAR(first_payment),MONTH(first_payment)+(A147-1)*per_year,IF(_term=24,IF(1-MOD(A147,2)=1,DAY(first_payment)+14,DAY(first_payment)),DAY(first_payment))))),"")</f>
        <v/>
      </c>
      <c r="G147" s="1" t="str">
        <f t="shared" si="5"/>
        <v/>
      </c>
    </row>
  </sheetData>
  <mergeCells count="11">
    <mergeCell ref="A4:C4"/>
    <mergeCell ref="F4:G4"/>
    <mergeCell ref="A5:C5"/>
    <mergeCell ref="F5:G5"/>
    <mergeCell ref="A8:C8"/>
    <mergeCell ref="F10:G11"/>
    <mergeCell ref="A9:C9"/>
    <mergeCell ref="F8:G9"/>
    <mergeCell ref="A6:C6"/>
    <mergeCell ref="F6:G6"/>
    <mergeCell ref="A7:C7"/>
  </mergeCells>
  <conditionalFormatting sqref="A15:G66">
    <cfRule type="expression" dxfId="4" priority="2">
      <formula>AND($A15&lt;&gt;"",MOD(ROW(),2))</formula>
    </cfRule>
  </conditionalFormatting>
  <conditionalFormatting sqref="D15:D66">
    <cfRule type="cellIs" dxfId="3" priority="3" operator="equal">
      <formula>$C15</formula>
    </cfRule>
    <cfRule type="cellIs" dxfId="2" priority="4" operator="greaterThan">
      <formula>$C15</formula>
    </cfRule>
    <cfRule type="cellIs" dxfId="1" priority="5" operator="lessThan">
      <formula>$C15</formula>
    </cfRule>
  </conditionalFormatting>
  <conditionalFormatting sqref="D4">
    <cfRule type="cellIs" dxfId="0" priority="1" operator="greaterThan">
      <formula>12</formula>
    </cfRule>
  </conditionalFormatting>
  <dataValidations count="1">
    <dataValidation type="list" allowBlank="1" showInputMessage="1" showErrorMessage="1" sqref="D5">
      <formula1>"Weekly,Bi-weekly,Semi-monthly,Monthly,Bi-monthly,Quarterly,Semi-annually,Annually"</formula1>
    </dataValidation>
  </dataValidations>
  <printOptions horizontalCentered="1"/>
  <pageMargins left="0.196850393700787" right="0.196850393700787" top="0.196850393700787" bottom="0.39370078740157499" header="0" footer="0.196850393700787"/>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showGridLines="0" workbookViewId="0">
      <selection activeCell="A24" sqref="A24"/>
    </sheetView>
  </sheetViews>
  <sheetFormatPr defaultRowHeight="14.25" x14ac:dyDescent="0.2"/>
  <cols>
    <col min="1" max="1" width="74.7109375" style="25" customWidth="1"/>
    <col min="2" max="16384" width="9.140625" style="25"/>
  </cols>
  <sheetData>
    <row r="1" spans="1:9" ht="25.5" x14ac:dyDescent="0.35">
      <c r="A1" s="23" t="s">
        <v>17</v>
      </c>
      <c r="B1" s="24"/>
      <c r="C1" s="24"/>
      <c r="D1" s="24"/>
      <c r="E1" s="24"/>
      <c r="F1" s="24"/>
      <c r="G1" s="24"/>
      <c r="H1" s="24"/>
    </row>
    <row r="2" spans="1:9" s="27" customFormat="1" ht="15" x14ac:dyDescent="0.25">
      <c r="A2" s="26" t="s">
        <v>18</v>
      </c>
    </row>
    <row r="3" spans="1:9" s="27" customFormat="1" ht="15" x14ac:dyDescent="0.25">
      <c r="A3" s="36" t="s">
        <v>24</v>
      </c>
    </row>
    <row r="4" spans="1:9" s="27" customFormat="1" x14ac:dyDescent="0.25"/>
    <row r="5" spans="1:9" s="27" customFormat="1" ht="16.5" x14ac:dyDescent="0.25">
      <c r="A5" s="28" t="str">
        <f ca="1">"© "&amp;IF(YEAR(TODAY())&gt;2017,"2017 - "&amp;YEAR(TODAY()),YEAR(TODAY()))&amp;" Spreadsheet123 LTD"</f>
        <v>© 2017 - 2021 Spreadsheet123 LTD</v>
      </c>
    </row>
    <row r="6" spans="1:9" s="27" customFormat="1" x14ac:dyDescent="0.25"/>
    <row r="7" spans="1:9" s="27" customFormat="1" ht="16.5" x14ac:dyDescent="0.25">
      <c r="A7" s="28" t="s">
        <v>19</v>
      </c>
      <c r="B7" s="29"/>
      <c r="C7" s="29"/>
      <c r="D7" s="29"/>
      <c r="E7" s="29"/>
      <c r="F7" s="29"/>
      <c r="G7" s="29"/>
      <c r="H7" s="29"/>
    </row>
    <row r="8" spans="1:9" s="27" customFormat="1" ht="33" x14ac:dyDescent="0.25">
      <c r="A8" s="30" t="s">
        <v>20</v>
      </c>
      <c r="B8" s="30"/>
      <c r="C8" s="30"/>
      <c r="D8" s="30"/>
      <c r="E8" s="30"/>
      <c r="F8" s="30"/>
      <c r="G8" s="30"/>
      <c r="H8" s="30"/>
    </row>
    <row r="9" spans="1:9" s="27" customFormat="1" ht="16.5" x14ac:dyDescent="0.25">
      <c r="A9" s="29"/>
      <c r="B9" s="29"/>
      <c r="C9" s="29"/>
      <c r="D9" s="29"/>
      <c r="E9" s="29"/>
      <c r="F9" s="29"/>
      <c r="G9" s="29"/>
      <c r="H9" s="29"/>
    </row>
    <row r="10" spans="1:9" s="27" customFormat="1" ht="66" x14ac:dyDescent="0.25">
      <c r="A10" s="31" t="s">
        <v>21</v>
      </c>
      <c r="B10" s="31"/>
      <c r="C10" s="31"/>
      <c r="D10" s="31"/>
      <c r="E10" s="31"/>
      <c r="F10" s="31"/>
      <c r="G10" s="31"/>
      <c r="H10" s="31"/>
      <c r="I10" s="32"/>
    </row>
    <row r="11" spans="1:9" s="27" customFormat="1" ht="16.5" x14ac:dyDescent="0.25">
      <c r="A11" s="33"/>
      <c r="B11" s="33"/>
      <c r="C11" s="33"/>
      <c r="D11" s="33"/>
      <c r="E11" s="33"/>
      <c r="F11" s="33"/>
      <c r="G11" s="33"/>
      <c r="H11" s="33"/>
      <c r="I11" s="34"/>
    </row>
    <row r="12" spans="1:9" s="27" customFormat="1" ht="49.5" x14ac:dyDescent="0.25">
      <c r="A12" s="30" t="s">
        <v>22</v>
      </c>
      <c r="B12" s="30"/>
      <c r="C12" s="30"/>
      <c r="D12" s="30"/>
      <c r="E12" s="30"/>
      <c r="F12" s="30"/>
      <c r="G12" s="30"/>
      <c r="H12" s="30"/>
    </row>
    <row r="13" spans="1:9" s="27" customFormat="1" ht="16.5" x14ac:dyDescent="0.25">
      <c r="A13" s="29"/>
      <c r="B13" s="29"/>
      <c r="C13" s="29"/>
      <c r="D13" s="29"/>
      <c r="E13" s="29"/>
      <c r="F13" s="29"/>
      <c r="G13" s="29"/>
      <c r="H13" s="29"/>
    </row>
    <row r="14" spans="1:9" s="27" customFormat="1" ht="16.5" x14ac:dyDescent="0.25">
      <c r="A14" s="35" t="s">
        <v>23</v>
      </c>
      <c r="B14" s="35"/>
      <c r="C14" s="35"/>
      <c r="D14" s="29"/>
      <c r="E14" s="29"/>
      <c r="F14" s="29"/>
      <c r="G14" s="29"/>
      <c r="H14" s="29"/>
    </row>
    <row r="15" spans="1:9" s="27" customFormat="1" ht="16.5" x14ac:dyDescent="0.25">
      <c r="A15" s="38" t="s">
        <v>26</v>
      </c>
      <c r="B15" s="29"/>
      <c r="C15" s="29"/>
      <c r="D15" s="29"/>
      <c r="E15" s="29"/>
      <c r="F15" s="29"/>
      <c r="G15" s="29"/>
      <c r="H15" s="29"/>
    </row>
  </sheetData>
  <hyperlinks>
    <hyperlink ref="A14:B14" r:id="rId1" tooltip="See License Agreement" display="License Agreement"/>
    <hyperlink ref="A3" r:id="rId2"/>
    <hyperlink ref="A14" r:id="rId3" tooltip="See License Agreement"/>
  </hyperlinks>
  <pageMargins left="0.7" right="0.7" top="0.75" bottom="0.75" header="0.3" footer="0.3"/>
  <pageSetup paperSize="9" orientation="portrait" r:id="rId4"/>
  <drawing r:id="rId5"/>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2</vt:i4>
      </vt:variant>
      <vt:variant>
        <vt:lpstr>Named Ranges</vt:lpstr>
      </vt:variant>
      <vt:variant>
        <vt:i4>4</vt:i4>
      </vt:variant>
    </vt:vector>
  </HeadingPairs>
  <TitlesOfParts>
    <vt:vector baseType="lpstr" size="6">
      <vt:lpstr>Payment Register</vt:lpstr>
      <vt:lpstr>©</vt:lpstr>
      <vt:lpstr>'Payment Register'!_rent_amount</vt:lpstr>
      <vt:lpstr>'Payment Register'!first_payment</vt:lpstr>
      <vt:lpstr>'Payment Register'!Print_Area</vt:lpstr>
      <vt:lpstr>'Payment Register'!Print_Titles</vt:lpstr>
    </vt:vector>
  </TitlesOfParts>
  <Company/>
  <LinksUpToDate>false</LinksUpToDate>
  <SharedDoc>false</SharedDoc>
  <HyperlinksChanged>false</HyperlinksChanged>
  <AppVersion>15.0300</AppVersion>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