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40" yWindow="-165" windowWidth="15255" windowHeight="8595" tabRatio="684"/>
  </bookViews>
  <sheets>
    <sheet name="Introduction" sheetId="7" r:id="rId1"/>
    <sheet name="Start-up costs" sheetId="6" r:id="rId2"/>
    <sheet name="PnL projection" sheetId="1" r:id="rId3"/>
    <sheet name="Cash Flow Projection" sheetId="3" r:id="rId4"/>
    <sheet name="Balance Sheet" sheetId="4" r:id="rId5"/>
    <sheet name="Finance" sheetId="5" r:id="rId6"/>
    <sheet name="Notes" sheetId="2" r:id="rId7"/>
    <sheet name="Business Plan Template" sheetId="8" r:id="rId8"/>
  </sheets>
  <definedNames>
    <definedName name="_xlnm.Print_Titles" localSheetId="2">'PnL projection'!$4:$4</definedName>
  </definedNames>
  <calcPr calcId="145621"/>
</workbook>
</file>

<file path=xl/calcChain.xml><?xml version="1.0" encoding="utf-8"?>
<calcChain xmlns="http://schemas.openxmlformats.org/spreadsheetml/2006/main">
  <c r="C98" i="6" l="1"/>
  <c r="C10" i="4" l="1"/>
  <c r="K2" i="1"/>
  <c r="H2" i="4" s="1"/>
  <c r="C102" i="6"/>
  <c r="C101" i="6"/>
  <c r="C79" i="6"/>
  <c r="C100" i="6" s="1"/>
  <c r="C74" i="6"/>
  <c r="C99" i="6" s="1"/>
  <c r="C66" i="6"/>
  <c r="C58" i="6"/>
  <c r="C97" i="6" s="1"/>
  <c r="C49" i="6"/>
  <c r="C96" i="6" s="1"/>
  <c r="C16" i="4" s="1"/>
  <c r="C41" i="6"/>
  <c r="C95" i="6" s="1"/>
  <c r="C18" i="4" s="1"/>
  <c r="C34" i="6"/>
  <c r="C94" i="6" s="1"/>
  <c r="C24" i="6"/>
  <c r="C90" i="6" s="1"/>
  <c r="C48" i="4" s="1"/>
  <c r="C19" i="6"/>
  <c r="C89" i="6" s="1"/>
  <c r="C45" i="4" s="1"/>
  <c r="C12" i="6"/>
  <c r="C88" i="6" s="1"/>
  <c r="B4" i="5" s="1"/>
  <c r="Z44" i="1"/>
  <c r="X44" i="1"/>
  <c r="V44" i="1"/>
  <c r="T44" i="1"/>
  <c r="R44" i="1"/>
  <c r="P44" i="1"/>
  <c r="N44" i="1"/>
  <c r="L44" i="1"/>
  <c r="J44" i="1"/>
  <c r="H44" i="1"/>
  <c r="F44" i="1"/>
  <c r="D44" i="1"/>
  <c r="D34" i="3" s="1"/>
  <c r="AB10" i="3"/>
  <c r="D35" i="3"/>
  <c r="D36" i="3"/>
  <c r="B35" i="3"/>
  <c r="B36" i="3"/>
  <c r="Z32" i="3"/>
  <c r="X32" i="3"/>
  <c r="V32" i="3"/>
  <c r="T32" i="3"/>
  <c r="R32" i="3"/>
  <c r="P32" i="3"/>
  <c r="N32" i="3"/>
  <c r="L32" i="3"/>
  <c r="J32" i="3"/>
  <c r="H32" i="3"/>
  <c r="F32" i="3"/>
  <c r="F40" i="1"/>
  <c r="F30" i="3" s="1"/>
  <c r="F45" i="1"/>
  <c r="H45" i="1" s="1"/>
  <c r="F46" i="1"/>
  <c r="F36" i="3" s="1"/>
  <c r="F6" i="1"/>
  <c r="F16" i="1" s="1"/>
  <c r="F9" i="1"/>
  <c r="H9" i="1" s="1"/>
  <c r="H19" i="1" s="1"/>
  <c r="F7" i="1"/>
  <c r="D13" i="1"/>
  <c r="D43" i="1" s="1"/>
  <c r="D33" i="3" s="1"/>
  <c r="D19" i="1"/>
  <c r="D17" i="1"/>
  <c r="F8" i="1"/>
  <c r="F18" i="1" s="1"/>
  <c r="F35" i="1"/>
  <c r="H35" i="1" s="1"/>
  <c r="H25" i="3" s="1"/>
  <c r="F39" i="1"/>
  <c r="F29" i="3" s="1"/>
  <c r="F34" i="1"/>
  <c r="F36" i="1"/>
  <c r="F26" i="3" s="1"/>
  <c r="F37" i="1"/>
  <c r="F27" i="3" s="1"/>
  <c r="F32" i="1"/>
  <c r="F22" i="3" s="1"/>
  <c r="F28" i="1"/>
  <c r="F19" i="1"/>
  <c r="D16" i="1"/>
  <c r="D18" i="1"/>
  <c r="D29" i="1"/>
  <c r="D19" i="3" s="1"/>
  <c r="O47" i="4"/>
  <c r="O49" i="4" s="1"/>
  <c r="N47" i="4"/>
  <c r="N49" i="4" s="1"/>
  <c r="M47" i="4"/>
  <c r="M49" i="4" s="1"/>
  <c r="L47" i="4"/>
  <c r="L49" i="4"/>
  <c r="K47" i="4"/>
  <c r="K49" i="4"/>
  <c r="J47" i="4"/>
  <c r="J49" i="4" s="1"/>
  <c r="I47" i="4"/>
  <c r="I49" i="4" s="1"/>
  <c r="H47" i="4"/>
  <c r="H49" i="4"/>
  <c r="G47" i="4"/>
  <c r="G49" i="4"/>
  <c r="F47" i="4"/>
  <c r="F49" i="4" s="1"/>
  <c r="E47" i="4"/>
  <c r="E49" i="4" s="1"/>
  <c r="O42" i="4"/>
  <c r="N42" i="4"/>
  <c r="M42" i="4"/>
  <c r="L42" i="4"/>
  <c r="K42" i="4"/>
  <c r="K51" i="4" s="1"/>
  <c r="J42" i="4"/>
  <c r="I42" i="4"/>
  <c r="H42" i="4"/>
  <c r="G42" i="4"/>
  <c r="G51" i="4" s="1"/>
  <c r="F42" i="4"/>
  <c r="E42" i="4"/>
  <c r="D18" i="3"/>
  <c r="D25" i="3"/>
  <c r="D30" i="3"/>
  <c r="D29" i="3"/>
  <c r="D24" i="3"/>
  <c r="D26" i="3"/>
  <c r="D27" i="3"/>
  <c r="D22" i="3"/>
  <c r="D20" i="3"/>
  <c r="D21" i="3"/>
  <c r="D23" i="3"/>
  <c r="D28" i="3"/>
  <c r="O22" i="4"/>
  <c r="O29" i="4"/>
  <c r="N22" i="4"/>
  <c r="N29" i="4"/>
  <c r="M22" i="4"/>
  <c r="M29" i="4"/>
  <c r="L22" i="4"/>
  <c r="L29" i="4"/>
  <c r="K22" i="4"/>
  <c r="K29" i="4"/>
  <c r="J22" i="4"/>
  <c r="J29" i="4"/>
  <c r="I22" i="4"/>
  <c r="I29" i="4"/>
  <c r="H22" i="4"/>
  <c r="H29" i="4"/>
  <c r="G22" i="4"/>
  <c r="G29" i="4"/>
  <c r="F22" i="4"/>
  <c r="F29" i="4"/>
  <c r="E22" i="4"/>
  <c r="E29" i="4"/>
  <c r="D52" i="3"/>
  <c r="D51" i="3"/>
  <c r="D50" i="3"/>
  <c r="D48" i="3"/>
  <c r="B34" i="3"/>
  <c r="B33" i="3"/>
  <c r="B31" i="3"/>
  <c r="B30" i="3"/>
  <c r="B29" i="3"/>
  <c r="B28" i="3"/>
  <c r="B27" i="3"/>
  <c r="B26" i="3"/>
  <c r="B25" i="3"/>
  <c r="B24" i="3"/>
  <c r="B23" i="3"/>
  <c r="B22" i="3"/>
  <c r="B21" i="3"/>
  <c r="B20" i="3"/>
  <c r="B19" i="3"/>
  <c r="B18" i="3"/>
  <c r="F33" i="1"/>
  <c r="F23" i="3" s="1"/>
  <c r="D22" i="1"/>
  <c r="D21" i="1"/>
  <c r="D20" i="1"/>
  <c r="C42" i="4"/>
  <c r="C47" i="4"/>
  <c r="C29" i="4"/>
  <c r="D42" i="4"/>
  <c r="D47" i="4"/>
  <c r="D49" i="4" s="1"/>
  <c r="D22" i="4"/>
  <c r="D29" i="4"/>
  <c r="P2" i="4"/>
  <c r="D4" i="4" s="1"/>
  <c r="E4" i="4" s="1"/>
  <c r="F4" i="4" s="1"/>
  <c r="G4" i="4" s="1"/>
  <c r="H4" i="4" s="1"/>
  <c r="I4" i="4" s="1"/>
  <c r="J4" i="4" s="1"/>
  <c r="K4" i="4" s="1"/>
  <c r="L4" i="4" s="1"/>
  <c r="M4" i="4" s="1"/>
  <c r="N4" i="4" s="1"/>
  <c r="O4" i="4" s="1"/>
  <c r="AB2" i="3"/>
  <c r="D4" i="3" s="1"/>
  <c r="F4" i="3" s="1"/>
  <c r="H4" i="3" s="1"/>
  <c r="J4" i="3" s="1"/>
  <c r="L4" i="3" s="1"/>
  <c r="N4" i="3" s="1"/>
  <c r="P4" i="3" s="1"/>
  <c r="R4" i="3" s="1"/>
  <c r="T4" i="3" s="1"/>
  <c r="V4" i="3" s="1"/>
  <c r="X4" i="3" s="1"/>
  <c r="Z4" i="3" s="1"/>
  <c r="B22" i="1"/>
  <c r="B21" i="1"/>
  <c r="B20" i="1"/>
  <c r="B19" i="1"/>
  <c r="B18" i="1"/>
  <c r="B17" i="1"/>
  <c r="B16" i="1"/>
  <c r="F12" i="1"/>
  <c r="F22" i="1" s="1"/>
  <c r="F11" i="1"/>
  <c r="F21" i="1" s="1"/>
  <c r="F10" i="1"/>
  <c r="F20" i="1" s="1"/>
  <c r="F30" i="1"/>
  <c r="F20" i="3" s="1"/>
  <c r="F31" i="1"/>
  <c r="F21" i="3" s="1"/>
  <c r="F42" i="1"/>
  <c r="H42" i="1" s="1"/>
  <c r="J42" i="1" s="1"/>
  <c r="L42" i="1" s="1"/>
  <c r="N42" i="1" s="1"/>
  <c r="P42" i="1" s="1"/>
  <c r="R42" i="1" s="1"/>
  <c r="T42" i="1" s="1"/>
  <c r="V42" i="1" s="1"/>
  <c r="X42" i="1" s="1"/>
  <c r="Z42" i="1" s="1"/>
  <c r="AB42" i="1" s="1"/>
  <c r="F38" i="1"/>
  <c r="F28" i="3" s="1"/>
  <c r="C37" i="3"/>
  <c r="G21" i="1"/>
  <c r="F4" i="1"/>
  <c r="H4" i="1" s="1"/>
  <c r="J4" i="1" s="1"/>
  <c r="L4" i="1" s="1"/>
  <c r="N4" i="1" s="1"/>
  <c r="P4" i="1" s="1"/>
  <c r="R4" i="1" s="1"/>
  <c r="T4" i="1" s="1"/>
  <c r="V4" i="1" s="1"/>
  <c r="X4" i="1" s="1"/>
  <c r="Z4" i="1" s="1"/>
  <c r="D4" i="1"/>
  <c r="E30" i="1"/>
  <c r="E34" i="1"/>
  <c r="E38" i="1"/>
  <c r="E28" i="1"/>
  <c r="E17" i="1"/>
  <c r="E18" i="1"/>
  <c r="E19" i="1"/>
  <c r="E20" i="1"/>
  <c r="E21" i="1"/>
  <c r="E22" i="1"/>
  <c r="E16" i="1"/>
  <c r="E8" i="1"/>
  <c r="E12" i="1"/>
  <c r="E6" i="1"/>
  <c r="E10" i="1"/>
  <c r="E46" i="1"/>
  <c r="E40" i="1"/>
  <c r="E36" i="1"/>
  <c r="E32" i="1"/>
  <c r="E7" i="1"/>
  <c r="E11" i="1"/>
  <c r="E9" i="1"/>
  <c r="E29" i="1"/>
  <c r="E45" i="1"/>
  <c r="E41" i="1"/>
  <c r="E39" i="1"/>
  <c r="E37" i="1"/>
  <c r="E35" i="1"/>
  <c r="E33" i="1"/>
  <c r="E31" i="1"/>
  <c r="E44" i="1"/>
  <c r="E13" i="1"/>
  <c r="E43" i="1"/>
  <c r="C11" i="4" l="1"/>
  <c r="G22" i="1"/>
  <c r="H37" i="1"/>
  <c r="H27" i="3" s="1"/>
  <c r="H39" i="1"/>
  <c r="H29" i="3" s="1"/>
  <c r="C39" i="3"/>
  <c r="C19" i="4"/>
  <c r="C22" i="4" s="1"/>
  <c r="C54" i="4"/>
  <c r="C57" i="4" s="1"/>
  <c r="C49" i="4"/>
  <c r="C51" i="4" s="1"/>
  <c r="E42" i="1"/>
  <c r="G20" i="1"/>
  <c r="E51" i="4"/>
  <c r="I51" i="4"/>
  <c r="M51" i="4"/>
  <c r="H32" i="1"/>
  <c r="J32" i="1" s="1"/>
  <c r="J22" i="3" s="1"/>
  <c r="D8" i="3"/>
  <c r="D11" i="3" s="1"/>
  <c r="H33" i="1"/>
  <c r="H51" i="4"/>
  <c r="L51" i="4"/>
  <c r="O51" i="4"/>
  <c r="H46" i="1"/>
  <c r="H12" i="1"/>
  <c r="J12" i="1" s="1"/>
  <c r="F51" i="4"/>
  <c r="J51" i="4"/>
  <c r="N51" i="4"/>
  <c r="D23" i="1"/>
  <c r="D15" i="3" s="1"/>
  <c r="L2" i="3"/>
  <c r="C91" i="6"/>
  <c r="C10" i="3" s="1"/>
  <c r="C11" i="3" s="1"/>
  <c r="C12" i="3" s="1"/>
  <c r="C103" i="6"/>
  <c r="F35" i="3"/>
  <c r="J37" i="1"/>
  <c r="L37" i="1" s="1"/>
  <c r="N37" i="1" s="1"/>
  <c r="H36" i="1"/>
  <c r="F25" i="3"/>
  <c r="H6" i="1"/>
  <c r="G16" i="1"/>
  <c r="H11" i="1"/>
  <c r="I21" i="1" s="1"/>
  <c r="H8" i="1"/>
  <c r="J8" i="1" s="1"/>
  <c r="L8" i="1" s="1"/>
  <c r="G19" i="1"/>
  <c r="G18" i="1"/>
  <c r="H10" i="1"/>
  <c r="I20" i="1" s="1"/>
  <c r="F9" i="3"/>
  <c r="H22" i="1"/>
  <c r="H23" i="3"/>
  <c r="J33" i="1"/>
  <c r="J36" i="1"/>
  <c r="H26" i="3"/>
  <c r="F24" i="3"/>
  <c r="H34" i="1"/>
  <c r="H7" i="1"/>
  <c r="F17" i="1"/>
  <c r="F23" i="1" s="1"/>
  <c r="F15" i="3" s="1"/>
  <c r="J46" i="1"/>
  <c r="H36" i="3"/>
  <c r="H30" i="1"/>
  <c r="J35" i="1"/>
  <c r="AB32" i="3"/>
  <c r="H28" i="1"/>
  <c r="F18" i="3"/>
  <c r="F29" i="1"/>
  <c r="F19" i="3" s="1"/>
  <c r="I19" i="1"/>
  <c r="G17" i="1"/>
  <c r="I18" i="1"/>
  <c r="H31" i="1"/>
  <c r="D25" i="1"/>
  <c r="F13" i="1"/>
  <c r="F43" i="1" s="1"/>
  <c r="F33" i="3" s="1"/>
  <c r="J9" i="1"/>
  <c r="J6" i="1"/>
  <c r="H16" i="1"/>
  <c r="H35" i="3"/>
  <c r="J45" i="1"/>
  <c r="E23" i="1"/>
  <c r="I22" i="1"/>
  <c r="H38" i="1"/>
  <c r="D51" i="4"/>
  <c r="H40" i="1"/>
  <c r="J39" i="1"/>
  <c r="C59" i="4" l="1"/>
  <c r="C40" i="3"/>
  <c r="C43" i="3" s="1"/>
  <c r="C44" i="3" s="1"/>
  <c r="D8" i="4" s="1"/>
  <c r="D13" i="4" s="1"/>
  <c r="D31" i="4" s="1"/>
  <c r="B3" i="5"/>
  <c r="B5" i="5" s="1"/>
  <c r="J10" i="1"/>
  <c r="L10" i="1" s="1"/>
  <c r="H22" i="3"/>
  <c r="J11" i="1"/>
  <c r="H20" i="1"/>
  <c r="H21" i="1"/>
  <c r="L32" i="1"/>
  <c r="F34" i="3"/>
  <c r="J27" i="3"/>
  <c r="L27" i="3"/>
  <c r="H18" i="1"/>
  <c r="K18" i="1"/>
  <c r="J18" i="1"/>
  <c r="I16" i="1"/>
  <c r="P37" i="1"/>
  <c r="N27" i="3"/>
  <c r="H17" i="1"/>
  <c r="I17" i="1" s="1"/>
  <c r="J7" i="1"/>
  <c r="J40" i="1"/>
  <c r="H30" i="3"/>
  <c r="F8" i="3"/>
  <c r="F11" i="3" s="1"/>
  <c r="F25" i="1"/>
  <c r="G29" i="1"/>
  <c r="G6" i="1"/>
  <c r="G38" i="1"/>
  <c r="G11" i="1"/>
  <c r="G34" i="1"/>
  <c r="G35" i="1"/>
  <c r="G8" i="1"/>
  <c r="G40" i="1"/>
  <c r="G44" i="1"/>
  <c r="G30" i="1"/>
  <c r="G37" i="1"/>
  <c r="G43" i="1"/>
  <c r="G25" i="1"/>
  <c r="G10" i="1"/>
  <c r="G42" i="1"/>
  <c r="G32" i="1"/>
  <c r="G7" i="1"/>
  <c r="G39" i="1"/>
  <c r="G23" i="1"/>
  <c r="G12" i="1"/>
  <c r="G31" i="1"/>
  <c r="G36" i="1"/>
  <c r="G9" i="1"/>
  <c r="G46" i="1"/>
  <c r="G28" i="1"/>
  <c r="G45" i="1"/>
  <c r="G33" i="1"/>
  <c r="N32" i="1"/>
  <c r="L22" i="3"/>
  <c r="J31" i="1"/>
  <c r="H21" i="3"/>
  <c r="K20" i="1"/>
  <c r="J34" i="1"/>
  <c r="H24" i="3"/>
  <c r="L33" i="1"/>
  <c r="J23" i="3"/>
  <c r="J21" i="1"/>
  <c r="K21" i="1"/>
  <c r="L11" i="1"/>
  <c r="H28" i="3"/>
  <c r="J38" i="1"/>
  <c r="J35" i="3"/>
  <c r="L45" i="1"/>
  <c r="L9" i="1"/>
  <c r="J19" i="1"/>
  <c r="K19" i="1"/>
  <c r="L46" i="1"/>
  <c r="J36" i="3"/>
  <c r="J26" i="3"/>
  <c r="L36" i="1"/>
  <c r="H13" i="1"/>
  <c r="H43" i="1" s="1"/>
  <c r="C25" i="1"/>
  <c r="E25" i="1"/>
  <c r="J29" i="3"/>
  <c r="L39" i="1"/>
  <c r="J16" i="1"/>
  <c r="L6" i="1"/>
  <c r="J13" i="1"/>
  <c r="J43" i="1" s="1"/>
  <c r="J33" i="3" s="1"/>
  <c r="K16" i="1"/>
  <c r="H18" i="3"/>
  <c r="H29" i="1"/>
  <c r="H19" i="3" s="1"/>
  <c r="J28" i="1"/>
  <c r="L35" i="1"/>
  <c r="J25" i="3"/>
  <c r="J30" i="1"/>
  <c r="H20" i="3"/>
  <c r="L18" i="1"/>
  <c r="M18" i="1" s="1"/>
  <c r="N8" i="1"/>
  <c r="J22" i="1"/>
  <c r="L12" i="1"/>
  <c r="K22" i="1"/>
  <c r="D5" i="3" l="1"/>
  <c r="D12" i="3" s="1"/>
  <c r="C8" i="4"/>
  <c r="C13" i="4" s="1"/>
  <c r="C31" i="4" s="1"/>
  <c r="B14" i="5"/>
  <c r="D41" i="1" s="1"/>
  <c r="B10" i="5"/>
  <c r="J20" i="1"/>
  <c r="H34" i="3"/>
  <c r="H33" i="3"/>
  <c r="H9" i="3"/>
  <c r="E49" i="1"/>
  <c r="L20" i="1"/>
  <c r="N10" i="1"/>
  <c r="M20" i="1"/>
  <c r="J21" i="3"/>
  <c r="L31" i="1"/>
  <c r="L22" i="1"/>
  <c r="N12" i="1"/>
  <c r="M22" i="1"/>
  <c r="L25" i="3"/>
  <c r="N35" i="1"/>
  <c r="H8" i="3"/>
  <c r="I33" i="1"/>
  <c r="I6" i="1"/>
  <c r="I39" i="1"/>
  <c r="I11" i="1"/>
  <c r="I42" i="1"/>
  <c r="I32" i="1"/>
  <c r="I46" i="1"/>
  <c r="I8" i="1"/>
  <c r="I44" i="1"/>
  <c r="I31" i="1"/>
  <c r="I36" i="1"/>
  <c r="I10" i="1"/>
  <c r="I34" i="1"/>
  <c r="I35" i="1"/>
  <c r="I7" i="1"/>
  <c r="I38" i="1"/>
  <c r="I12" i="1"/>
  <c r="I30" i="1"/>
  <c r="I37" i="1"/>
  <c r="I9" i="1"/>
  <c r="I40" i="1"/>
  <c r="I43" i="1"/>
  <c r="I45" i="1"/>
  <c r="I29" i="1"/>
  <c r="I28" i="1"/>
  <c r="N46" i="1"/>
  <c r="L36" i="3"/>
  <c r="L35" i="3"/>
  <c r="N45" i="1"/>
  <c r="N11" i="1"/>
  <c r="M21" i="1"/>
  <c r="L21" i="1"/>
  <c r="J24" i="3"/>
  <c r="L34" i="1"/>
  <c r="L7" i="1"/>
  <c r="J17" i="1"/>
  <c r="K17" i="1"/>
  <c r="H23" i="1"/>
  <c r="H15" i="3" s="1"/>
  <c r="G13" i="1"/>
  <c r="N36" i="1"/>
  <c r="L26" i="3"/>
  <c r="N18" i="1"/>
  <c r="O18" i="1" s="1"/>
  <c r="P8" i="1"/>
  <c r="N6" i="1"/>
  <c r="L13" i="1"/>
  <c r="L43" i="1" s="1"/>
  <c r="L16" i="1"/>
  <c r="M16" i="1"/>
  <c r="N9" i="1"/>
  <c r="L19" i="1"/>
  <c r="M19" i="1" s="1"/>
  <c r="N22" i="3"/>
  <c r="P32" i="1"/>
  <c r="P27" i="3"/>
  <c r="R37" i="1"/>
  <c r="J18" i="3"/>
  <c r="L28" i="1"/>
  <c r="J29" i="1"/>
  <c r="J19" i="3" s="1"/>
  <c r="L29" i="3"/>
  <c r="N39" i="1"/>
  <c r="J20" i="3"/>
  <c r="L30" i="1"/>
  <c r="J8" i="3"/>
  <c r="K45" i="1"/>
  <c r="K8" i="1"/>
  <c r="K40" i="1"/>
  <c r="K44" i="1"/>
  <c r="K30" i="1"/>
  <c r="K37" i="1"/>
  <c r="K10" i="1"/>
  <c r="K42" i="1"/>
  <c r="K32" i="1"/>
  <c r="K7" i="1"/>
  <c r="K39" i="1"/>
  <c r="K12" i="1"/>
  <c r="K31" i="1"/>
  <c r="K36" i="1"/>
  <c r="K9" i="1"/>
  <c r="K43" i="1"/>
  <c r="K6" i="1"/>
  <c r="K38" i="1"/>
  <c r="K11" i="1"/>
  <c r="K34" i="1"/>
  <c r="K35" i="1"/>
  <c r="K33" i="1"/>
  <c r="L9" i="3"/>
  <c r="K29" i="1"/>
  <c r="K46" i="1"/>
  <c r="K28" i="1"/>
  <c r="J28" i="3"/>
  <c r="L38" i="1"/>
  <c r="L23" i="3"/>
  <c r="N33" i="1"/>
  <c r="J30" i="3"/>
  <c r="L40" i="1"/>
  <c r="C48" i="5" l="1"/>
  <c r="C52" i="5"/>
  <c r="C30" i="5"/>
  <c r="C47" i="5"/>
  <c r="C50" i="5"/>
  <c r="C33" i="5"/>
  <c r="C19" i="5"/>
  <c r="C42" i="5"/>
  <c r="C25" i="5"/>
  <c r="C15" i="5"/>
  <c r="C22" i="5"/>
  <c r="C55" i="5"/>
  <c r="C16" i="5"/>
  <c r="C20" i="5"/>
  <c r="C46" i="5"/>
  <c r="C28" i="5"/>
  <c r="C49" i="5"/>
  <c r="C58" i="5"/>
  <c r="C27" i="5"/>
  <c r="C21" i="5"/>
  <c r="C32" i="5"/>
  <c r="C44" i="5"/>
  <c r="C29" i="5"/>
  <c r="C24" i="5"/>
  <c r="C18" i="5"/>
  <c r="C51" i="5"/>
  <c r="C60" i="5"/>
  <c r="C57" i="5"/>
  <c r="C43" i="5"/>
  <c r="C54" i="5"/>
  <c r="C37" i="5"/>
  <c r="C36" i="5"/>
  <c r="C40" i="5"/>
  <c r="C61" i="5"/>
  <c r="C31" i="5"/>
  <c r="C34" i="5"/>
  <c r="C17" i="5"/>
  <c r="C56" i="5"/>
  <c r="C26" i="5"/>
  <c r="C59" i="5"/>
  <c r="C45" i="5"/>
  <c r="C53" i="5"/>
  <c r="C39" i="5"/>
  <c r="C14" i="5"/>
  <c r="C35" i="5"/>
  <c r="C41" i="5"/>
  <c r="C38" i="5"/>
  <c r="C23" i="5"/>
  <c r="D31" i="3"/>
  <c r="D37" i="3" s="1"/>
  <c r="D47" i="1"/>
  <c r="J23" i="1"/>
  <c r="H11" i="3"/>
  <c r="J34" i="3"/>
  <c r="L33" i="3"/>
  <c r="J15" i="3"/>
  <c r="J25" i="1"/>
  <c r="K25" i="1" s="1"/>
  <c r="P46" i="1"/>
  <c r="N36" i="3"/>
  <c r="M28" i="1"/>
  <c r="M6" i="1"/>
  <c r="M39" i="1"/>
  <c r="M11" i="1"/>
  <c r="M42" i="1"/>
  <c r="M32" i="1"/>
  <c r="M43" i="1"/>
  <c r="M8" i="1"/>
  <c r="M44" i="1"/>
  <c r="M31" i="1"/>
  <c r="M36" i="1"/>
  <c r="M33" i="1"/>
  <c r="M10" i="1"/>
  <c r="M34" i="1"/>
  <c r="M35" i="1"/>
  <c r="M7" i="1"/>
  <c r="M38" i="1"/>
  <c r="M46" i="1"/>
  <c r="M12" i="1"/>
  <c r="M30" i="1"/>
  <c r="M37" i="1"/>
  <c r="M9" i="1"/>
  <c r="M40" i="1"/>
  <c r="L8" i="3"/>
  <c r="L11" i="3" s="1"/>
  <c r="M45" i="1"/>
  <c r="N7" i="1"/>
  <c r="N13" i="1" s="1"/>
  <c r="N43" i="1" s="1"/>
  <c r="N33" i="3" s="1"/>
  <c r="M17" i="1"/>
  <c r="L17" i="1"/>
  <c r="L21" i="3"/>
  <c r="N31" i="1"/>
  <c r="N23" i="3"/>
  <c r="P33" i="1"/>
  <c r="N26" i="3"/>
  <c r="P36" i="1"/>
  <c r="N35" i="3"/>
  <c r="P45" i="1"/>
  <c r="N22" i="1"/>
  <c r="P12" i="1"/>
  <c r="O22" i="1"/>
  <c r="I23" i="1"/>
  <c r="J9" i="3"/>
  <c r="J11" i="3" s="1"/>
  <c r="P39" i="1"/>
  <c r="N29" i="3"/>
  <c r="N28" i="1"/>
  <c r="L29" i="1"/>
  <c r="L19" i="3" s="1"/>
  <c r="L18" i="3"/>
  <c r="R32" i="1"/>
  <c r="P22" i="3"/>
  <c r="N19" i="1"/>
  <c r="P9" i="1"/>
  <c r="O19" i="1"/>
  <c r="N16" i="1"/>
  <c r="P6" i="1"/>
  <c r="L24" i="3"/>
  <c r="N34" i="1"/>
  <c r="N21" i="1"/>
  <c r="P11" i="1"/>
  <c r="O21" i="1"/>
  <c r="N40" i="1"/>
  <c r="L30" i="3"/>
  <c r="L28" i="3"/>
  <c r="N38" i="1"/>
  <c r="L20" i="3"/>
  <c r="N30" i="1"/>
  <c r="T37" i="1"/>
  <c r="R27" i="3"/>
  <c r="R8" i="1"/>
  <c r="P18" i="1"/>
  <c r="Q18" i="1"/>
  <c r="P35" i="1"/>
  <c r="N25" i="3"/>
  <c r="N20" i="1"/>
  <c r="O20" i="1"/>
  <c r="P10" i="1"/>
  <c r="I13" i="1"/>
  <c r="H25" i="1"/>
  <c r="K13" i="1"/>
  <c r="K23" i="1"/>
  <c r="L23" i="1"/>
  <c r="L15" i="3" s="1"/>
  <c r="E47" i="1" l="1"/>
  <c r="D49" i="1"/>
  <c r="D56" i="4" s="1"/>
  <c r="D57" i="4" s="1"/>
  <c r="D59" i="4" s="1"/>
  <c r="E14" i="5"/>
  <c r="D38" i="3" s="1"/>
  <c r="D43" i="3" s="1"/>
  <c r="D44" i="3" s="1"/>
  <c r="D14" i="5"/>
  <c r="L34" i="3"/>
  <c r="T8" i="1"/>
  <c r="R18" i="1"/>
  <c r="S18" i="1"/>
  <c r="R6" i="1"/>
  <c r="P16" i="1"/>
  <c r="Q16" i="1"/>
  <c r="G41" i="1"/>
  <c r="R46" i="1"/>
  <c r="P36" i="3"/>
  <c r="N20" i="3"/>
  <c r="P30" i="1"/>
  <c r="P22" i="1"/>
  <c r="R12" i="1"/>
  <c r="Q22" i="1"/>
  <c r="R36" i="1"/>
  <c r="P26" i="3"/>
  <c r="M13" i="1"/>
  <c r="I25" i="1"/>
  <c r="T27" i="3"/>
  <c r="V37" i="1"/>
  <c r="N30" i="3"/>
  <c r="P40" i="1"/>
  <c r="N24" i="3"/>
  <c r="P34" i="1"/>
  <c r="N8" i="3"/>
  <c r="P9" i="3" s="1"/>
  <c r="O8" i="1"/>
  <c r="O40" i="1"/>
  <c r="O44" i="1"/>
  <c r="O30" i="1"/>
  <c r="O37" i="1"/>
  <c r="O23" i="1"/>
  <c r="O10" i="1"/>
  <c r="O42" i="1"/>
  <c r="O32" i="1"/>
  <c r="O7" i="1"/>
  <c r="O39" i="1"/>
  <c r="O12" i="1"/>
  <c r="O31" i="1"/>
  <c r="O36" i="1"/>
  <c r="O9" i="1"/>
  <c r="O6" i="1"/>
  <c r="O38" i="1"/>
  <c r="O11" i="1"/>
  <c r="O34" i="1"/>
  <c r="O35" i="1"/>
  <c r="O43" i="1"/>
  <c r="O46" i="1"/>
  <c r="O28" i="1"/>
  <c r="O45" i="1"/>
  <c r="O33" i="1"/>
  <c r="R22" i="3"/>
  <c r="T32" i="1"/>
  <c r="N18" i="3"/>
  <c r="N29" i="1"/>
  <c r="N19" i="3" s="1"/>
  <c r="P28" i="1"/>
  <c r="L25" i="1"/>
  <c r="N9" i="3"/>
  <c r="R11" i="1"/>
  <c r="P21" i="1"/>
  <c r="Q21" i="1"/>
  <c r="P29" i="3"/>
  <c r="R39" i="1"/>
  <c r="R10" i="1"/>
  <c r="P20" i="1"/>
  <c r="Q20" i="1"/>
  <c r="P25" i="3"/>
  <c r="R35" i="1"/>
  <c r="N28" i="3"/>
  <c r="P38" i="1"/>
  <c r="R9" i="1"/>
  <c r="P19" i="1"/>
  <c r="Q19" i="1" s="1"/>
  <c r="P35" i="3"/>
  <c r="R45" i="1"/>
  <c r="P23" i="3"/>
  <c r="R33" i="1"/>
  <c r="N21" i="3"/>
  <c r="P31" i="1"/>
  <c r="P7" i="1"/>
  <c r="P13" i="1" s="1"/>
  <c r="P43" i="1" s="1"/>
  <c r="P33" i="3" s="1"/>
  <c r="N17" i="1"/>
  <c r="N23" i="1" s="1"/>
  <c r="N15" i="3" s="1"/>
  <c r="O17" i="1"/>
  <c r="O16" i="1"/>
  <c r="M23" i="1"/>
  <c r="M29" i="1"/>
  <c r="B15" i="5" l="1"/>
  <c r="D15" i="5" s="1"/>
  <c r="B16" i="5" s="1"/>
  <c r="E8" i="4"/>
  <c r="E13" i="4" s="1"/>
  <c r="E31" i="4" s="1"/>
  <c r="F5" i="3"/>
  <c r="F12" i="3" s="1"/>
  <c r="N34" i="3"/>
  <c r="O13" i="1"/>
  <c r="P28" i="3"/>
  <c r="R38" i="1"/>
  <c r="R28" i="1"/>
  <c r="P29" i="1"/>
  <c r="P19" i="3" s="1"/>
  <c r="P18" i="3"/>
  <c r="V32" i="1"/>
  <c r="T22" i="3"/>
  <c r="G47" i="1"/>
  <c r="P8" i="3"/>
  <c r="P11" i="3" s="1"/>
  <c r="Q33" i="1"/>
  <c r="Q6" i="1"/>
  <c r="Q39" i="1"/>
  <c r="Q11" i="1"/>
  <c r="Q42" i="1"/>
  <c r="Q32" i="1"/>
  <c r="Q46" i="1"/>
  <c r="Q8" i="1"/>
  <c r="Q44" i="1"/>
  <c r="Q31" i="1"/>
  <c r="Q36" i="1"/>
  <c r="Q43" i="1"/>
  <c r="Q10" i="1"/>
  <c r="Q34" i="1"/>
  <c r="Q35" i="1"/>
  <c r="Q7" i="1"/>
  <c r="Q38" i="1"/>
  <c r="Q12" i="1"/>
  <c r="Q30" i="1"/>
  <c r="Q37" i="1"/>
  <c r="Q9" i="1"/>
  <c r="Q40" i="1"/>
  <c r="Q45" i="1"/>
  <c r="Q29" i="1"/>
  <c r="Q28" i="1"/>
  <c r="T18" i="1"/>
  <c r="V8" i="1"/>
  <c r="U18" i="1"/>
  <c r="R31" i="1"/>
  <c r="P21" i="3"/>
  <c r="R35" i="3"/>
  <c r="T45" i="1"/>
  <c r="T9" i="1"/>
  <c r="R19" i="1"/>
  <c r="S19" i="1"/>
  <c r="M25" i="1"/>
  <c r="R34" i="1"/>
  <c r="P24" i="3"/>
  <c r="X37" i="1"/>
  <c r="V27" i="3"/>
  <c r="R26" i="3"/>
  <c r="T36" i="1"/>
  <c r="R30" i="1"/>
  <c r="P20" i="3"/>
  <c r="O29" i="1"/>
  <c r="R7" i="1"/>
  <c r="R13" i="1" s="1"/>
  <c r="R43" i="1" s="1"/>
  <c r="R33" i="3" s="1"/>
  <c r="P17" i="1"/>
  <c r="Q17" i="1" s="1"/>
  <c r="T35" i="1"/>
  <c r="R25" i="3"/>
  <c r="R20" i="1"/>
  <c r="T10" i="1"/>
  <c r="S20" i="1"/>
  <c r="T46" i="1"/>
  <c r="R36" i="3"/>
  <c r="N11" i="3"/>
  <c r="R23" i="3"/>
  <c r="T33" i="1"/>
  <c r="R29" i="3"/>
  <c r="T39" i="1"/>
  <c r="R21" i="1"/>
  <c r="T11" i="1"/>
  <c r="S21" i="1"/>
  <c r="R40" i="1"/>
  <c r="P30" i="3"/>
  <c r="R22" i="1"/>
  <c r="T12" i="1"/>
  <c r="S22" i="1"/>
  <c r="T6" i="1"/>
  <c r="R16" i="1"/>
  <c r="S16" i="1" s="1"/>
  <c r="N25" i="1"/>
  <c r="D16" i="5" l="1"/>
  <c r="B17" i="5" s="1"/>
  <c r="J41" i="1" s="1"/>
  <c r="E16" i="5"/>
  <c r="H38" i="3" s="1"/>
  <c r="H41" i="1"/>
  <c r="H31" i="3" s="1"/>
  <c r="H37" i="3" s="1"/>
  <c r="F41" i="1"/>
  <c r="E15" i="5"/>
  <c r="F38" i="3" s="1"/>
  <c r="P34" i="3"/>
  <c r="P23" i="1"/>
  <c r="P15" i="3" s="1"/>
  <c r="R9" i="3"/>
  <c r="O25" i="1"/>
  <c r="T16" i="1"/>
  <c r="U16" i="1" s="1"/>
  <c r="V6" i="1"/>
  <c r="T22" i="1"/>
  <c r="V12" i="1"/>
  <c r="U22" i="1"/>
  <c r="T25" i="3"/>
  <c r="V35" i="1"/>
  <c r="R8" i="3"/>
  <c r="S45" i="1"/>
  <c r="S8" i="1"/>
  <c r="S40" i="1"/>
  <c r="S44" i="1"/>
  <c r="S30" i="1"/>
  <c r="S37" i="1"/>
  <c r="S43" i="1"/>
  <c r="S10" i="1"/>
  <c r="S42" i="1"/>
  <c r="S32" i="1"/>
  <c r="S7" i="1"/>
  <c r="S39" i="1"/>
  <c r="S12" i="1"/>
  <c r="S31" i="1"/>
  <c r="S36" i="1"/>
  <c r="S9" i="1"/>
  <c r="S6" i="1"/>
  <c r="S38" i="1"/>
  <c r="S11" i="1"/>
  <c r="S34" i="1"/>
  <c r="S35" i="1"/>
  <c r="S33" i="1"/>
  <c r="S46" i="1"/>
  <c r="S28" i="1"/>
  <c r="R30" i="3"/>
  <c r="T40" i="1"/>
  <c r="T29" i="3"/>
  <c r="V39" i="1"/>
  <c r="R17" i="1"/>
  <c r="R23" i="1" s="1"/>
  <c r="R15" i="3" s="1"/>
  <c r="T7" i="1"/>
  <c r="T13" i="1" s="1"/>
  <c r="T43" i="1" s="1"/>
  <c r="T33" i="3" s="1"/>
  <c r="S17" i="1"/>
  <c r="X27" i="3"/>
  <c r="Z37" i="1"/>
  <c r="R28" i="3"/>
  <c r="T38" i="1"/>
  <c r="Q13" i="1"/>
  <c r="R21" i="3"/>
  <c r="T31" i="1"/>
  <c r="R18" i="3"/>
  <c r="T28" i="1"/>
  <c r="R29" i="1"/>
  <c r="R19" i="3" s="1"/>
  <c r="V36" i="1"/>
  <c r="T26" i="3"/>
  <c r="X8" i="1"/>
  <c r="V18" i="1"/>
  <c r="W18" i="1"/>
  <c r="V9" i="1"/>
  <c r="T19" i="1"/>
  <c r="U19" i="1" s="1"/>
  <c r="V22" i="3"/>
  <c r="X32" i="1"/>
  <c r="V11" i="1"/>
  <c r="U21" i="1"/>
  <c r="T21" i="1"/>
  <c r="T23" i="3"/>
  <c r="V33" i="1"/>
  <c r="V46" i="1"/>
  <c r="T36" i="3"/>
  <c r="T20" i="1"/>
  <c r="V10" i="1"/>
  <c r="U20" i="1"/>
  <c r="R20" i="3"/>
  <c r="T30" i="1"/>
  <c r="R24" i="3"/>
  <c r="T34" i="1"/>
  <c r="I41" i="1"/>
  <c r="T35" i="3"/>
  <c r="V45" i="1"/>
  <c r="G49" i="1"/>
  <c r="Q23" i="1"/>
  <c r="D17" i="5" l="1"/>
  <c r="B18" i="5" s="1"/>
  <c r="D18" i="5" s="1"/>
  <c r="E17" i="5"/>
  <c r="J38" i="3" s="1"/>
  <c r="H47" i="1"/>
  <c r="H49" i="1" s="1"/>
  <c r="H43" i="3"/>
  <c r="F47" i="1"/>
  <c r="F49" i="1" s="1"/>
  <c r="E56" i="4" s="1"/>
  <c r="E57" i="4" s="1"/>
  <c r="E59" i="4" s="1"/>
  <c r="F31" i="3"/>
  <c r="F37" i="3" s="1"/>
  <c r="F43" i="3" s="1"/>
  <c r="F44" i="3" s="1"/>
  <c r="R34" i="3"/>
  <c r="P25" i="1"/>
  <c r="R11" i="3"/>
  <c r="U28" i="1"/>
  <c r="U6" i="1"/>
  <c r="U39" i="1"/>
  <c r="U11" i="1"/>
  <c r="U42" i="1"/>
  <c r="U32" i="1"/>
  <c r="U8" i="1"/>
  <c r="U44" i="1"/>
  <c r="U31" i="1"/>
  <c r="U36" i="1"/>
  <c r="U33" i="1"/>
  <c r="U10" i="1"/>
  <c r="U34" i="1"/>
  <c r="U35" i="1"/>
  <c r="U7" i="1"/>
  <c r="U38" i="1"/>
  <c r="U43" i="1"/>
  <c r="U46" i="1"/>
  <c r="U12" i="1"/>
  <c r="U30" i="1"/>
  <c r="U37" i="1"/>
  <c r="U9" i="1"/>
  <c r="U40" i="1"/>
  <c r="T8" i="3"/>
  <c r="U45" i="1"/>
  <c r="V20" i="1"/>
  <c r="X10" i="1"/>
  <c r="W20" i="1"/>
  <c r="V23" i="3"/>
  <c r="X33" i="1"/>
  <c r="V21" i="1"/>
  <c r="X11" i="1"/>
  <c r="W21" i="1"/>
  <c r="Q25" i="1"/>
  <c r="V26" i="3"/>
  <c r="X36" i="1"/>
  <c r="T28" i="3"/>
  <c r="V38" i="1"/>
  <c r="X6" i="1"/>
  <c r="V16" i="1"/>
  <c r="W16" i="1"/>
  <c r="T24" i="3"/>
  <c r="V34" i="1"/>
  <c r="X46" i="1"/>
  <c r="V36" i="3"/>
  <c r="J31" i="3"/>
  <c r="J37" i="3" s="1"/>
  <c r="J43" i="3" s="1"/>
  <c r="K41" i="1"/>
  <c r="J47" i="1"/>
  <c r="V40" i="1"/>
  <c r="T30" i="3"/>
  <c r="S29" i="1"/>
  <c r="S13" i="1"/>
  <c r="V35" i="3"/>
  <c r="X45" i="1"/>
  <c r="Z8" i="1"/>
  <c r="X18" i="1"/>
  <c r="Y18" i="1"/>
  <c r="T29" i="1"/>
  <c r="T19" i="3" s="1"/>
  <c r="V28" i="1"/>
  <c r="T18" i="3"/>
  <c r="Z27" i="3"/>
  <c r="AB27" i="3" s="1"/>
  <c r="AB37" i="1"/>
  <c r="X35" i="1"/>
  <c r="V25" i="3"/>
  <c r="S23" i="1"/>
  <c r="I47" i="1"/>
  <c r="T20" i="3"/>
  <c r="V30" i="1"/>
  <c r="Z32" i="1"/>
  <c r="X22" i="3"/>
  <c r="V19" i="1"/>
  <c r="W19" i="1" s="1"/>
  <c r="X9" i="1"/>
  <c r="T21" i="3"/>
  <c r="V31" i="1"/>
  <c r="T17" i="1"/>
  <c r="T23" i="1" s="1"/>
  <c r="T15" i="3" s="1"/>
  <c r="V7" i="1"/>
  <c r="U17" i="1"/>
  <c r="X39" i="1"/>
  <c r="V29" i="3"/>
  <c r="W22" i="1"/>
  <c r="V22" i="1"/>
  <c r="X12" i="1"/>
  <c r="T9" i="3"/>
  <c r="R25" i="1"/>
  <c r="H5" i="3" l="1"/>
  <c r="H12" i="3" s="1"/>
  <c r="H44" i="3" s="1"/>
  <c r="F8" i="4"/>
  <c r="F13" i="4" s="1"/>
  <c r="F31" i="4" s="1"/>
  <c r="T34" i="3"/>
  <c r="U13" i="1"/>
  <c r="T11" i="3"/>
  <c r="X22" i="1"/>
  <c r="Z12" i="1"/>
  <c r="Y22" i="1"/>
  <c r="X29" i="3"/>
  <c r="Z39" i="1"/>
  <c r="B19" i="5"/>
  <c r="D19" i="5" s="1"/>
  <c r="Z9" i="1"/>
  <c r="X19" i="1"/>
  <c r="Y19" i="1"/>
  <c r="V20" i="3"/>
  <c r="X30" i="1"/>
  <c r="V18" i="3"/>
  <c r="V29" i="1"/>
  <c r="V19" i="3" s="1"/>
  <c r="X28" i="1"/>
  <c r="Z18" i="1"/>
  <c r="AB18" i="1" s="1"/>
  <c r="AA18" i="1"/>
  <c r="AB8" i="1"/>
  <c r="AC18" i="1" s="1"/>
  <c r="K47" i="1"/>
  <c r="J49" i="1"/>
  <c r="Z46" i="1"/>
  <c r="X36" i="3"/>
  <c r="X23" i="3"/>
  <c r="Z33" i="1"/>
  <c r="T25" i="1"/>
  <c r="U29" i="1"/>
  <c r="X16" i="1"/>
  <c r="Z6" i="1"/>
  <c r="Y16" i="1"/>
  <c r="S25" i="1"/>
  <c r="X7" i="1"/>
  <c r="X13" i="1" s="1"/>
  <c r="X43" i="1" s="1"/>
  <c r="X33" i="3" s="1"/>
  <c r="V17" i="1"/>
  <c r="V23" i="1" s="1"/>
  <c r="V15" i="3" s="1"/>
  <c r="Z22" i="3"/>
  <c r="AB22" i="3" s="1"/>
  <c r="AB32" i="1"/>
  <c r="X25" i="3"/>
  <c r="Z35" i="1"/>
  <c r="X35" i="3"/>
  <c r="Z45" i="1"/>
  <c r="V28" i="3"/>
  <c r="X38" i="1"/>
  <c r="Z10" i="1"/>
  <c r="X20" i="1"/>
  <c r="Y20" i="1"/>
  <c r="U23" i="1"/>
  <c r="V9" i="3"/>
  <c r="V21" i="3"/>
  <c r="X31" i="1"/>
  <c r="V30" i="3"/>
  <c r="X40" i="1"/>
  <c r="V24" i="3"/>
  <c r="X34" i="1"/>
  <c r="Z36" i="1"/>
  <c r="X26" i="3"/>
  <c r="F56" i="4"/>
  <c r="F57" i="4" s="1"/>
  <c r="F59" i="4" s="1"/>
  <c r="I49" i="1"/>
  <c r="Z11" i="1"/>
  <c r="X21" i="1"/>
  <c r="Y21" i="1"/>
  <c r="L41" i="1"/>
  <c r="E18" i="5"/>
  <c r="L38" i="3" s="1"/>
  <c r="V13" i="1"/>
  <c r="V43" i="1" s="1"/>
  <c r="V33" i="3" s="1"/>
  <c r="G8" i="4" l="1"/>
  <c r="G13" i="4" s="1"/>
  <c r="G31" i="4" s="1"/>
  <c r="J5" i="3"/>
  <c r="J12" i="3" s="1"/>
  <c r="J44" i="3" s="1"/>
  <c r="H8" i="4" s="1"/>
  <c r="H13" i="4" s="1"/>
  <c r="H31" i="4" s="1"/>
  <c r="V34" i="3"/>
  <c r="X8" i="3"/>
  <c r="Y6" i="1"/>
  <c r="Y39" i="1"/>
  <c r="Y11" i="1"/>
  <c r="Y42" i="1"/>
  <c r="Y32" i="1"/>
  <c r="Y29" i="1"/>
  <c r="Y33" i="1"/>
  <c r="Y45" i="1"/>
  <c r="Y8" i="1"/>
  <c r="Y44" i="1"/>
  <c r="Y31" i="1"/>
  <c r="Y36" i="1"/>
  <c r="Y10" i="1"/>
  <c r="Y34" i="1"/>
  <c r="Y35" i="1"/>
  <c r="Y7" i="1"/>
  <c r="Y38" i="1"/>
  <c r="Y12" i="1"/>
  <c r="Y30" i="1"/>
  <c r="Y37" i="1"/>
  <c r="Y9" i="1"/>
  <c r="Y40" i="1"/>
  <c r="Y46" i="1"/>
  <c r="Y43" i="1"/>
  <c r="Y28" i="1"/>
  <c r="Z34" i="1"/>
  <c r="X24" i="3"/>
  <c r="X21" i="3"/>
  <c r="Z31" i="1"/>
  <c r="Z28" i="1"/>
  <c r="X29" i="1"/>
  <c r="X19" i="3" s="1"/>
  <c r="X18" i="3"/>
  <c r="Z19" i="1"/>
  <c r="AB19" i="1" s="1"/>
  <c r="AB9" i="1"/>
  <c r="Z22" i="1"/>
  <c r="AB22" i="1" s="1"/>
  <c r="AA22" i="1"/>
  <c r="AB12" i="1"/>
  <c r="AC22" i="1" s="1"/>
  <c r="L31" i="3"/>
  <c r="L37" i="3" s="1"/>
  <c r="L43" i="3" s="1"/>
  <c r="M41" i="1"/>
  <c r="L47" i="1"/>
  <c r="Z40" i="1"/>
  <c r="X30" i="3"/>
  <c r="Z25" i="3"/>
  <c r="AB25" i="3" s="1"/>
  <c r="AB35" i="1"/>
  <c r="Z23" i="3"/>
  <c r="AB23" i="3" s="1"/>
  <c r="AB33" i="1"/>
  <c r="G56" i="4"/>
  <c r="G57" i="4" s="1"/>
  <c r="G59" i="4" s="1"/>
  <c r="K49" i="1"/>
  <c r="N41" i="1"/>
  <c r="E19" i="5"/>
  <c r="N38" i="3" s="1"/>
  <c r="W17" i="1"/>
  <c r="X28" i="3"/>
  <c r="Z38" i="1"/>
  <c r="Z35" i="3"/>
  <c r="AB35" i="3" s="1"/>
  <c r="AB45" i="1"/>
  <c r="X17" i="1"/>
  <c r="X23" i="1" s="1"/>
  <c r="X15" i="3" s="1"/>
  <c r="Z7" i="1"/>
  <c r="Z13" i="1" s="1"/>
  <c r="Z43" i="1" s="1"/>
  <c r="Y17" i="1"/>
  <c r="U25" i="1"/>
  <c r="Z29" i="3"/>
  <c r="AB29" i="3" s="1"/>
  <c r="AB39" i="1"/>
  <c r="V25" i="1"/>
  <c r="V8" i="3"/>
  <c r="V11" i="3" s="1"/>
  <c r="W46" i="1"/>
  <c r="W8" i="1"/>
  <c r="W40" i="1"/>
  <c r="W44" i="1"/>
  <c r="W30" i="1"/>
  <c r="W37" i="1"/>
  <c r="W33" i="1"/>
  <c r="W10" i="1"/>
  <c r="W42" i="1"/>
  <c r="W32" i="1"/>
  <c r="W7" i="1"/>
  <c r="W39" i="1"/>
  <c r="W43" i="1"/>
  <c r="W25" i="1"/>
  <c r="W12" i="1"/>
  <c r="W31" i="1"/>
  <c r="W36" i="1"/>
  <c r="W9" i="1"/>
  <c r="W45" i="1"/>
  <c r="W28" i="1"/>
  <c r="W23" i="1"/>
  <c r="W6" i="1"/>
  <c r="W38" i="1"/>
  <c r="W11" i="1"/>
  <c r="W34" i="1"/>
  <c r="W35" i="1"/>
  <c r="W29" i="1"/>
  <c r="Z26" i="3"/>
  <c r="AB26" i="3" s="1"/>
  <c r="AB36" i="1"/>
  <c r="Z20" i="1"/>
  <c r="AB20" i="1" s="1"/>
  <c r="AA20" i="1"/>
  <c r="AB10" i="1"/>
  <c r="AC20" i="1" s="1"/>
  <c r="Z30" i="1"/>
  <c r="X20" i="3"/>
  <c r="B20" i="5"/>
  <c r="D20" i="5" s="1"/>
  <c r="Z21" i="1"/>
  <c r="AB21" i="1" s="1"/>
  <c r="AA21" i="1"/>
  <c r="AB11" i="1"/>
  <c r="AC21" i="1" s="1"/>
  <c r="Z16" i="1"/>
  <c r="AB6" i="1"/>
  <c r="AA16" i="1"/>
  <c r="Z36" i="3"/>
  <c r="AB36" i="3" s="1"/>
  <c r="AB46" i="1"/>
  <c r="AB43" i="1" l="1"/>
  <c r="Z33" i="3"/>
  <c r="AB33" i="3" s="1"/>
  <c r="W13" i="1"/>
  <c r="X9" i="3"/>
  <c r="L5" i="3"/>
  <c r="L12" i="3" s="1"/>
  <c r="L44" i="3" s="1"/>
  <c r="I8" i="4" s="1"/>
  <c r="I13" i="4" s="1"/>
  <c r="I31" i="4" s="1"/>
  <c r="X11" i="3"/>
  <c r="X34" i="3"/>
  <c r="AC16" i="1"/>
  <c r="B21" i="5"/>
  <c r="D21" i="5" s="1"/>
  <c r="Z30" i="3"/>
  <c r="AB30" i="3" s="1"/>
  <c r="AB40" i="1"/>
  <c r="Z21" i="3"/>
  <c r="AB21" i="3" s="1"/>
  <c r="AB31" i="1"/>
  <c r="Z8" i="3"/>
  <c r="AA36" i="1"/>
  <c r="AA9" i="1"/>
  <c r="AA33" i="1"/>
  <c r="AA40" i="1"/>
  <c r="AA28" i="1"/>
  <c r="AA8" i="1"/>
  <c r="AA12" i="1"/>
  <c r="AA32" i="1"/>
  <c r="AA43" i="1"/>
  <c r="AA35" i="1"/>
  <c r="AA44" i="1"/>
  <c r="AA7" i="1"/>
  <c r="AA11" i="1"/>
  <c r="AA30" i="1"/>
  <c r="AA34" i="1"/>
  <c r="AA45" i="1"/>
  <c r="AA37" i="1"/>
  <c r="AA10" i="1"/>
  <c r="AA6" i="1"/>
  <c r="AA39" i="1"/>
  <c r="AA31" i="1"/>
  <c r="AA46" i="1"/>
  <c r="AA42" i="1"/>
  <c r="AA38" i="1"/>
  <c r="P41" i="1"/>
  <c r="E20" i="5"/>
  <c r="P38" i="3" s="1"/>
  <c r="Z24" i="3"/>
  <c r="AB24" i="3" s="1"/>
  <c r="AB34" i="1"/>
  <c r="AC19" i="1"/>
  <c r="X25" i="1"/>
  <c r="AA19" i="1"/>
  <c r="Z9" i="3"/>
  <c r="AB9" i="3" s="1"/>
  <c r="M47" i="1"/>
  <c r="L49" i="1"/>
  <c r="Z18" i="3"/>
  <c r="AB18" i="3" s="1"/>
  <c r="Z29" i="1"/>
  <c r="AB28" i="1"/>
  <c r="N31" i="3"/>
  <c r="N37" i="3" s="1"/>
  <c r="N43" i="3" s="1"/>
  <c r="O41" i="1"/>
  <c r="N47" i="1"/>
  <c r="AB16" i="1"/>
  <c r="Z20" i="3"/>
  <c r="AB20" i="3" s="1"/>
  <c r="AB30" i="1"/>
  <c r="AB7" i="1"/>
  <c r="Z17" i="1"/>
  <c r="AB17" i="1" s="1"/>
  <c r="Z28" i="3"/>
  <c r="AB28" i="3" s="1"/>
  <c r="AB38" i="1"/>
  <c r="Y23" i="1"/>
  <c r="Y13" i="1"/>
  <c r="AB44" i="1" l="1"/>
  <c r="Z34" i="3"/>
  <c r="AB34" i="3" s="1"/>
  <c r="N5" i="3"/>
  <c r="N12" i="3" s="1"/>
  <c r="N44" i="3" s="1"/>
  <c r="O47" i="1"/>
  <c r="N49" i="1"/>
  <c r="AB29" i="1"/>
  <c r="Z19" i="3"/>
  <c r="AB19" i="3" s="1"/>
  <c r="H56" i="4"/>
  <c r="H57" i="4" s="1"/>
  <c r="H59" i="4" s="1"/>
  <c r="M49" i="1"/>
  <c r="AB8" i="3"/>
  <c r="AB11" i="3" s="1"/>
  <c r="AB12" i="3" s="1"/>
  <c r="Z11" i="3"/>
  <c r="AC17" i="1"/>
  <c r="Z23" i="1"/>
  <c r="AA13" i="1"/>
  <c r="AB13" i="1"/>
  <c r="Y25" i="1"/>
  <c r="R41" i="1"/>
  <c r="E21" i="5"/>
  <c r="R38" i="3" s="1"/>
  <c r="AB23" i="1"/>
  <c r="P31" i="3"/>
  <c r="P37" i="3" s="1"/>
  <c r="P43" i="3" s="1"/>
  <c r="P47" i="1"/>
  <c r="Q41" i="1"/>
  <c r="B22" i="5"/>
  <c r="D22" i="5" s="1"/>
  <c r="AA29" i="1"/>
  <c r="AA17" i="1"/>
  <c r="T41" i="1" l="1"/>
  <c r="E22" i="5"/>
  <c r="T38" i="3" s="1"/>
  <c r="Z15" i="3"/>
  <c r="Z25" i="1"/>
  <c r="AA23" i="1"/>
  <c r="I56" i="4"/>
  <c r="I57" i="4" s="1"/>
  <c r="I59" i="4" s="1"/>
  <c r="O49" i="1"/>
  <c r="P5" i="3"/>
  <c r="P12" i="3" s="1"/>
  <c r="P44" i="3" s="1"/>
  <c r="J8" i="4"/>
  <c r="J13" i="4" s="1"/>
  <c r="J31" i="4" s="1"/>
  <c r="B23" i="5"/>
  <c r="D23" i="5" s="1"/>
  <c r="AC6" i="1"/>
  <c r="AC12" i="1"/>
  <c r="AC37" i="1"/>
  <c r="AC35" i="1"/>
  <c r="AC38" i="1"/>
  <c r="AC30" i="1"/>
  <c r="AC28" i="1"/>
  <c r="AC39" i="1"/>
  <c r="AC42" i="1"/>
  <c r="AC32" i="1"/>
  <c r="AC40" i="1"/>
  <c r="AC43" i="1"/>
  <c r="AC23" i="1"/>
  <c r="AC7" i="1"/>
  <c r="AC8" i="1"/>
  <c r="AC45" i="1"/>
  <c r="AC46" i="1"/>
  <c r="AC34" i="1"/>
  <c r="AC44" i="1"/>
  <c r="AB25" i="1"/>
  <c r="AC29" i="1"/>
  <c r="AC25" i="1"/>
  <c r="AC9" i="1"/>
  <c r="AC11" i="1"/>
  <c r="AC10" i="1"/>
  <c r="AC36" i="1"/>
  <c r="AC33" i="1"/>
  <c r="AC31" i="1"/>
  <c r="Q47" i="1"/>
  <c r="P49" i="1"/>
  <c r="R31" i="3"/>
  <c r="R37" i="3" s="1"/>
  <c r="R43" i="3" s="1"/>
  <c r="S41" i="1"/>
  <c r="R47" i="1"/>
  <c r="B24" i="5" l="1"/>
  <c r="D24" i="5" s="1"/>
  <c r="J56" i="4"/>
  <c r="J57" i="4" s="1"/>
  <c r="J59" i="4" s="1"/>
  <c r="Q49" i="1"/>
  <c r="T31" i="3"/>
  <c r="T37" i="3" s="1"/>
  <c r="T43" i="3" s="1"/>
  <c r="U41" i="1"/>
  <c r="T47" i="1"/>
  <c r="V41" i="1"/>
  <c r="E23" i="5"/>
  <c r="V38" i="3" s="1"/>
  <c r="AB15" i="3"/>
  <c r="S47" i="1"/>
  <c r="R49" i="1"/>
  <c r="R5" i="3"/>
  <c r="R12" i="3" s="1"/>
  <c r="R44" i="3" s="1"/>
  <c r="K8" i="4"/>
  <c r="K13" i="4" s="1"/>
  <c r="K31" i="4" s="1"/>
  <c r="AA25" i="1"/>
  <c r="AC13" i="1"/>
  <c r="B25" i="5" l="1"/>
  <c r="K56" i="4"/>
  <c r="K57" i="4" s="1"/>
  <c r="K59" i="4" s="1"/>
  <c r="S49" i="1"/>
  <c r="X41" i="1"/>
  <c r="E24" i="5"/>
  <c r="X38" i="3" s="1"/>
  <c r="T5" i="3"/>
  <c r="T12" i="3" s="1"/>
  <c r="T44" i="3" s="1"/>
  <c r="L8" i="4"/>
  <c r="L13" i="4" s="1"/>
  <c r="L31" i="4" s="1"/>
  <c r="U47" i="1"/>
  <c r="T49" i="1"/>
  <c r="V31" i="3"/>
  <c r="V37" i="3" s="1"/>
  <c r="V43" i="3" s="1"/>
  <c r="W41" i="1"/>
  <c r="V47" i="1"/>
  <c r="W47" i="1" l="1"/>
  <c r="V49" i="1"/>
  <c r="Z41" i="1"/>
  <c r="E25" i="5"/>
  <c r="Z38" i="3" s="1"/>
  <c r="AB38" i="3" s="1"/>
  <c r="L56" i="4"/>
  <c r="L57" i="4" s="1"/>
  <c r="L59" i="4" s="1"/>
  <c r="U49" i="1"/>
  <c r="M8" i="4"/>
  <c r="M13" i="4" s="1"/>
  <c r="M31" i="4" s="1"/>
  <c r="V5" i="3"/>
  <c r="V12" i="3" s="1"/>
  <c r="V44" i="3" s="1"/>
  <c r="X31" i="3"/>
  <c r="X37" i="3" s="1"/>
  <c r="X43" i="3" s="1"/>
  <c r="Y41" i="1"/>
  <c r="X47" i="1"/>
  <c r="D25" i="5"/>
  <c r="M56" i="4" l="1"/>
  <c r="M57" i="4" s="1"/>
  <c r="M59" i="4" s="1"/>
  <c r="W49" i="1"/>
  <c r="Y47" i="1"/>
  <c r="X49" i="1"/>
  <c r="Z31" i="3"/>
  <c r="AB41" i="1"/>
  <c r="AA41" i="1"/>
  <c r="Z47" i="1"/>
  <c r="B26" i="5"/>
  <c r="E26" i="5" s="1"/>
  <c r="X5" i="3"/>
  <c r="X12" i="3" s="1"/>
  <c r="X44" i="3" s="1"/>
  <c r="N8" i="4"/>
  <c r="N13" i="4" s="1"/>
  <c r="N31" i="4" s="1"/>
  <c r="AA47" i="1" l="1"/>
  <c r="Z49" i="1"/>
  <c r="N56" i="4"/>
  <c r="N57" i="4" s="1"/>
  <c r="N59" i="4" s="1"/>
  <c r="Y49" i="1"/>
  <c r="AB31" i="3"/>
  <c r="AB37" i="3" s="1"/>
  <c r="AB43" i="3" s="1"/>
  <c r="AB44" i="3" s="1"/>
  <c r="Z37" i="3"/>
  <c r="Z43" i="3" s="1"/>
  <c r="AB47" i="1"/>
  <c r="AC41" i="1"/>
  <c r="O8" i="4"/>
  <c r="O13" i="4" s="1"/>
  <c r="O31" i="4" s="1"/>
  <c r="Z5" i="3"/>
  <c r="Z12" i="3" s="1"/>
  <c r="D26" i="5"/>
  <c r="Z44" i="3" l="1"/>
  <c r="O56" i="4"/>
  <c r="O57" i="4" s="1"/>
  <c r="O59" i="4" s="1"/>
  <c r="AA49" i="1"/>
  <c r="B27" i="5"/>
  <c r="E27" i="5" s="1"/>
  <c r="AC47" i="1"/>
  <c r="AB49" i="1"/>
  <c r="AC49" i="1" s="1"/>
  <c r="D27" i="5" l="1"/>
  <c r="B28" i="5" l="1"/>
  <c r="E28" i="5" s="1"/>
  <c r="D28" i="5" l="1"/>
  <c r="B29" i="5" s="1"/>
  <c r="E29" i="5" s="1"/>
  <c r="D29" i="5" l="1"/>
  <c r="B30" i="5" l="1"/>
  <c r="E30" i="5" s="1"/>
  <c r="D30" i="5" l="1"/>
  <c r="B31" i="5" l="1"/>
  <c r="E31" i="5" s="1"/>
  <c r="D31" i="5" l="1"/>
  <c r="B32" i="5" s="1"/>
  <c r="E32" i="5" s="1"/>
  <c r="D32" i="5" l="1"/>
  <c r="B33" i="5" s="1"/>
  <c r="E33" i="5" s="1"/>
  <c r="D33" i="5" l="1"/>
  <c r="B34" i="5" l="1"/>
  <c r="E34" i="5" s="1"/>
  <c r="D34" i="5" l="1"/>
  <c r="B35" i="5" l="1"/>
  <c r="E35" i="5" s="1"/>
  <c r="D35" i="5" l="1"/>
  <c r="B36" i="5" l="1"/>
  <c r="E36" i="5" s="1"/>
  <c r="D36" i="5" l="1"/>
  <c r="B37" i="5" l="1"/>
  <c r="E37" i="5" s="1"/>
  <c r="D37" i="5" l="1"/>
  <c r="B38" i="5" s="1"/>
  <c r="E38" i="5" s="1"/>
  <c r="D38" i="5" l="1"/>
  <c r="B39" i="5" l="1"/>
  <c r="E39" i="5" s="1"/>
  <c r="D39" i="5" l="1"/>
  <c r="B40" i="5" l="1"/>
  <c r="E40" i="5" s="1"/>
  <c r="D40" i="5" l="1"/>
  <c r="B41" i="5" l="1"/>
  <c r="E41" i="5" s="1"/>
  <c r="D41" i="5" l="1"/>
  <c r="B42" i="5" s="1"/>
  <c r="E42" i="5" s="1"/>
  <c r="D42" i="5" l="1"/>
  <c r="B43" i="5" l="1"/>
  <c r="E43" i="5" s="1"/>
  <c r="D43" i="5" l="1"/>
  <c r="B44" i="5" l="1"/>
  <c r="E44" i="5" s="1"/>
  <c r="D44" i="5" l="1"/>
  <c r="B45" i="5" s="1"/>
  <c r="E45" i="5" s="1"/>
  <c r="D45" i="5" l="1"/>
  <c r="B46" i="5" s="1"/>
  <c r="E46" i="5" s="1"/>
  <c r="D46" i="5" l="1"/>
  <c r="B47" i="5" l="1"/>
  <c r="E47" i="5" s="1"/>
  <c r="D47" i="5" l="1"/>
  <c r="B48" i="5" s="1"/>
  <c r="E48" i="5" s="1"/>
  <c r="D48" i="5" l="1"/>
  <c r="B49" i="5" s="1"/>
  <c r="E49" i="5" s="1"/>
  <c r="D49" i="5" l="1"/>
  <c r="B50" i="5" l="1"/>
  <c r="E50" i="5" s="1"/>
  <c r="D50" i="5" l="1"/>
  <c r="B51" i="5" l="1"/>
  <c r="E51" i="5" s="1"/>
  <c r="D51" i="5" l="1"/>
  <c r="B52" i="5" s="1"/>
  <c r="E52" i="5" s="1"/>
  <c r="D52" i="5" l="1"/>
  <c r="B53" i="5" s="1"/>
  <c r="E53" i="5" s="1"/>
  <c r="D53" i="5" l="1"/>
  <c r="B54" i="5" l="1"/>
  <c r="E54" i="5" s="1"/>
  <c r="D54" i="5" l="1"/>
  <c r="B55" i="5" l="1"/>
  <c r="E55" i="5" s="1"/>
  <c r="D55" i="5" l="1"/>
  <c r="B56" i="5" s="1"/>
  <c r="E56" i="5" s="1"/>
  <c r="D56" i="5" l="1"/>
  <c r="B57" i="5" l="1"/>
  <c r="E57" i="5" s="1"/>
  <c r="D57" i="5" l="1"/>
  <c r="B58" i="5" l="1"/>
  <c r="E58" i="5" s="1"/>
  <c r="D58" i="5" l="1"/>
  <c r="B59" i="5" s="1"/>
  <c r="E59" i="5" s="1"/>
  <c r="D59" i="5" l="1"/>
  <c r="B60" i="5" s="1"/>
  <c r="E60" i="5" s="1"/>
  <c r="D60" i="5" l="1"/>
  <c r="B61" i="5" l="1"/>
  <c r="E61" i="5" s="1"/>
  <c r="D61" i="5" l="1"/>
</calcChain>
</file>

<file path=xl/comments1.xml><?xml version="1.0" encoding="utf-8"?>
<comments xmlns="http://schemas.openxmlformats.org/spreadsheetml/2006/main">
  <authors>
    <author>Microsoft</author>
    <author>Thys</author>
  </authors>
  <commentList>
    <comment ref="C12" authorId="0">
      <text>
        <r>
          <rPr>
            <b/>
            <sz val="8"/>
            <color indexed="81"/>
            <rFont val="Tahoma"/>
            <family val="2"/>
          </rPr>
          <t>Totals are calculated automatically.</t>
        </r>
      </text>
    </comment>
    <comment ref="A36" authorId="0">
      <text>
        <r>
          <rPr>
            <b/>
            <sz val="8"/>
            <color indexed="81"/>
            <rFont val="Tahoma"/>
            <family val="2"/>
          </rPr>
          <t>Remodelling expenses for leased premises.</t>
        </r>
      </text>
    </comment>
    <comment ref="A54" authorId="1">
      <text>
        <r>
          <rPr>
            <b/>
            <sz val="9"/>
            <color indexed="81"/>
            <rFont val="Tahoma"/>
            <family val="2"/>
          </rPr>
          <t>Thys:</t>
        </r>
        <r>
          <rPr>
            <sz val="9"/>
            <color indexed="81"/>
            <rFont val="Tahoma"/>
            <family val="2"/>
          </rPr>
          <t xml:space="preserve">
Company registration, SARS registrations, UIF &amp; WCA registration, consulting, agreements, etc</t>
        </r>
      </text>
    </comment>
    <comment ref="A83" authorId="0">
      <text>
        <r>
          <rPr>
            <b/>
            <sz val="8"/>
            <color indexed="81"/>
            <rFont val="Tahoma"/>
            <family val="2"/>
          </rPr>
          <t>This value is calculated in the 12-month cash flow spreadsheet.</t>
        </r>
      </text>
    </comment>
    <comment ref="C108" authorId="0">
      <text>
        <r>
          <rPr>
            <b/>
            <sz val="8"/>
            <color indexed="81"/>
            <rFont val="Tahoma"/>
            <family val="2"/>
          </rPr>
          <t>Lower of cost or market value.</t>
        </r>
      </text>
    </comment>
  </commentList>
</comments>
</file>

<file path=xl/comments2.xml><?xml version="1.0" encoding="utf-8"?>
<comments xmlns="http://schemas.openxmlformats.org/spreadsheetml/2006/main">
  <authors>
    <author>Thys</author>
    <author>Microsoft</author>
  </authors>
  <commentList>
    <comment ref="R2" authorId="0">
      <text>
        <r>
          <rPr>
            <b/>
            <sz val="9"/>
            <color indexed="81"/>
            <rFont val="Tahoma"/>
            <family val="2"/>
          </rPr>
          <t>Thys:</t>
        </r>
        <r>
          <rPr>
            <sz val="9"/>
            <color indexed="81"/>
            <rFont val="Tahoma"/>
            <family val="2"/>
          </rPr>
          <t xml:space="preserve">
enter first month
e.g. Jan 12</t>
        </r>
      </text>
    </comment>
    <comment ref="C16" authorId="0">
      <text>
        <r>
          <rPr>
            <b/>
            <sz val="9"/>
            <color indexed="81"/>
            <rFont val="Tahoma"/>
            <family val="2"/>
          </rPr>
          <t>Thys:</t>
        </r>
        <r>
          <rPr>
            <sz val="9"/>
            <color indexed="81"/>
            <rFont val="Tahoma"/>
            <family val="2"/>
          </rPr>
          <t xml:space="preserve">
Enter actual %
</t>
        </r>
      </text>
    </comment>
    <comment ref="B28" authorId="1">
      <text>
        <r>
          <rPr>
            <b/>
            <sz val="8"/>
            <color indexed="81"/>
            <rFont val="Tahoma"/>
            <family val="2"/>
          </rPr>
          <t>Sales people, office &amp; others.</t>
        </r>
      </text>
    </comment>
    <comment ref="B29" authorId="1">
      <text>
        <r>
          <rPr>
            <b/>
            <sz val="8"/>
            <color indexed="81"/>
            <rFont val="Tahoma"/>
            <family val="2"/>
          </rPr>
          <t>Taxes, etc.</t>
        </r>
      </text>
    </comment>
    <comment ref="C43" authorId="0">
      <text>
        <r>
          <rPr>
            <b/>
            <sz val="9"/>
            <color indexed="81"/>
            <rFont val="Tahoma"/>
            <family val="2"/>
          </rPr>
          <t>Thys:</t>
        </r>
        <r>
          <rPr>
            <sz val="9"/>
            <color indexed="81"/>
            <rFont val="Tahoma"/>
            <family val="2"/>
          </rPr>
          <t xml:space="preserve">
Insert correct %</t>
        </r>
      </text>
    </comment>
    <comment ref="C44" authorId="0">
      <text>
        <r>
          <rPr>
            <b/>
            <sz val="9"/>
            <color indexed="81"/>
            <rFont val="Tahoma"/>
            <family val="2"/>
          </rPr>
          <t>Thys:</t>
        </r>
        <r>
          <rPr>
            <sz val="9"/>
            <color indexed="81"/>
            <rFont val="Tahoma"/>
            <family val="2"/>
          </rPr>
          <t xml:space="preserve">
Insert correct %</t>
        </r>
      </text>
    </comment>
  </commentList>
</comments>
</file>

<file path=xl/comments3.xml><?xml version="1.0" encoding="utf-8"?>
<comments xmlns="http://schemas.openxmlformats.org/spreadsheetml/2006/main">
  <authors>
    <author>Microsoft</author>
  </authors>
  <commentList>
    <comment ref="C11" authorId="0">
      <text>
        <r>
          <rPr>
            <b/>
            <sz val="8"/>
            <color indexed="81"/>
            <rFont val="Tahoma"/>
            <family val="2"/>
          </rPr>
          <t>Totals are calculated automatically.</t>
        </r>
      </text>
    </comment>
  </commentList>
</comments>
</file>

<file path=xl/comments4.xml><?xml version="1.0" encoding="utf-8"?>
<comments xmlns="http://schemas.openxmlformats.org/spreadsheetml/2006/main">
  <authors>
    <author>Microsoft</author>
  </authors>
  <commentList>
    <comment ref="C13" authorId="0">
      <text>
        <r>
          <rPr>
            <b/>
            <sz val="9"/>
            <color indexed="81"/>
            <rFont val="Tahoma"/>
            <family val="2"/>
          </rPr>
          <t>Totals are calculated automatically.</t>
        </r>
      </text>
    </comment>
    <comment ref="D13" authorId="0">
      <text>
        <r>
          <rPr>
            <b/>
            <sz val="9"/>
            <color indexed="81"/>
            <rFont val="Tahoma"/>
            <family val="2"/>
          </rPr>
          <t>Totals are calculated automatically.</t>
        </r>
      </text>
    </comment>
    <comment ref="E13" authorId="0">
      <text>
        <r>
          <rPr>
            <b/>
            <sz val="9"/>
            <color indexed="81"/>
            <rFont val="Tahoma"/>
            <family val="2"/>
          </rPr>
          <t>Totals are calculated automatically.</t>
        </r>
      </text>
    </comment>
    <comment ref="F13" authorId="0">
      <text>
        <r>
          <rPr>
            <b/>
            <sz val="9"/>
            <color indexed="81"/>
            <rFont val="Tahoma"/>
            <family val="2"/>
          </rPr>
          <t>Totals are calculated automatically.</t>
        </r>
      </text>
    </comment>
    <comment ref="G13" authorId="0">
      <text>
        <r>
          <rPr>
            <b/>
            <sz val="9"/>
            <color indexed="81"/>
            <rFont val="Tahoma"/>
            <family val="2"/>
          </rPr>
          <t>Totals are calculated automatically.</t>
        </r>
      </text>
    </comment>
    <comment ref="H13" authorId="0">
      <text>
        <r>
          <rPr>
            <b/>
            <sz val="9"/>
            <color indexed="81"/>
            <rFont val="Tahoma"/>
            <family val="2"/>
          </rPr>
          <t>Totals are calculated automatically.</t>
        </r>
      </text>
    </comment>
    <comment ref="I13" authorId="0">
      <text>
        <r>
          <rPr>
            <b/>
            <sz val="9"/>
            <color indexed="81"/>
            <rFont val="Tahoma"/>
            <family val="2"/>
          </rPr>
          <t>Totals are calculated automatically.</t>
        </r>
      </text>
    </comment>
    <comment ref="J13" authorId="0">
      <text>
        <r>
          <rPr>
            <b/>
            <sz val="9"/>
            <color indexed="81"/>
            <rFont val="Tahoma"/>
            <family val="2"/>
          </rPr>
          <t>Totals are calculated automatically.</t>
        </r>
      </text>
    </comment>
    <comment ref="K13" authorId="0">
      <text>
        <r>
          <rPr>
            <b/>
            <sz val="9"/>
            <color indexed="81"/>
            <rFont val="Tahoma"/>
            <family val="2"/>
          </rPr>
          <t>Totals are calculated automatically.</t>
        </r>
      </text>
    </comment>
    <comment ref="L13" authorId="0">
      <text>
        <r>
          <rPr>
            <b/>
            <sz val="9"/>
            <color indexed="81"/>
            <rFont val="Tahoma"/>
            <family val="2"/>
          </rPr>
          <t>Totals are calculated automatically.</t>
        </r>
      </text>
    </comment>
    <comment ref="M13" authorId="0">
      <text>
        <r>
          <rPr>
            <b/>
            <sz val="9"/>
            <color indexed="81"/>
            <rFont val="Tahoma"/>
            <family val="2"/>
          </rPr>
          <t>Totals are calculated automatically.</t>
        </r>
      </text>
    </comment>
    <comment ref="N13" authorId="0">
      <text>
        <r>
          <rPr>
            <b/>
            <sz val="9"/>
            <color indexed="81"/>
            <rFont val="Tahoma"/>
            <family val="2"/>
          </rPr>
          <t>Totals are calculated automatically.</t>
        </r>
      </text>
    </comment>
    <comment ref="O13" authorId="0">
      <text>
        <r>
          <rPr>
            <b/>
            <sz val="9"/>
            <color indexed="81"/>
            <rFont val="Tahoma"/>
            <family val="2"/>
          </rPr>
          <t>Totals are calculated automatically.</t>
        </r>
      </text>
    </comment>
    <comment ref="C21" authorId="0">
      <text>
        <r>
          <rPr>
            <b/>
            <sz val="8"/>
            <color indexed="81"/>
            <rFont val="Tahoma"/>
            <family val="2"/>
          </rPr>
          <t>Make sure to enter this as a negative number!</t>
        </r>
      </text>
    </comment>
    <comment ref="D21" authorId="0">
      <text>
        <r>
          <rPr>
            <b/>
            <sz val="8"/>
            <color indexed="81"/>
            <rFont val="Tahoma"/>
            <family val="2"/>
          </rPr>
          <t>Make sure to enter this as a negative number!</t>
        </r>
      </text>
    </comment>
    <comment ref="E21" authorId="0">
      <text>
        <r>
          <rPr>
            <b/>
            <sz val="8"/>
            <color indexed="81"/>
            <rFont val="Tahoma"/>
            <family val="2"/>
          </rPr>
          <t>Make sure to enter this as a negative number!</t>
        </r>
      </text>
    </comment>
    <comment ref="F21" authorId="0">
      <text>
        <r>
          <rPr>
            <b/>
            <sz val="8"/>
            <color indexed="81"/>
            <rFont val="Tahoma"/>
            <family val="2"/>
          </rPr>
          <t>Make sure to enter this as a negative number!</t>
        </r>
      </text>
    </comment>
    <comment ref="G21" authorId="0">
      <text>
        <r>
          <rPr>
            <b/>
            <sz val="8"/>
            <color indexed="81"/>
            <rFont val="Tahoma"/>
            <family val="2"/>
          </rPr>
          <t>Make sure to enter this as a negative number!</t>
        </r>
      </text>
    </comment>
    <comment ref="H21" authorId="0">
      <text>
        <r>
          <rPr>
            <b/>
            <sz val="8"/>
            <color indexed="81"/>
            <rFont val="Tahoma"/>
            <family val="2"/>
          </rPr>
          <t>Make sure to enter this as a negative number!</t>
        </r>
      </text>
    </comment>
    <comment ref="I21" authorId="0">
      <text>
        <r>
          <rPr>
            <b/>
            <sz val="8"/>
            <color indexed="81"/>
            <rFont val="Tahoma"/>
            <family val="2"/>
          </rPr>
          <t>Make sure to enter this as a negative number!</t>
        </r>
      </text>
    </comment>
    <comment ref="J21" authorId="0">
      <text>
        <r>
          <rPr>
            <b/>
            <sz val="8"/>
            <color indexed="81"/>
            <rFont val="Tahoma"/>
            <family val="2"/>
          </rPr>
          <t>Make sure to enter this as a negative number!</t>
        </r>
      </text>
    </comment>
    <comment ref="K21" authorId="0">
      <text>
        <r>
          <rPr>
            <b/>
            <sz val="8"/>
            <color indexed="81"/>
            <rFont val="Tahoma"/>
            <family val="2"/>
          </rPr>
          <t>Make sure to enter this as a negative number!</t>
        </r>
      </text>
    </comment>
    <comment ref="L21" authorId="0">
      <text>
        <r>
          <rPr>
            <b/>
            <sz val="8"/>
            <color indexed="81"/>
            <rFont val="Tahoma"/>
            <family val="2"/>
          </rPr>
          <t>Make sure to enter this as a negative number!</t>
        </r>
      </text>
    </comment>
    <comment ref="M21" authorId="0">
      <text>
        <r>
          <rPr>
            <b/>
            <sz val="8"/>
            <color indexed="81"/>
            <rFont val="Tahoma"/>
            <family val="2"/>
          </rPr>
          <t>Make sure to enter this as a negative number!</t>
        </r>
      </text>
    </comment>
    <comment ref="N21" authorId="0">
      <text>
        <r>
          <rPr>
            <b/>
            <sz val="8"/>
            <color indexed="81"/>
            <rFont val="Tahoma"/>
            <family val="2"/>
          </rPr>
          <t>Make sure to enter this as a negative number!</t>
        </r>
      </text>
    </comment>
    <comment ref="O21" authorId="0">
      <text>
        <r>
          <rPr>
            <b/>
            <sz val="8"/>
            <color indexed="81"/>
            <rFont val="Tahoma"/>
            <family val="2"/>
          </rPr>
          <t>Make sure to enter this as a negative number!</t>
        </r>
      </text>
    </comment>
  </commentList>
</comments>
</file>

<file path=xl/sharedStrings.xml><?xml version="1.0" encoding="utf-8"?>
<sst xmlns="http://schemas.openxmlformats.org/spreadsheetml/2006/main" count="457" uniqueCount="420">
  <si>
    <t xml:space="preserve">  %</t>
  </si>
  <si>
    <t>YEARLY</t>
  </si>
  <si>
    <t xml:space="preserve">   %</t>
  </si>
  <si>
    <t xml:space="preserve"> IND. %</t>
  </si>
  <si>
    <t>Outside services</t>
  </si>
  <si>
    <t>Supplies (office and operating)</t>
  </si>
  <si>
    <t>Repairs and maintenance</t>
  </si>
  <si>
    <t>Advertising</t>
  </si>
  <si>
    <t>Car, delivery and travel</t>
  </si>
  <si>
    <t>Accounting and legal</t>
  </si>
  <si>
    <t>Rent</t>
  </si>
  <si>
    <t>Telephone</t>
  </si>
  <si>
    <t>Utilities</t>
  </si>
  <si>
    <t>Insurance</t>
  </si>
  <si>
    <t>Interest</t>
  </si>
  <si>
    <t xml:space="preserve">Salary expenses </t>
  </si>
  <si>
    <t xml:space="preserve">Payroll expenses </t>
  </si>
  <si>
    <t>Misc. (unspecified)</t>
  </si>
  <si>
    <t>Fiscal Year Begins</t>
  </si>
  <si>
    <t>Total Expenses</t>
  </si>
  <si>
    <t>Revenue (Sales)</t>
  </si>
  <si>
    <t>Total Revenue (Sales)</t>
  </si>
  <si>
    <t>Cost of Sales</t>
  </si>
  <si>
    <t>Total Cost of Sales</t>
  </si>
  <si>
    <t>Gross Profit</t>
  </si>
  <si>
    <t>Expenses</t>
  </si>
  <si>
    <t>% B/A</t>
  </si>
  <si>
    <t>Depreciation</t>
  </si>
  <si>
    <t>Twelve-month profit and loss projection</t>
  </si>
  <si>
    <t>Twelve-month cash flow</t>
  </si>
  <si>
    <t>Fiscal Year Begins:</t>
  </si>
  <si>
    <t>Total Item EST</t>
  </si>
  <si>
    <r>
      <t>Cash on Hand</t>
    </r>
    <r>
      <rPr>
        <sz val="8"/>
        <rFont val="Arial"/>
        <family val="2"/>
      </rPr>
      <t xml:space="preserve"> (beginning of month)</t>
    </r>
  </si>
  <si>
    <t>CASH RECEIPTS</t>
  </si>
  <si>
    <t>Collections fm CR accounts</t>
  </si>
  <si>
    <t>Loan/ other cash inj.</t>
  </si>
  <si>
    <t>TOTAL CASH RECEIPTS</t>
  </si>
  <si>
    <r>
      <t>Total Cash Available</t>
    </r>
    <r>
      <rPr>
        <sz val="8"/>
        <rFont val="Arial"/>
        <family val="2"/>
      </rPr>
      <t xml:space="preserve"> (before cash out)</t>
    </r>
  </si>
  <si>
    <t>CASH PAID OUT</t>
  </si>
  <si>
    <t>Purchases (merchandise)</t>
  </si>
  <si>
    <t>Purchases (specify)</t>
  </si>
  <si>
    <t>SUBTOTAL</t>
  </si>
  <si>
    <t>Loan principal payment</t>
  </si>
  <si>
    <t>Capital purchase (specify)</t>
  </si>
  <si>
    <t>Reserve and/or Escrow</t>
  </si>
  <si>
    <t>Owners' Withdrawal</t>
  </si>
  <si>
    <t>TOTAL CASH PAID OUT</t>
  </si>
  <si>
    <r>
      <t xml:space="preserve">Cash Position </t>
    </r>
    <r>
      <rPr>
        <sz val="8"/>
        <rFont val="Arial"/>
        <family val="2"/>
      </rPr>
      <t>(end of month)</t>
    </r>
  </si>
  <si>
    <t>ESSENTIAL OPERATING DATA (non cash flow information)</t>
  </si>
  <si>
    <t>Sales Volume (dollars)</t>
  </si>
  <si>
    <t>Accounts Receivable</t>
  </si>
  <si>
    <t>Bad Debt (end of month)</t>
  </si>
  <si>
    <t>Inventory on hand (eom)</t>
  </si>
  <si>
    <t>Accounts Payable (eom)</t>
  </si>
  <si>
    <t>Royalties</t>
  </si>
  <si>
    <t>Marketing</t>
  </si>
  <si>
    <t>Twelve-month Balance Sheet</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</si>
  <si>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</si>
  <si>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</si>
  <si>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</si>
  <si>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</si>
  <si>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</si>
  <si>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</si>
  <si>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</si>
  <si>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</si>
  <si>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</si>
  <si>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</si>
  <si>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</si>
  <si>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Leasehold improvements</t>
  </si>
  <si>
    <t>Land &amp; buildings</t>
  </si>
  <si>
    <t>Other fixed assets</t>
  </si>
  <si>
    <t>(LESS accumulated depreciation on all fixed assets)</t>
  </si>
  <si>
    <t>Total Fixed Assets (net of depreciation)</t>
  </si>
  <si>
    <t>Other Assets</t>
  </si>
  <si>
    <t>Intangibles</t>
  </si>
  <si>
    <t>Deposits</t>
  </si>
  <si>
    <t>Goodwill</t>
  </si>
  <si>
    <t>Other</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</si>
  <si>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</si>
  <si>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</si>
  <si>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</si>
  <si>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</si>
  <si>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</si>
  <si>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</si>
  <si>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</si>
  <si>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</si>
  <si>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</si>
  <si>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</si>
  <si>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</si>
  <si>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</si>
  <si>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</si>
  <si>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</si>
  <si>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</si>
  <si>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</si>
  <si>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</si>
  <si>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</si>
  <si>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</si>
  <si>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</si>
  <si>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</si>
  <si>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</si>
  <si>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</si>
  <si>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</si>
  <si>
    <t>Bank charges</t>
  </si>
  <si>
    <t>Courier &amp; postage</t>
  </si>
  <si>
    <t>Loan to Finance business</t>
  </si>
  <si>
    <t>Loan balance</t>
  </si>
  <si>
    <t>Period</t>
  </si>
  <si>
    <t>Rate</t>
  </si>
  <si>
    <t>months</t>
  </si>
  <si>
    <t>% per month</t>
  </si>
  <si>
    <t>Repayment</t>
  </si>
  <si>
    <t>Balance</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</si>
  <si>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</si>
  <si>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</si>
  <si>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</si>
  <si>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</si>
  <si>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</si>
  <si>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</si>
  <si>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</si>
  <si>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</si>
  <si>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</si>
  <si>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</si>
  <si>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</si>
  <si>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</si>
  <si>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</si>
  <si>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</si>
  <si>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</si>
  <si>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</si>
  <si>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</si>
  <si>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</si>
  <si>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</si>
  <si>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</si>
  <si>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</si>
  <si>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</si>
  <si>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</si>
  <si>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</si>
  <si>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</si>
  <si>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</si>
  <si>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</si>
  <si>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</si>
  <si>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</si>
  <si>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</si>
  <si>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</si>
  <si>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</si>
  <si>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</si>
  <si>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</si>
  <si>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</si>
  <si>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</si>
  <si>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</si>
  <si>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</si>
  <si>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</si>
  <si>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</si>
  <si>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</si>
  <si>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</si>
  <si>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</si>
  <si>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</si>
  <si>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</si>
  <si>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</si>
  <si>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</si>
  <si>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</si>
  <si>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Capital</t>
  </si>
  <si>
    <t>Capital on loan</t>
  </si>
  <si>
    <t>Cash Sales (80%)</t>
  </si>
  <si>
    <t>Cat 1</t>
  </si>
  <si>
    <t>Cat 2</t>
  </si>
  <si>
    <t>Cat 3</t>
  </si>
  <si>
    <t>Cat 4</t>
  </si>
  <si>
    <t>Cat 5</t>
  </si>
  <si>
    <t>Business Start-up</t>
  </si>
  <si>
    <t>Where to go, what to do, etc</t>
  </si>
  <si>
    <t>http://southafrica.smetoolkit.org/sa/en/</t>
  </si>
  <si>
    <t>Enter your company name here</t>
  </si>
  <si>
    <t>Sources of Capital</t>
  </si>
  <si>
    <t>Owners' Investment (name and percent ownership)</t>
  </si>
  <si>
    <t>Your name and percent ownership</t>
  </si>
  <si>
    <t>Other investor</t>
  </si>
  <si>
    <t>Total Investment</t>
  </si>
  <si>
    <t>Bank Loans</t>
  </si>
  <si>
    <t>Bank 1</t>
  </si>
  <si>
    <t>Bank 2</t>
  </si>
  <si>
    <t>Bank 3</t>
  </si>
  <si>
    <t>Bank 4</t>
  </si>
  <si>
    <t>Total Bank Loans</t>
  </si>
  <si>
    <t>Other Loans</t>
  </si>
  <si>
    <t>Source 1</t>
  </si>
  <si>
    <t>Source 2</t>
  </si>
  <si>
    <t>Total Other Loans</t>
  </si>
  <si>
    <t>Purchase</t>
  </si>
  <si>
    <t>Construction</t>
  </si>
  <si>
    <t>Total Buildings/Real Estate</t>
  </si>
  <si>
    <t>Leasehold Improvements</t>
  </si>
  <si>
    <t>Item 1</t>
  </si>
  <si>
    <t>Item 2</t>
  </si>
  <si>
    <t>Item 3</t>
  </si>
  <si>
    <t>Item 4</t>
  </si>
  <si>
    <t>Total Leasehold Improvements</t>
  </si>
  <si>
    <t>Capital Equipment List</t>
  </si>
  <si>
    <t>Furniture</t>
  </si>
  <si>
    <t>Equipment</t>
  </si>
  <si>
    <t>Fixtures</t>
  </si>
  <si>
    <t>Machinery</t>
  </si>
  <si>
    <t>Total Capital Equipment</t>
  </si>
  <si>
    <t>Location and Admin Expenses</t>
  </si>
  <si>
    <t>Rental - 1st month &amp; last month (deposit)</t>
  </si>
  <si>
    <t>Utility deposits</t>
  </si>
  <si>
    <t>Legal and accounting fees</t>
  </si>
  <si>
    <t>Prepaid insurance</t>
  </si>
  <si>
    <t xml:space="preserve">Pre-opening salaries </t>
  </si>
  <si>
    <t>Total Location and Admin Expenses</t>
  </si>
  <si>
    <t>Opening Inventory</t>
  </si>
  <si>
    <t>Category 1</t>
  </si>
  <si>
    <t>Category 2</t>
  </si>
  <si>
    <t>Category 3</t>
  </si>
  <si>
    <t>Category 4</t>
  </si>
  <si>
    <t>Category 5</t>
  </si>
  <si>
    <t>Total Inventory</t>
  </si>
  <si>
    <t>Advertising and Promotional Expenses</t>
  </si>
  <si>
    <t>Signage</t>
  </si>
  <si>
    <t>Printing</t>
  </si>
  <si>
    <t>Travel/entertainment</t>
  </si>
  <si>
    <t>Other/additional categories</t>
  </si>
  <si>
    <t>Total Advertising/Promotional Expenses</t>
  </si>
  <si>
    <t>Other Expenses</t>
  </si>
  <si>
    <t>Other expense 1</t>
  </si>
  <si>
    <t>Other expense 2</t>
  </si>
  <si>
    <t>Total Other Expenses</t>
  </si>
  <si>
    <t>Reserve for Contingencies</t>
  </si>
  <si>
    <t xml:space="preserve">Working Capital </t>
  </si>
  <si>
    <t>Summary Statement</t>
  </si>
  <si>
    <t>Owners' and other investments</t>
  </si>
  <si>
    <t>Bank loans</t>
  </si>
  <si>
    <t>Other loans</t>
  </si>
  <si>
    <t>Total Source of Funds</t>
  </si>
  <si>
    <t>Buildings/real estate</t>
  </si>
  <si>
    <t>Capital equipment</t>
  </si>
  <si>
    <t>Location/administration expenses</t>
  </si>
  <si>
    <t>Opening inventory</t>
  </si>
  <si>
    <t>Advertising/promotional expenses</t>
  </si>
  <si>
    <t>Other expenses</t>
  </si>
  <si>
    <t>Contingency fund</t>
  </si>
  <si>
    <t>Working capital</t>
  </si>
  <si>
    <t>Security and Collateral for Loan Proposal</t>
  </si>
  <si>
    <t>Collateral for Loans</t>
  </si>
  <si>
    <t>Value</t>
  </si>
  <si>
    <t>Description</t>
  </si>
  <si>
    <t>Real estate</t>
  </si>
  <si>
    <t>Other collateral</t>
  </si>
  <si>
    <t>Owners</t>
  </si>
  <si>
    <t>Your name here</t>
  </si>
  <si>
    <t>Other owner</t>
  </si>
  <si>
    <t>Loan Guarantors (other than owners)</t>
  </si>
  <si>
    <t>Loan guarantor 1</t>
  </si>
  <si>
    <t>Loan guarantor 2</t>
  </si>
  <si>
    <t>Loan guarantor 3</t>
  </si>
  <si>
    <t>Keep all documents, slips, bank statements, etc</t>
  </si>
  <si>
    <t>Prepare a budget &amp; financial forecast by using the attached work sheets (you will need Excel knowledge)</t>
  </si>
  <si>
    <t>Buildings/Fixed Property</t>
  </si>
  <si>
    <t>Purchase Price/Start-up cost</t>
  </si>
  <si>
    <t>Deposit (owners funds)</t>
  </si>
  <si>
    <t>This is pulled through from the "start-up cost"sheet</t>
  </si>
  <si>
    <t>Enter the repayment period = in months</t>
  </si>
  <si>
    <t>Enter the borrowing cost (interest rate) in % per month = annual rate / 12</t>
  </si>
  <si>
    <t>Calculated</t>
  </si>
  <si>
    <t>enter month</t>
  </si>
  <si>
    <t>Net Profit before owner salary</t>
  </si>
  <si>
    <t>Market your business (go to a online marketing company to set up your website, face book, etc). We can refer you to a good one.</t>
  </si>
  <si>
    <t>Monitor your business performance on a monthly basis. (profitability, cash flow)</t>
  </si>
  <si>
    <t>How to use the attached work sheets:</t>
  </si>
  <si>
    <t>2. Complete the P&amp;L work sheet</t>
  </si>
  <si>
    <t>3. Check &amp; complete the cash flow work sheet</t>
  </si>
  <si>
    <t>4. Complete the Balance Sheet work sheet</t>
  </si>
  <si>
    <t>Join a business chamber or networking group(s) to promote your business</t>
  </si>
  <si>
    <t>BUSINESS PLAN TEMPLATE</t>
  </si>
  <si>
    <t>Business Name:</t>
  </si>
  <si>
    <t>(Please provide details of owners / members involved)</t>
  </si>
  <si>
    <t>Name of owner(s):</t>
  </si>
  <si>
    <t>Address:</t>
  </si>
  <si>
    <t>Identity Number:</t>
  </si>
  <si>
    <t>Tel: ( )</t>
  </si>
  <si>
    <t>Cell:</t>
  </si>
  <si>
    <t>1. INTRODUCTION OF YOUR BUSINESS IDEA</t>
  </si>
  <si>
    <t>1.1. Give a description of your business idea:</t>
  </si>
  <si>
    <t>a) What does your business do?</t>
  </si>
  <si>
    <t>b) Where is your business located?</t>
  </si>
  <si>
    <t>c) Why did you decide to open this business?</t>
  </si>
  <si>
    <t>d) Motivate why you think your business works?</t>
  </si>
  <si>
    <t>e) What skills and training is needed to operate this business?</t>
  </si>
  <si>
    <t>1.2. About yourself:</t>
  </si>
  <si>
    <t>a) Information about yourself and your family:</t>
  </si>
  <si>
    <t>b) Your age(s):</t>
  </si>
  <si>
    <t>c) Born in:</t>
  </si>
  <si>
    <t>d) Married / unmarried?</t>
  </si>
  <si>
    <t>e) Number of children: Ages:</t>
  </si>
  <si>
    <t>f) How many children attend school?</t>
  </si>
  <si>
    <t>What training, skills and courses have you completed?</t>
  </si>
  <si>
    <t>Name of place</t>
  </si>
  <si>
    <t>Years</t>
  </si>
  <si>
    <t>Course completed</t>
  </si>
  <si>
    <t>What practical work experience do you have to run this business?</t>
  </si>
  <si>
    <t>Name of work place</t>
  </si>
  <si>
    <t>Position filled</t>
  </si>
  <si>
    <t>What are your personal strengths and abilities? (What are you good at?)</t>
  </si>
  <si>
    <t>1.3 SWOT Analysis of the business:</t>
  </si>
  <si>
    <t>• List the strengths of your business:</t>
  </si>
  <si>
    <t>• List the weaknesses of your business:</t>
  </si>
  <si>
    <t>• List the opportunities for your business:</t>
  </si>
  <si>
    <t>• List the threats to your business:</t>
  </si>
  <si>
    <t>1.4 What are your goals for your business?</t>
  </si>
  <si>
    <t>1.4.1 Short-term goals (within the next three months):</t>
  </si>
  <si>
    <t>• How are you going to achieve each goal?</t>
  </si>
  <si>
    <t>1.4.2 Medium term goals (within the next year):</t>
  </si>
  <si>
    <t>1.4.3 Long-term goals (Within the next 5 years)</t>
  </si>
  <si>
    <t>2. FINANCIAL PLAN:</t>
  </si>
  <si>
    <t>2.1 Start up Capital</t>
  </si>
  <si>
    <t>2.1.1 Equipment, Tools or Stock</t>
  </si>
  <si>
    <t>How much start up capital did you invest for equipment, tools, stock or any combination of the above to start your business?</t>
  </si>
  <si>
    <t>Equipment, Tools and Stock</t>
  </si>
  <si>
    <t>Amount</t>
  </si>
  <si>
    <t>2.2 Fixed business Costs</t>
  </si>
  <si>
    <t>How much do you spend on monthly expenses?</t>
  </si>
  <si>
    <t>Fixed costs:</t>
  </si>
  <si>
    <t>Premises rental</t>
  </si>
  <si>
    <t>Salaries</t>
  </si>
  <si>
    <t>Transportation</t>
  </si>
  <si>
    <t>Advertising and promotion</t>
  </si>
  <si>
    <t>Loan repayments</t>
  </si>
  <si>
    <t>Electricity/ Water</t>
  </si>
  <si>
    <t>Total:</t>
  </si>
  <si>
    <t>2.3 Actual Sales:</t>
  </si>
  <si>
    <t>• What is the value of your stock in hand?</t>
  </si>
  <si>
    <t>2.3.1 Sales per week / month (indicate which)</t>
  </si>
  <si>
    <t>Product</t>
  </si>
  <si>
    <t>Selling price</t>
  </si>
  <si>
    <t>Units sold</t>
  </si>
  <si>
    <t>Total sales</t>
  </si>
  <si>
    <t>Total income for the week / month:</t>
  </si>
  <si>
    <t>2.4 Monthly income statement:</t>
  </si>
  <si>
    <t>Income</t>
  </si>
  <si>
    <t>Cash in</t>
  </si>
  <si>
    <t>Cash out</t>
  </si>
  <si>
    <t>Cash sales</t>
  </si>
  <si>
    <t>Fixed costs</t>
  </si>
  <si>
    <t>Credit sales</t>
  </si>
  <si>
    <t>Variable costs</t>
  </si>
  <si>
    <t>Total income</t>
  </si>
  <si>
    <t>Total expenses</t>
  </si>
  <si>
    <t>Profit / loss</t>
  </si>
  <si>
    <t>2.5 Breakeven Analysis:</t>
  </si>
  <si>
    <t>• How much do you need to sell to be able to pay all your payables at the end of each month?</t>
  </si>
  <si>
    <t>2.6 Venture Fund Loan:</t>
  </si>
  <si>
    <t>• What loan amount are you applying for?</t>
  </si>
  <si>
    <t>• What will the loan be used for?</t>
  </si>
  <si>
    <t>*Attach the relevant price quotations / documents.</t>
  </si>
  <si>
    <t>2.6.1 Loan Repayment Schedule – How much can you afford to repay towards the loan?</t>
  </si>
  <si>
    <t>• How long will it take to repay the loan?</t>
  </si>
  <si>
    <t>3. THE MARKETING PLAN</t>
  </si>
  <si>
    <t>3.1 Your Target Market:</t>
  </si>
  <si>
    <t>3.1.1 Individuals:</t>
  </si>
  <si>
    <t>a) Who are your customers?</t>
  </si>
  <si>
    <t>b) What age group? From yrs to yrs old.</t>
  </si>
  <si>
    <t>c) What is the average income of your target market?</t>
  </si>
  <si>
    <t>d) What areas are you targeting?</t>
  </si>
  <si>
    <t>e) When do they buy mostly and why? (Seasonal, days, weekends, month ends etc)</t>
  </si>
  <si>
    <t>3.2 Market Research:</t>
  </si>
  <si>
    <t>3.2.1 Product / Service Research</t>
  </si>
  <si>
    <t>a) What research did you do to test your products / service before starting your business?</t>
  </si>
  <si>
    <t>3.2.2 Competitor Research</t>
  </si>
  <si>
    <t>a) Who is your competition?</t>
  </si>
  <si>
    <t>b) What products / services do they offer and what are their prices?</t>
  </si>
  <si>
    <t>c) What are the strengths of your competitor’s business?</t>
  </si>
  <si>
    <t>d) What are their weaknesses?</t>
  </si>
  <si>
    <t>3.2.3 Supplier Research:</t>
  </si>
  <si>
    <t>• Where do you purchase your trading stock? Provide details:</t>
  </si>
  <si>
    <t>3.3 Product / service Price:</t>
  </si>
  <si>
    <t>• How does your product / service price make your product / service more marketable?</t>
  </si>
  <si>
    <t>3.4 Product / service Promotion:</t>
  </si>
  <si>
    <t>• How do you promote your product / service?</t>
  </si>
  <si>
    <t>• Who will promote your business to your customers?</t>
  </si>
  <si>
    <t>3.5 Place:</t>
  </si>
  <si>
    <t>• What premises do you use to sell your product / service?</t>
  </si>
  <si>
    <t>• What infrastructure have you provided to sell your product / service?</t>
  </si>
  <si>
    <t>3.6 Product / service Distribution:</t>
  </si>
  <si>
    <t>• How does your product / service reach your market?</t>
  </si>
  <si>
    <t>• Why is this best way to distribute your product / service?</t>
  </si>
  <si>
    <t>3.7 Marketing Budget:</t>
  </si>
  <si>
    <t>• How much does it cost you to market your business, please explain?</t>
  </si>
  <si>
    <t>4. ORGANISATIONAL MANAGEMENT:</t>
  </si>
  <si>
    <t>4.1 Business Structure:</t>
  </si>
  <si>
    <t>• Sole proprietor / partnership / closed corporation (c.c.)?</t>
  </si>
  <si>
    <t>4.2 Human Resource Management:</t>
  </si>
  <si>
    <t>• What positions have you created in your business?</t>
  </si>
  <si>
    <t>4.3 Administration</t>
  </si>
  <si>
    <t>• What administrative records will you keep in your business, (please tick)?</t>
  </si>
  <si>
    <t>• Receipt book</t>
  </si>
  <si>
    <t>• Invoice book</t>
  </si>
  <si>
    <t>• Sales record</t>
  </si>
  <si>
    <t>• Stock control</t>
  </si>
  <si>
    <t>• Cash book</t>
  </si>
  <si>
    <t>• Debtor’s book</t>
  </si>
  <si>
    <t>• Appointment book</t>
  </si>
  <si>
    <t>4.4 Conclusion:</t>
  </si>
  <si>
    <t>• What is the overall goal (mission) for your Business?</t>
  </si>
  <si>
    <t>Prepare a detailed business plan thus ensuring your business is viable, planned, structured, financed; see worksheet attached</t>
  </si>
  <si>
    <t>1. Complete the "start-up" work sheet</t>
  </si>
  <si>
    <t>Start-up Expenses</t>
  </si>
  <si>
    <t>Total Start-up Expenses</t>
  </si>
  <si>
    <t>Remodelling</t>
  </si>
  <si>
    <t>Pre-Start-up EST</t>
  </si>
  <si>
    <t>Other start-up costs</t>
  </si>
  <si>
    <r>
      <t xml:space="preserve">Speak to </t>
    </r>
    <r>
      <rPr>
        <b/>
        <sz val="12"/>
        <color theme="4" tint="-0.249977111117893"/>
        <rFont val="Calibri"/>
        <family val="2"/>
        <scheme val="minor"/>
      </rPr>
      <t>Sync</t>
    </r>
    <r>
      <rPr>
        <sz val="12"/>
        <rFont val="Calibri"/>
        <family val="2"/>
        <scheme val="minor"/>
      </rPr>
      <t xml:space="preserve"> to attend a workshop to learn &amp; understand accounting and interpret financial statements</t>
    </r>
  </si>
  <si>
    <r>
      <t xml:space="preserve">Register a legal entity if required (get advice from </t>
    </r>
    <r>
      <rPr>
        <b/>
        <sz val="12"/>
        <color theme="3"/>
        <rFont val="Calibri"/>
        <family val="2"/>
        <scheme val="minor"/>
      </rPr>
      <t>Sync)</t>
    </r>
  </si>
  <si>
    <r>
      <t xml:space="preserve">Keep your accounting records up to date from the start. </t>
    </r>
    <r>
      <rPr>
        <b/>
        <sz val="12"/>
        <color theme="3"/>
        <rFont val="Calibri"/>
        <family val="2"/>
        <scheme val="minor"/>
      </rPr>
      <t>Sync</t>
    </r>
    <r>
      <rPr>
        <sz val="12"/>
        <rFont val="Calibri"/>
        <family val="2"/>
        <scheme val="minor"/>
      </rPr>
      <t xml:space="preserve"> can help you.</t>
    </r>
  </si>
  <si>
    <r>
      <t xml:space="preserve">Implement proper controls in your business (to prevent losses, theft, etc). Speak to </t>
    </r>
    <r>
      <rPr>
        <b/>
        <sz val="12"/>
        <color theme="3"/>
        <rFont val="Calibri"/>
        <family val="2"/>
        <scheme val="minor"/>
      </rPr>
      <t>Sync</t>
    </r>
    <r>
      <rPr>
        <sz val="12"/>
        <rFont val="Calibri"/>
        <family val="2"/>
        <scheme val="minor"/>
      </rPr>
      <t xml:space="preserve"> to assist you with this.</t>
    </r>
  </si>
  <si>
    <r>
      <t xml:space="preserve">Open a business bank account. Speak to </t>
    </r>
    <r>
      <rPr>
        <b/>
        <sz val="12"/>
        <color theme="3"/>
        <rFont val="Calibri"/>
        <family val="2"/>
        <scheme val="minor"/>
      </rPr>
      <t>Sync</t>
    </r>
    <r>
      <rPr>
        <sz val="12"/>
        <rFont val="Calibri"/>
        <family val="2"/>
        <scheme val="minor"/>
      </rPr>
      <t xml:space="preserve"> for a referral</t>
    </r>
  </si>
  <si>
    <t>Get training or attend seminar to learn basic Excel skills</t>
  </si>
  <si>
    <t>Visit these websites for many tools &amp; advice.</t>
  </si>
  <si>
    <r>
      <t xml:space="preserve">Register your business for UIF, PAYE, WCA, etc if you employ staff. </t>
    </r>
    <r>
      <rPr>
        <b/>
        <sz val="12"/>
        <color theme="3"/>
        <rFont val="Calibri"/>
        <family val="2"/>
        <scheme val="minor"/>
      </rPr>
      <t>Sync</t>
    </r>
    <r>
      <rPr>
        <sz val="12"/>
        <rFont val="Calibri"/>
        <family val="2"/>
        <scheme val="minor"/>
      </rPr>
      <t xml:space="preserve"> can help you.</t>
    </r>
  </si>
  <si>
    <t>http://www.entrepreneurmag.co.za/category/advice/starting-a-business/start-up-guide/</t>
  </si>
  <si>
    <r>
      <t xml:space="preserve">Make an appointment with </t>
    </r>
    <r>
      <rPr>
        <b/>
        <sz val="12"/>
        <color theme="4" tint="-0.249977111117893"/>
        <rFont val="Calibri"/>
        <family val="2"/>
        <scheme val="minor"/>
      </rPr>
      <t>Sync Accounting &amp; Business Services</t>
    </r>
    <r>
      <rPr>
        <sz val="12"/>
        <rFont val="Calibri"/>
        <family val="2"/>
        <scheme val="minor"/>
      </rPr>
      <t xml:space="preserve"> to assist you</t>
    </r>
  </si>
  <si>
    <t xml:space="preserve">complete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</si>
</sst>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8" formatCode="&quot;R&quot;\ #,##0.00;[Red]&quot;R&quot;\ \-#,##0.00"/>
    <numFmt numFmtId="44" formatCode="_ &quot;R&quot;\ * #,##0.00_ ;_ &quot;R&quot;\ * \-#,##0.00_ ;_ &quot;R&quot;\ * &quot;-&quot;??_ ;_ @_ "/>
    <numFmt numFmtId="43" formatCode="_ * #,##0.00_ ;_ * \-#,##0.00_ ;_ * &quot;-&quot;??_ ;_ @_ "/>
    <numFmt numFmtId="164" formatCode="_(* #,##0.00_);_(* \(#,##0.00\);_(* &quot;-&quot;??_);_(@_)"/>
    <numFmt numFmtId="165" formatCode="0.0"/>
    <numFmt numFmtId="166" formatCode="[$-409]mmm\-yy;@"/>
    <numFmt numFmtId="167" formatCode="mmmm"/>
    <numFmt numFmtId="168" formatCode="_(* #,##0_);_(* \(#,##0\);_(* &quot;-&quot;??_);_(@_)"/>
    <numFmt numFmtId="169" formatCode="_(* #,##0_);_(* \(#,##0\);_(* &quot;-&quot;_);_(@_)"/>
    <numFmt numFmtId="170" formatCode="_(&quot;$&quot;* #,##0_);_(&quot;$&quot;* \(#,##0\);_(&quot;$&quot;* &quot;-&quot;_);_(@_)"/>
    <numFmt numFmtId="171" formatCode="#,##0.00_ ;\-#,##0.00\ "/>
    <numFmt numFmtId="172" formatCode="0.0%"/>
    <numFmt numFmtId="173" formatCode="_(&quot;R&quot;* #,##0_);_(&quot;R&quot;* \(#,##0\);_(&quot;R&quot;* &quot;-&quot;_);_(@_)"/>
    <numFmt numFmtId="174" formatCode="&quot;$&quot;#,##0.00"/>
  </numFmts>
  <fonts count="34" x14ac:knownFonts="1">
    <font>
      <sz val="10"/>
      <name val="Arial"/>
    </font>
    <font>
      <sz val="10"/>
      <name val="Arial"/>
      <family val="2"/>
    </font>
    <font>
      <sz val="10"/>
      <name val="Arial"/>
      <family val="2"/>
    </font>
    <font>
      <sz val="8"/>
      <name val="Arial"/>
      <family val="2"/>
    </font>
    <font>
      <b/>
      <sz val="10"/>
      <name val="Arial"/>
      <family val="2"/>
    </font>
    <font>
      <sz val="7"/>
      <name val="Arial"/>
      <family val="2"/>
    </font>
    <font>
      <b/>
      <sz val="8"/>
      <color indexed="81"/>
      <name val="Tahoma"/>
      <family val="2"/>
    </font>
    <font>
      <b/>
      <sz val="9"/>
      <name val="Arial"/>
      <family val="2"/>
    </font>
    <font>
      <sz val="9"/>
      <name val="Arial"/>
      <family val="2"/>
    </font>
    <font>
      <sz val="18"/>
      <name val="Arial"/>
      <family val="2"/>
    </font>
    <font>
      <sz val="19"/>
      <name val="Arial"/>
      <family val="2"/>
    </font>
    <font>
      <sz val="12"/>
      <name val="Arial"/>
      <family val="2"/>
    </font>
    <font>
      <b/>
      <sz val="8"/>
      <name val="Arial"/>
      <family val="2"/>
    </font>
    <font>
      <sz val="10"/>
      <name val="Arial"/>
      <family val="2"/>
    </font>
    <font>
      <sz val="8"/>
      <name val="Arial"/>
      <family val="2"/>
    </font>
    <font>
      <b/>
      <sz val="9"/>
      <color indexed="81"/>
      <name val="Tahoma"/>
      <family val="2"/>
    </font>
    <font>
      <sz val="9"/>
      <name val="Arial"/>
      <family val="2"/>
    </font>
    <font>
      <b/>
      <sz val="9"/>
      <name val="Arial"/>
      <family val="2"/>
    </font>
    <font>
      <b/>
      <u/>
      <sz val="9"/>
      <name val="Arial"/>
      <family val="2"/>
    </font>
    <font>
      <b/>
      <i/>
      <sz val="9"/>
      <name val="Arial"/>
      <family val="2"/>
    </font>
    <font>
      <b/>
      <sz val="12"/>
      <name val="Arial"/>
      <family val="2"/>
    </font>
    <font>
      <b/>
      <u/>
      <sz val="16"/>
      <name val="Arial"/>
      <family val="2"/>
    </font>
    <font>
      <b/>
      <u/>
      <sz val="10"/>
      <name val="Arial"/>
      <family val="2"/>
    </font>
    <font>
      <sz val="9"/>
      <color indexed="81"/>
      <name val="Tahoma"/>
      <family val="2"/>
    </font>
    <font>
      <b/>
      <sz val="14"/>
      <name val="Arial"/>
      <family val="2"/>
    </font>
    <font>
      <b/>
      <sz val="16"/>
      <name val="Arial"/>
      <family val="2"/>
    </font>
    <font>
      <b/>
      <sz val="18"/>
      <name val="Arial"/>
      <family val="2"/>
    </font>
    <font>
      <b/>
      <i/>
      <sz val="12"/>
      <name val="Arial"/>
      <family val="2"/>
    </font>
    <font>
      <i/>
      <sz val="10"/>
      <name val="Arial"/>
      <family val="2"/>
    </font>
    <font>
      <u/>
      <sz val="10"/>
      <name val="Arial"/>
      <family val="2"/>
    </font>
    <font>
      <sz val="12"/>
      <name val="Calibri"/>
      <family val="2"/>
      <scheme val="minor"/>
    </font>
    <font>
      <b/>
      <sz val="12"/>
      <color theme="4" tint="-0.249977111117893"/>
      <name val="Calibri"/>
      <family val="2"/>
      <scheme val="minor"/>
    </font>
    <font>
      <b/>
      <sz val="12"/>
      <color theme="3"/>
      <name val="Calibri"/>
      <family val="2"/>
      <scheme val="minor"/>
    </font>
    <font>
      <u/>
      <sz val="10"/>
      <color theme="10"/>
      <name val="Arial"/>
      <family val="2"/>
    </font>
  </fonts>
  <fills count="9">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bottom/>
      <diagonal/>
    </border>
    <border>
      <left style="thin">
        <color indexed="22"/>
      </left>
      <right/>
      <top style="thin">
        <color indexed="22"/>
      </top>
      <bottom style="thin">
        <color indexed="22"/>
      </bottom>
      <diagonal/>
    </border>
    <border>
      <left/>
      <right/>
      <top/>
      <bottom style="thin">
        <color indexed="22"/>
      </bottom>
      <diagonal/>
    </border>
    <border>
      <left/>
      <right style="thin">
        <color indexed="22"/>
      </right>
      <top/>
      <bottom style="thin">
        <color indexed="22"/>
      </bottom>
      <diagonal/>
    </border>
    <border>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44" fontId="13"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alignment vertical="top"/>
      <protection locked="0"/>
    </xf>
  </cellStyleXfs>
  <cellXfs count="178">
    <xf numFmtId="0" fontId="0" fillId="0" borderId="0" xfId="0"/>
    <xf numFmtId="0" fontId="2" fillId="0" borderId="0" xfId="0" applyFont="1"/>
    <xf numFmtId="0" fontId="3" fillId="0" borderId="0" xfId="0" applyFont="1" applyAlignment="1">
      <alignment wrapText="1"/>
    </xf>
    <xf numFmtId="3" fontId="5" fillId="0" borderId="0" xfId="0" applyNumberFormat="1" applyFont="1" applyAlignment="1">
      <alignment wrapText="1"/>
    </xf>
    <xf numFmtId="0" fontId="2" fillId="0" borderId="0" xfId="0" applyFont="1" applyAlignment="1"/>
    <xf numFmtId="3" fontId="2" fillId="0" borderId="0" xfId="0" applyNumberFormat="1" applyFont="1" applyAlignment="1"/>
    <xf numFmtId="0" fontId="2" fillId="0" borderId="0" xfId="0" applyFont="1" applyAlignment="1">
      <alignment horizontal="right"/>
    </xf>
    <xf numFmtId="3" fontId="5" fillId="0" borderId="0" xfId="0" applyNumberFormat="1" applyFont="1" applyAlignment="1">
      <alignment horizontal="right" wrapText="1"/>
    </xf>
    <xf numFmtId="3" fontId="2" fillId="0" borderId="0" xfId="0" applyNumberFormat="1" applyFont="1" applyAlignment="1">
      <alignment horizontal="right"/>
    </xf>
    <xf numFmtId="0" fontId="7" fillId="0" borderId="0" xfId="0" applyFont="1" applyBorder="1" applyAlignment="1">
      <alignment horizontal="center" textRotation="60" wrapText="1"/>
    </xf>
    <xf numFmtId="0" fontId="7" fillId="0" borderId="0" xfId="0" applyFont="1" applyAlignment="1">
      <alignment horizontal="center" textRotation="60" wrapText="1"/>
    </xf>
    <xf numFmtId="3" fontId="8" fillId="0" borderId="0" xfId="0" applyNumberFormat="1" applyFont="1" applyAlignment="1">
      <alignment wrapText="1"/>
    </xf>
    <xf numFmtId="0" fontId="7" fillId="0" borderId="0" xfId="0" applyFont="1" applyAlignment="1">
      <alignment horizontal="right"/>
    </xf>
    <xf numFmtId="3" fontId="8" fillId="0" borderId="0" xfId="0" applyNumberFormat="1" applyFont="1" applyBorder="1" applyAlignment="1">
      <alignment wrapText="1"/>
    </xf>
    <xf numFmtId="165" fontId="8" fillId="0" borderId="0" xfId="0" applyNumberFormat="1" applyFont="1" applyBorder="1" applyAlignment="1">
      <alignment horizontal="right" wrapText="1"/>
    </xf>
    <xf numFmtId="0" fontId="8" fillId="0" borderId="2" xfId="0" applyFont="1" applyBorder="1" applyAlignment="1">
      <alignment wrapText="1"/>
    </xf>
    <xf numFmtId="3" fontId="8" fillId="0" borderId="2" xfId="0" applyNumberFormat="1" applyFont="1" applyBorder="1" applyAlignment="1">
      <alignment wrapText="1"/>
    </xf>
    <xf numFmtId="165" fontId="8" fillId="0" borderId="2" xfId="0" applyNumberFormat="1" applyFont="1" applyBorder="1" applyAlignment="1">
      <alignment horizontal="right" wrapText="1"/>
    </xf>
    <xf numFmtId="0" fontId="8" fillId="0" borderId="0" xfId="0" applyFont="1" applyBorder="1" applyAlignment="1">
      <alignment wrapText="1"/>
    </xf>
    <xf numFmtId="17" fontId="7" fillId="0" borderId="1" xfId="0" applyNumberFormat="1" applyFont="1" applyBorder="1" applyAlignment="1" applyProtection="1">
      <alignment horizontal="center" textRotation="60" wrapText="1"/>
    </xf>
    <xf numFmtId="9" fontId="7" fillId="0" borderId="1" xfId="0" applyNumberFormat="1" applyFont="1" applyBorder="1" applyAlignment="1" applyProtection="1">
      <alignment horizontal="center" textRotation="60" wrapText="1"/>
    </xf>
    <xf numFmtId="166" fontId="7" fillId="0" borderId="1" xfId="0" applyNumberFormat="1" applyFont="1" applyBorder="1" applyAlignment="1" applyProtection="1">
      <alignment horizontal="center" textRotation="60" wrapText="1"/>
    </xf>
    <xf numFmtId="0" fontId="7" fillId="0" borderId="1" xfId="0" applyFont="1" applyBorder="1" applyAlignment="1" applyProtection="1">
      <alignment horizontal="center" textRotation="60" wrapText="1"/>
    </xf>
    <xf numFmtId="10" fontId="7" fillId="0" borderId="1" xfId="0" applyNumberFormat="1" applyFont="1" applyBorder="1" applyAlignment="1" applyProtection="1">
      <alignment horizontal="center" textRotation="60" wrapText="1"/>
    </xf>
    <xf numFmtId="0" fontId="7" fillId="0" borderId="3" xfId="0" applyFont="1" applyBorder="1" applyAlignment="1">
      <alignment horizontal="center" textRotation="60" wrapText="1"/>
    </xf>
    <xf numFmtId="0" fontId="9" fillId="0" borderId="0" xfId="0" applyFont="1"/>
    <xf numFmtId="17" fontId="7" fillId="0" borderId="0" xfId="0" applyNumberFormat="1" applyFont="1" applyAlignment="1">
      <alignment horizontal="right"/>
    </xf>
    <xf numFmtId="3" fontId="8" fillId="0" borderId="0" xfId="0" applyNumberFormat="1" applyFont="1" applyAlignment="1">
      <alignment vertical="center" wrapText="1"/>
    </xf>
    <xf numFmtId="0" fontId="7" fillId="2" borderId="4" xfId="0" applyFont="1" applyFill="1" applyBorder="1" applyAlignment="1">
      <alignment vertical="center"/>
    </xf>
    <xf numFmtId="3" fontId="8" fillId="2" borderId="2" xfId="0" applyNumberFormat="1" applyFont="1" applyFill="1" applyBorder="1" applyAlignment="1">
      <alignment vertical="center" wrapText="1"/>
    </xf>
    <xf numFmtId="3" fontId="8" fillId="2" borderId="5" xfId="0" applyNumberFormat="1" applyFont="1" applyFill="1" applyBorder="1" applyAlignment="1">
      <alignment vertical="center" wrapText="1"/>
    </xf>
    <xf numFmtId="3" fontId="8" fillId="2" borderId="5" xfId="0" applyNumberFormat="1" applyFont="1" applyFill="1" applyBorder="1" applyAlignment="1">
      <alignment horizontal="right" vertical="center" wrapText="1"/>
    </xf>
    <xf numFmtId="3" fontId="8" fillId="2" borderId="6" xfId="0" applyNumberFormat="1" applyFont="1" applyFill="1" applyBorder="1" applyAlignment="1">
      <alignment horizontal="right" vertical="center" wrapText="1"/>
    </xf>
    <xf numFmtId="0" fontId="8" fillId="0" borderId="1" xfId="0" applyFont="1" applyBorder="1" applyAlignment="1">
      <alignment vertical="center" wrapText="1"/>
    </xf>
    <xf numFmtId="3" fontId="8" fillId="0" borderId="1" xfId="0" applyNumberFormat="1" applyFont="1" applyBorder="1" applyAlignment="1">
      <alignment vertical="center" wrapText="1"/>
    </xf>
    <xf numFmtId="165" fontId="8" fillId="3" borderId="1" xfId="0" applyNumberFormat="1" applyFont="1" applyFill="1" applyBorder="1" applyAlignment="1">
      <alignment horizontal="right" vertical="center" wrapText="1"/>
    </xf>
    <xf numFmtId="0" fontId="7" fillId="0" borderId="1" xfId="0" applyFont="1" applyBorder="1" applyAlignment="1">
      <alignment vertical="center" wrapText="1"/>
    </xf>
    <xf numFmtId="3" fontId="8" fillId="3" borderId="1" xfId="0" applyNumberFormat="1"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8" fillId="0" borderId="0" xfId="0" applyNumberFormat="1" applyFont="1" applyBorder="1" applyAlignment="1">
      <alignment horizontal="right" vertical="center" wrapText="1"/>
    </xf>
    <xf numFmtId="0" fontId="8" fillId="4" borderId="1" xfId="0" applyFont="1" applyFill="1" applyBorder="1" applyAlignment="1">
      <alignment vertical="center" wrapText="1"/>
    </xf>
    <xf numFmtId="3" fontId="8" fillId="4" borderId="1" xfId="0" applyNumberFormat="1" applyFont="1" applyFill="1" applyBorder="1" applyAlignment="1">
      <alignment vertical="center" wrapText="1"/>
    </xf>
    <xf numFmtId="0" fontId="7" fillId="4" borderId="1" xfId="0" applyFont="1" applyFill="1" applyBorder="1" applyAlignment="1">
      <alignment vertical="center" wrapText="1"/>
    </xf>
    <xf numFmtId="165" fontId="3" fillId="3" borderId="1" xfId="0" applyNumberFormat="1" applyFont="1" applyFill="1" applyBorder="1" applyAlignment="1">
      <alignment horizontal="right" vertical="center" wrapText="1"/>
    </xf>
    <xf numFmtId="165" fontId="3" fillId="0" borderId="0" xfId="0" applyNumberFormat="1" applyFont="1" applyBorder="1" applyAlignment="1">
      <alignment horizontal="right" wrapText="1"/>
    </xf>
    <xf numFmtId="165" fontId="3" fillId="2" borderId="7" xfId="0" applyNumberFormat="1" applyFont="1" applyFill="1" applyBorder="1" applyAlignment="1">
      <alignment horizontal="right" vertical="center" wrapText="1"/>
    </xf>
    <xf numFmtId="165" fontId="3" fillId="0" borderId="2" xfId="0" applyNumberFormat="1" applyFont="1" applyBorder="1" applyAlignment="1">
      <alignment horizontal="right" wrapText="1"/>
    </xf>
    <xf numFmtId="0" fontId="3" fillId="0" borderId="0" xfId="0" applyFont="1" applyAlignment="1">
      <alignment vertical="center" wrapText="1"/>
    </xf>
    <xf numFmtId="0" fontId="3" fillId="0" borderId="0" xfId="0" applyFont="1" applyAlignment="1">
      <alignment vertical="center"/>
    </xf>
    <xf numFmtId="0" fontId="10" fillId="0" borderId="0" xfId="0" applyFont="1" applyAlignment="1"/>
    <xf numFmtId="0" fontId="3" fillId="0" borderId="0" xfId="0" applyFont="1" applyAlignment="1"/>
    <xf numFmtId="0" fontId="7" fillId="0" borderId="0" xfId="0" applyFont="1" applyAlignment="1"/>
    <xf numFmtId="0" fontId="8" fillId="0" borderId="0" xfId="0" applyFont="1" applyAlignment="1"/>
    <xf numFmtId="0" fontId="11"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12" fillId="0" borderId="0" xfId="0" applyFont="1" applyBorder="1" applyAlignment="1">
      <alignment vertical="center" wrapText="1"/>
    </xf>
    <xf numFmtId="0" fontId="12" fillId="0" borderId="1" xfId="0" applyFont="1" applyBorder="1" applyAlignment="1">
      <alignment horizontal="center" vertical="center" wrapText="1"/>
    </xf>
    <xf numFmtId="17" fontId="12" fillId="0" borderId="1" xfId="0" applyNumberFormat="1" applyFont="1" applyBorder="1" applyAlignment="1">
      <alignment horizontal="center" vertical="center" wrapText="1"/>
    </xf>
    <xf numFmtId="167" fontId="12" fillId="0" borderId="1" xfId="0" applyNumberFormat="1" applyFont="1" applyBorder="1" applyAlignment="1">
      <alignment horizontal="center" vertical="center" wrapText="1"/>
    </xf>
    <xf numFmtId="0" fontId="12" fillId="4" borderId="1" xfId="0" applyFont="1" applyFill="1" applyBorder="1" applyAlignment="1">
      <alignment vertical="center" wrapText="1"/>
    </xf>
    <xf numFmtId="3" fontId="3" fillId="4" borderId="1" xfId="0" applyNumberFormat="1" applyFont="1" applyFill="1" applyBorder="1" applyAlignment="1">
      <alignment vertical="center"/>
    </xf>
    <xf numFmtId="0" fontId="12" fillId="0" borderId="5" xfId="0" applyFont="1" applyBorder="1" applyAlignment="1">
      <alignment vertical="center" wrapText="1"/>
    </xf>
    <xf numFmtId="3" fontId="3" fillId="0" borderId="5" xfId="0" applyNumberFormat="1" applyFont="1" applyBorder="1" applyAlignment="1">
      <alignment vertical="center"/>
    </xf>
    <xf numFmtId="0" fontId="7" fillId="2" borderId="4" xfId="0" applyFont="1" applyFill="1" applyBorder="1" applyAlignment="1">
      <alignment vertical="center" wrapText="1"/>
    </xf>
    <xf numFmtId="3" fontId="3" fillId="2" borderId="2" xfId="0" applyNumberFormat="1" applyFont="1" applyFill="1" applyBorder="1" applyAlignment="1">
      <alignment vertical="center"/>
    </xf>
    <xf numFmtId="3" fontId="3" fillId="2" borderId="7" xfId="0" applyNumberFormat="1" applyFont="1" applyFill="1" applyBorder="1" applyAlignment="1">
      <alignment vertical="center"/>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3" fontId="3" fillId="5" borderId="1" xfId="0" applyNumberFormat="1" applyFont="1" applyFill="1" applyBorder="1" applyAlignment="1">
      <alignment vertical="center"/>
    </xf>
    <xf numFmtId="0" fontId="12" fillId="0" borderId="1" xfId="0" applyFont="1" applyBorder="1" applyAlignment="1">
      <alignment vertical="center" wrapText="1"/>
    </xf>
    <xf numFmtId="3" fontId="3" fillId="3" borderId="1" xfId="0" applyNumberFormat="1" applyFont="1" applyFill="1" applyBorder="1" applyAlignment="1">
      <alignment vertical="center"/>
    </xf>
    <xf numFmtId="0" fontId="12" fillId="0" borderId="2" xfId="0" applyFont="1" applyBorder="1" applyAlignment="1">
      <alignment vertical="center" wrapText="1"/>
    </xf>
    <xf numFmtId="3" fontId="3" fillId="0" borderId="2" xfId="0" applyNumberFormat="1" applyFont="1" applyBorder="1" applyAlignment="1">
      <alignment vertical="center"/>
    </xf>
    <xf numFmtId="3" fontId="3" fillId="2" borderId="0" xfId="0" applyNumberFormat="1" applyFont="1" applyFill="1" applyBorder="1" applyAlignment="1">
      <alignment vertical="center"/>
    </xf>
    <xf numFmtId="0" fontId="3" fillId="0" borderId="1" xfId="0" applyFont="1" applyBorder="1" applyAlignment="1">
      <alignment vertical="center" wrapText="1"/>
    </xf>
    <xf numFmtId="0" fontId="3" fillId="2" borderId="2" xfId="0" applyFont="1" applyFill="1" applyBorder="1" applyAlignment="1">
      <alignment vertical="center"/>
    </xf>
    <xf numFmtId="0" fontId="3" fillId="2" borderId="7" xfId="0" applyFont="1" applyFill="1" applyBorder="1" applyAlignment="1">
      <alignment vertical="center"/>
    </xf>
    <xf numFmtId="3" fontId="3" fillId="0" borderId="0" xfId="0" applyNumberFormat="1" applyFont="1" applyAlignment="1"/>
    <xf numFmtId="0" fontId="3" fillId="0" borderId="0" xfId="0" applyFont="1"/>
    <xf numFmtId="0" fontId="12" fillId="0" borderId="1" xfId="0" applyFont="1" applyBorder="1" applyAlignment="1" applyProtection="1">
      <alignment horizontal="center" textRotation="60" wrapText="1"/>
    </xf>
    <xf numFmtId="3" fontId="3" fillId="2" borderId="2" xfId="0" applyNumberFormat="1" applyFont="1" applyFill="1" applyBorder="1" applyAlignment="1">
      <alignment vertical="center" wrapText="1"/>
    </xf>
    <xf numFmtId="3" fontId="3" fillId="0" borderId="0" xfId="0" applyNumberFormat="1" applyFont="1" applyAlignment="1">
      <alignment wrapText="1"/>
    </xf>
    <xf numFmtId="9" fontId="3" fillId="4" borderId="1" xfId="3" applyFont="1" applyFill="1" applyBorder="1" applyAlignment="1">
      <alignment vertical="center" wrapText="1"/>
    </xf>
    <xf numFmtId="9" fontId="3" fillId="0" borderId="1" xfId="3" applyFont="1" applyBorder="1" applyAlignment="1">
      <alignment vertical="center" wrapText="1"/>
    </xf>
    <xf numFmtId="9" fontId="3" fillId="0" borderId="0" xfId="3" applyFont="1" applyBorder="1" applyAlignment="1">
      <alignment wrapText="1"/>
    </xf>
    <xf numFmtId="9" fontId="3" fillId="2" borderId="2" xfId="3" applyFont="1" applyFill="1" applyBorder="1" applyAlignment="1">
      <alignment vertical="center" wrapText="1"/>
    </xf>
    <xf numFmtId="9" fontId="3" fillId="0" borderId="2" xfId="3" applyFont="1" applyBorder="1" applyAlignment="1">
      <alignment wrapText="1"/>
    </xf>
    <xf numFmtId="168" fontId="3" fillId="4" borderId="1" xfId="1" applyNumberFormat="1" applyFont="1" applyFill="1" applyBorder="1" applyAlignment="1">
      <alignment vertical="center" wrapText="1"/>
    </xf>
    <xf numFmtId="3" fontId="8" fillId="6" borderId="1" xfId="0" applyNumberFormat="1" applyFont="1" applyFill="1" applyBorder="1" applyAlignment="1">
      <alignment vertical="center" wrapText="1"/>
    </xf>
    <xf numFmtId="0" fontId="16" fillId="0" borderId="0" xfId="0" applyFont="1" applyAlignment="1"/>
    <xf numFmtId="0" fontId="17" fillId="0" borderId="0" xfId="0" applyFont="1" applyAlignment="1"/>
    <xf numFmtId="0" fontId="17" fillId="0" borderId="0" xfId="0" applyFont="1" applyAlignment="1">
      <alignment horizontal="right"/>
    </xf>
    <xf numFmtId="17" fontId="17" fillId="0" borderId="0" xfId="0" applyNumberFormat="1" applyFont="1" applyAlignment="1">
      <alignment horizontal="right"/>
    </xf>
    <xf numFmtId="0" fontId="16" fillId="0" borderId="0" xfId="0" applyFont="1"/>
    <xf numFmtId="0" fontId="16" fillId="0" borderId="0" xfId="0" applyFont="1" applyAlignment="1">
      <alignment vertical="center"/>
    </xf>
    <xf numFmtId="0" fontId="17" fillId="0" borderId="0"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wrapText="1"/>
    </xf>
    <xf numFmtId="0" fontId="17" fillId="0" borderId="0" xfId="0" applyFont="1" applyFill="1" applyAlignment="1">
      <alignment wrapText="1"/>
    </xf>
    <xf numFmtId="0" fontId="17" fillId="0" borderId="0" xfId="0" applyFont="1" applyFill="1" applyBorder="1" applyAlignment="1">
      <alignment wrapText="1"/>
    </xf>
    <xf numFmtId="169" fontId="16" fillId="0" borderId="0" xfId="0" applyNumberFormat="1" applyFont="1" applyFill="1" applyAlignment="1">
      <alignment wrapText="1"/>
    </xf>
    <xf numFmtId="0" fontId="16" fillId="0" borderId="0" xfId="0" applyFont="1" applyFill="1" applyAlignment="1">
      <alignment wrapText="1"/>
    </xf>
    <xf numFmtId="0" fontId="16" fillId="0" borderId="0" xfId="0" applyFont="1" applyFill="1" applyBorder="1" applyAlignment="1">
      <alignment wrapText="1"/>
    </xf>
    <xf numFmtId="169" fontId="16" fillId="0" borderId="0" xfId="0" applyNumberFormat="1" applyFont="1" applyFill="1" applyBorder="1" applyAlignment="1">
      <alignment wrapText="1"/>
    </xf>
    <xf numFmtId="0" fontId="18" fillId="0" borderId="0" xfId="0" applyFont="1" applyFill="1" applyBorder="1" applyAlignment="1" applyProtection="1">
      <alignment wrapText="1"/>
    </xf>
    <xf numFmtId="0" fontId="19" fillId="0" borderId="0" xfId="0" applyFont="1" applyFill="1" applyBorder="1" applyAlignment="1" applyProtection="1">
      <alignment wrapText="1"/>
    </xf>
    <xf numFmtId="0" fontId="16" fillId="0" borderId="0" xfId="0" applyFont="1" applyFill="1" applyBorder="1" applyAlignment="1" applyProtection="1">
      <alignment wrapText="1"/>
    </xf>
    <xf numFmtId="171" fontId="16" fillId="0" borderId="0" xfId="2" applyNumberFormat="1" applyFont="1" applyFill="1" applyBorder="1" applyAlignment="1">
      <alignment wrapText="1"/>
    </xf>
    <xf numFmtId="171" fontId="16" fillId="3" borderId="0" xfId="2" applyNumberFormat="1" applyFont="1" applyFill="1" applyBorder="1" applyAlignment="1">
      <alignment wrapText="1"/>
    </xf>
    <xf numFmtId="0" fontId="17" fillId="0" borderId="0" xfId="0" applyFont="1" applyFill="1" applyBorder="1" applyAlignment="1" applyProtection="1">
      <alignment wrapText="1"/>
    </xf>
    <xf numFmtId="171" fontId="16" fillId="0" borderId="8" xfId="2" applyNumberFormat="1" applyFont="1" applyFill="1" applyBorder="1" applyAlignment="1">
      <alignment wrapText="1"/>
    </xf>
    <xf numFmtId="171" fontId="16" fillId="0" borderId="0" xfId="2" applyNumberFormat="1" applyFont="1" applyFill="1" applyAlignment="1">
      <alignment wrapText="1"/>
    </xf>
    <xf numFmtId="0" fontId="17" fillId="0" borderId="0" xfId="0" applyFont="1" applyFill="1" applyBorder="1" applyAlignment="1" applyProtection="1">
      <alignment wrapText="1"/>
      <protection locked="0"/>
    </xf>
    <xf numFmtId="171" fontId="16" fillId="0" borderId="9" xfId="2" applyNumberFormat="1" applyFont="1" applyFill="1" applyBorder="1" applyAlignment="1">
      <alignment wrapText="1"/>
    </xf>
    <xf numFmtId="0" fontId="17" fillId="0" borderId="0" xfId="0" applyFont="1" applyFill="1" applyAlignment="1" applyProtection="1">
      <alignment wrapText="1"/>
    </xf>
    <xf numFmtId="171" fontId="16" fillId="0" borderId="0" xfId="2" applyNumberFormat="1" applyFont="1"/>
    <xf numFmtId="17" fontId="17" fillId="3" borderId="1" xfId="0" applyNumberFormat="1" applyFont="1" applyFill="1" applyBorder="1" applyAlignment="1">
      <alignment horizontal="center" vertical="center" wrapText="1"/>
    </xf>
    <xf numFmtId="167" fontId="17" fillId="3" borderId="1" xfId="0" applyNumberFormat="1" applyFont="1" applyFill="1" applyBorder="1" applyAlignment="1">
      <alignment horizontal="center" vertical="center" wrapText="1"/>
    </xf>
    <xf numFmtId="0" fontId="20" fillId="0" borderId="0" xfId="0" applyFont="1" applyAlignment="1"/>
    <xf numFmtId="0" fontId="21" fillId="0" borderId="0" xfId="0" applyFont="1" applyAlignment="1"/>
    <xf numFmtId="0" fontId="4" fillId="0" borderId="0" xfId="0" applyFont="1"/>
    <xf numFmtId="8" fontId="0" fillId="0" borderId="0" xfId="0" applyNumberFormat="1"/>
    <xf numFmtId="164" fontId="0" fillId="0" borderId="0" xfId="1" applyFont="1"/>
    <xf numFmtId="164" fontId="0" fillId="0" borderId="8" xfId="1" applyFont="1" applyBorder="1"/>
    <xf numFmtId="10" fontId="0" fillId="0" borderId="0" xfId="3" applyNumberFormat="1" applyFont="1"/>
    <xf numFmtId="43" fontId="0" fillId="0" borderId="0" xfId="0" applyNumberFormat="1"/>
    <xf numFmtId="0" fontId="22" fillId="0" borderId="0" xfId="0" applyFont="1" applyAlignment="1">
      <alignment horizontal="center"/>
    </xf>
    <xf numFmtId="172" fontId="3" fillId="4" borderId="1" xfId="3" applyNumberFormat="1" applyFont="1" applyFill="1" applyBorder="1" applyAlignment="1">
      <alignment vertical="center" wrapText="1"/>
    </xf>
    <xf numFmtId="0" fontId="24" fillId="0" borderId="0" xfId="0" applyFont="1"/>
    <xf numFmtId="0" fontId="20" fillId="0" borderId="0" xfId="0" applyFont="1"/>
    <xf numFmtId="0" fontId="1" fillId="0" borderId="0" xfId="0" applyFont="1"/>
    <xf numFmtId="0" fontId="25" fillId="0" borderId="0" xfId="0" applyFont="1" applyFill="1" applyBorder="1" applyAlignment="1" applyProtection="1"/>
    <xf numFmtId="0" fontId="26" fillId="0" borderId="0" xfId="0" applyFont="1" applyFill="1" applyBorder="1" applyAlignment="1" applyProtection="1"/>
    <xf numFmtId="0" fontId="1" fillId="0" borderId="0" xfId="0" applyFont="1" applyFill="1" applyBorder="1"/>
    <xf numFmtId="0" fontId="11" fillId="0" borderId="0" xfId="0" applyFont="1" applyFill="1" applyBorder="1" applyAlignment="1" applyProtection="1"/>
    <xf numFmtId="0" fontId="27" fillId="0" borderId="0" xfId="0" applyFont="1" applyFill="1" applyBorder="1" applyAlignment="1" applyProtection="1">
      <alignment wrapText="1"/>
    </xf>
    <xf numFmtId="0" fontId="1" fillId="0" borderId="0" xfId="0" applyFont="1" applyFill="1" applyBorder="1" applyAlignment="1">
      <alignment wrapText="1"/>
    </xf>
    <xf numFmtId="0" fontId="1" fillId="0" borderId="0" xfId="0" applyNumberFormat="1" applyFont="1" applyFill="1" applyBorder="1" applyAlignment="1"/>
    <xf numFmtId="0" fontId="22" fillId="0" borderId="0" xfId="0" applyFont="1" applyFill="1" applyBorder="1" applyAlignment="1" applyProtection="1">
      <alignment wrapText="1"/>
    </xf>
    <xf numFmtId="0" fontId="1" fillId="0" borderId="0" xfId="0" applyFont="1" applyFill="1" applyBorder="1" applyAlignment="1" applyProtection="1">
      <alignment wrapText="1"/>
      <protection locked="0"/>
    </xf>
    <xf numFmtId="173" fontId="1" fillId="0" borderId="0" xfId="0" applyNumberFormat="1" applyFont="1" applyFill="1" applyBorder="1"/>
    <xf numFmtId="174" fontId="1" fillId="0" borderId="0" xfId="0" applyNumberFormat="1" applyFont="1" applyFill="1" applyBorder="1" applyAlignment="1" applyProtection="1">
      <protection locked="0"/>
    </xf>
    <xf numFmtId="0" fontId="4" fillId="0" borderId="0" xfId="0" applyFont="1" applyFill="1" applyBorder="1" applyAlignment="1">
      <alignment wrapText="1"/>
    </xf>
    <xf numFmtId="173" fontId="1" fillId="0" borderId="8" xfId="0" applyNumberFormat="1" applyFont="1" applyFill="1" applyBorder="1"/>
    <xf numFmtId="174" fontId="1" fillId="0" borderId="0" xfId="0" applyNumberFormat="1" applyFont="1" applyFill="1" applyBorder="1"/>
    <xf numFmtId="0" fontId="22" fillId="0" borderId="0" xfId="0" applyFont="1" applyFill="1" applyBorder="1" applyAlignment="1">
      <alignment wrapText="1"/>
    </xf>
    <xf numFmtId="169" fontId="1" fillId="0" borderId="0" xfId="0" applyNumberFormat="1" applyFont="1" applyFill="1" applyBorder="1"/>
    <xf numFmtId="170" fontId="1" fillId="0" borderId="0" xfId="0" applyNumberFormat="1" applyFont="1" applyFill="1" applyBorder="1"/>
    <xf numFmtId="0" fontId="27" fillId="0" borderId="0" xfId="0" applyFont="1" applyFill="1" applyBorder="1" applyAlignment="1">
      <alignment wrapText="1"/>
    </xf>
    <xf numFmtId="0" fontId="22" fillId="0" borderId="0" xfId="0" applyFont="1" applyFill="1" applyBorder="1" applyAlignment="1"/>
    <xf numFmtId="0" fontId="4" fillId="0" borderId="0" xfId="0" applyFont="1" applyFill="1" applyBorder="1" applyAlignment="1">
      <alignment horizontal="right" wrapText="1"/>
    </xf>
    <xf numFmtId="0" fontId="4" fillId="0" borderId="0" xfId="0" applyFont="1" applyFill="1" applyBorder="1" applyAlignment="1">
      <alignment horizontal="left" wrapText="1"/>
    </xf>
    <xf numFmtId="0" fontId="1" fillId="0" borderId="0" xfId="0" applyFont="1" applyFill="1" applyBorder="1" applyAlignment="1">
      <alignment vertical="center" wrapText="1"/>
    </xf>
    <xf numFmtId="0" fontId="28" fillId="0" borderId="0" xfId="0" applyFont="1" applyFill="1" applyBorder="1" applyAlignment="1">
      <alignment wrapText="1"/>
    </xf>
    <xf numFmtId="14" fontId="29" fillId="0" borderId="0" xfId="0" applyNumberFormat="1" applyFont="1" applyFill="1" applyBorder="1" applyAlignment="1">
      <alignment horizontal="right"/>
    </xf>
    <xf numFmtId="0" fontId="29" fillId="0" borderId="0" xfId="0" applyFont="1" applyFill="1" applyBorder="1" applyAlignment="1">
      <alignment horizontal="right"/>
    </xf>
    <xf numFmtId="0" fontId="11" fillId="7" borderId="0" xfId="0" applyFont="1" applyFill="1" applyBorder="1" applyAlignment="1" applyProtection="1"/>
    <xf numFmtId="0" fontId="7" fillId="0" borderId="0" xfId="0" applyFont="1" applyFill="1"/>
    <xf numFmtId="0" fontId="2" fillId="0" borderId="0" xfId="0" applyFont="1" applyFill="1"/>
    <xf numFmtId="0" fontId="2" fillId="0" borderId="0" xfId="0" applyFont="1" applyFill="1" applyAlignment="1">
      <alignment horizontal="right"/>
    </xf>
    <xf numFmtId="0" fontId="0" fillId="7" borderId="0" xfId="0" applyFill="1"/>
    <xf numFmtId="0" fontId="7" fillId="0" borderId="0" xfId="0" applyFont="1" applyFill="1" applyAlignment="1">
      <alignment horizontal="right"/>
    </xf>
    <xf numFmtId="17" fontId="12" fillId="7" borderId="10" xfId="0" applyNumberFormat="1" applyFont="1" applyFill="1" applyBorder="1" applyAlignment="1">
      <alignment horizontal="left"/>
    </xf>
    <xf numFmtId="9" fontId="3" fillId="7" borderId="1" xfId="3" applyFont="1" applyFill="1" applyBorder="1" applyAlignment="1">
      <alignment vertical="center" wrapText="1"/>
    </xf>
    <xf numFmtId="0" fontId="22" fillId="0" borderId="0" xfId="0" applyFont="1"/>
    <xf numFmtId="0" fontId="7" fillId="3" borderId="1" xfId="0" applyFont="1" applyFill="1" applyBorder="1" applyAlignment="1">
      <alignment horizontal="center" vertical="center" wrapText="1"/>
    </xf>
    <xf numFmtId="0" fontId="30" fillId="0" borderId="0" xfId="0" applyFont="1"/>
    <xf numFmtId="0" fontId="11" fillId="0" borderId="0" xfId="0" applyFont="1"/>
    <xf numFmtId="0" fontId="33" fillId="0" borderId="0" xfId="4" applyAlignment="1" applyProtection="1"/>
    <xf numFmtId="0" fontId="33" fillId="0" borderId="0" xfId="4" applyAlignment="1" applyProtection="1">
      <alignment vertical="center"/>
    </xf>
    <xf numFmtId="173" fontId="1" fillId="8" borderId="0" xfId="0" applyNumberFormat="1" applyFont="1" applyFill="1" applyBorder="1"/>
    <xf numFmtId="169" fontId="1" fillId="8" borderId="0" xfId="0" applyNumberFormat="1" applyFont="1" applyFill="1" applyBorder="1" applyAlignment="1" applyProtection="1">
      <protection locked="0"/>
    </xf>
    <xf numFmtId="169" fontId="1" fillId="8" borderId="0" xfId="0" applyNumberFormat="1" applyFont="1" applyFill="1" applyBorder="1"/>
    <xf numFmtId="173" fontId="1" fillId="8" borderId="0" xfId="0" applyNumberFormat="1" applyFont="1" applyFill="1" applyBorder="1" applyAlignment="1">
      <alignment vertical="center" wrapText="1"/>
    </xf>
    <xf numFmtId="169" fontId="1" fillId="8" borderId="0" xfId="0" applyNumberFormat="1" applyFont="1" applyFill="1" applyBorder="1" applyAlignment="1">
      <alignment vertical="center" wrapText="1"/>
    </xf>
    <xf numFmtId="0" fontId="1" fillId="8" borderId="0" xfId="0" applyFont="1" applyFill="1" applyBorder="1"/>
    <xf numFmtId="0" fontId="1" fillId="8" borderId="0" xfId="0" applyFont="1" applyFill="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BFAF5"/>
      <rgbColor rgb="00F6F3E2"/>
      <rgbColor rgb="00FFFF99"/>
      <rgbColor rgb="00BCCCE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drawings/drawing1.xml><?xml version="1.0" encoding="utf-8"?>
<xdr:wsDr xmlns:xdr="http://schemas.openxmlformats.org/drawingml/2006/spreadsheetDrawing" xmlns:a="http://schemas.openxmlformats.org/drawingml/2006/main">
  <xdr:twoCellAnchor>
    <xdr:from>
      <xdr:col>4</xdr:col>
      <xdr:colOff>381000</xdr:colOff>
      <xdr:row>5</xdr:row>
      <xdr:rowOff>0</xdr:rowOff>
    </xdr:from>
    <xdr:to>
      <xdr:col>6</xdr:col>
      <xdr:colOff>542925</xdr:colOff>
      <xdr:row>37</xdr:row>
      <xdr:rowOff>152400</xdr:rowOff>
    </xdr:to>
    <xdr:sp macro="" textlink="">
      <xdr:nvSpPr>
        <xdr:cNvPr id="2" name="Text Box 7"/>
        <xdr:cNvSpPr txBox="1">
          <a:spLocks noChangeArrowheads="1"/>
        </xdr:cNvSpPr>
      </xdr:nvSpPr>
      <xdr:spPr bwMode="auto">
        <a:xfrm>
          <a:off x="4238625" y="1114425"/>
          <a:ext cx="3514725" cy="552450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GB" sz="800" b="1" i="0" u="none" strike="noStrike" baseline="0">
              <a:solidFill>
                <a:srgbClr val="000000"/>
              </a:solidFill>
              <a:latin typeface="Arial"/>
              <a:cs typeface="Arial"/>
            </a:rPr>
            <a:t>Notes on Preparation</a:t>
          </a: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Note:</a:t>
          </a:r>
          <a:r>
            <a:rPr lang="en-GB" sz="800" b="0" i="0" u="none" strike="noStrike" baseline="0">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Nearly everyone who has ever started a business has underestimated the costs, and then faced the danger of running with inadequate capital reserves.  The key to avoiding this pitfall is to adopt a rigorous approach to your research and planning.</a:t>
          </a:r>
        </a:p>
        <a:p>
          <a:pPr algn="l" rtl="0">
            <a:defRPr sz="1000"/>
          </a:pPr>
          <a:r>
            <a:rPr lang="en-GB" sz="800" b="0" i="0" u="none" strike="noStrike" baseline="0">
              <a:solidFill>
                <a:srgbClr val="000000"/>
              </a:solidFill>
              <a:latin typeface="Arial"/>
              <a:cs typeface="Arial"/>
            </a:rPr>
            <a:t>Our Start-up Expenses worksheet will lead you through the process.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EXPENSES - Begin by estimating expenses.  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remodelling, insurance). Then determine where you might purchase these goods or services. Research more than one vendor; i.e.: comparison shop.  Do not look at price alone; terms of payment, delivery, reliability, and service are also important. </a:t>
          </a:r>
        </a:p>
        <a:p>
          <a:pPr algn="l" rtl="0">
            <a:defRPr sz="1000"/>
          </a:pPr>
          <a:r>
            <a:rPr lang="en-GB" sz="800" b="0" i="0" u="none" strike="noStrike" baseline="0">
              <a:solidFill>
                <a:srgbClr val="000000"/>
              </a:solidFill>
              <a:latin typeface="Arial"/>
              <a:cs typeface="Arial"/>
            </a:rPr>
            <a:t>CONTINGENCIES - Add a reserve for contingencies.  Be sure to explain in your narrative how you decided on the amount you are putting into this reserve. </a:t>
          </a:r>
        </a:p>
        <a:p>
          <a:pPr algn="l" rtl="0">
            <a:defRPr sz="1000"/>
          </a:pPr>
          <a:r>
            <a:rPr lang="en-GB" sz="800" b="0" i="0" u="none" strike="noStrike" baseline="0">
              <a:solidFill>
                <a:srgbClr val="000000"/>
              </a:solidFill>
              <a:latin typeface="Arial"/>
              <a:cs typeface="Arial"/>
            </a:rPr>
            <a:t>WORKING CAPITAL - 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done your cash flow, you can come back and enter the carefully researched figure.</a:t>
          </a:r>
        </a:p>
        <a:p>
          <a:pPr algn="l" rtl="0">
            <a:defRPr sz="1000"/>
          </a:pPr>
          <a:r>
            <a:rPr lang="en-GB" sz="800" b="0" i="0" u="none" strike="noStrike" baseline="0">
              <a:solidFill>
                <a:srgbClr val="000000"/>
              </a:solidFill>
              <a:latin typeface="Arial"/>
              <a:cs typeface="Arial"/>
            </a:rPr>
            <a:t>SOURCES - Now that you have estimated how much capital will be needed to start, you should turn your attention to the top part of this worksheet. Enter the amounts you will put in yourself, how much will be injected by partners or investors, and how much will be supplied by borrowing.</a:t>
          </a:r>
        </a:p>
        <a:p>
          <a:pPr algn="l" rtl="0">
            <a:defRPr sz="1000"/>
          </a:pPr>
          <a:r>
            <a:rPr lang="en-GB" sz="800" b="0" i="0" u="none" strike="noStrike" baseline="0">
              <a:solidFill>
                <a:srgbClr val="000000"/>
              </a:solidFill>
              <a:latin typeface="Arial"/>
              <a:cs typeface="Arial"/>
            </a:rPr>
            <a:t>COLLATERAL - If you will be using this plan to support a bank loan request, use the section near the bottom to show what assets are offered as collateral to secure the loan, and give your estimate of the value of these items.  Be prepared to offer some proof of your estimates of collateral values.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466725</xdr:colOff>
      <xdr:row>2</xdr:row>
      <xdr:rowOff>57150</xdr:rowOff>
    </xdr:from>
    <xdr:to>
      <xdr:col>2</xdr:col>
      <xdr:colOff>512444</xdr:colOff>
      <xdr:row>4</xdr:row>
      <xdr:rowOff>104775</xdr:rowOff>
    </xdr:to>
    <xdr:sp macro="" textlink="">
      <xdr:nvSpPr>
        <xdr:cNvPr id="2" name="Right Brace 1"/>
        <xdr:cNvSpPr/>
      </xdr:nvSpPr>
      <xdr:spPr>
        <a:xfrm>
          <a:off x="3009900" y="381000"/>
          <a:ext cx="45719" cy="3714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Z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295275</xdr:colOff>
      <xdr:row>53</xdr:row>
      <xdr:rowOff>152400</xdr:rowOff>
    </xdr:to>
    <xdr:sp macro="" textlink="">
      <xdr:nvSpPr>
        <xdr:cNvPr id="2" name="Text Box 5"/>
        <xdr:cNvSpPr txBox="1">
          <a:spLocks noChangeArrowheads="1"/>
        </xdr:cNvSpPr>
      </xdr:nvSpPr>
      <xdr:spPr bwMode="auto">
        <a:xfrm>
          <a:off x="0" y="0"/>
          <a:ext cx="5172075" cy="8734425"/>
        </a:xfrm>
        <a:prstGeom prst="rect">
          <a:avLst/>
        </a:prstGeom>
        <a:solidFill>
          <a:srgbClr val="FBFAF5"/>
        </a:solidFill>
        <a:ln w="9525">
          <a:solidFill>
            <a:srgbClr val="808080"/>
          </a:solidFill>
          <a:miter lim="800000"/>
          <a:headEnd/>
          <a:tailEnd/>
        </a:ln>
      </xdr:spPr>
      <xdr:txBody>
        <a:bodyPr vertOverflow="clip" wrap="square" lIns="91440" tIns="45720" rIns="91440" bIns="45720" anchor="t" upright="1"/>
        <a:lstStyle/>
        <a:p>
          <a:pPr algn="l" rtl="1">
            <a:defRPr sz="1000"/>
          </a:pPr>
          <a:endParaRPr lang="en-ZA" sz="1100" b="1" i="0" strike="noStrike">
            <a:solidFill>
              <a:srgbClr val="000000"/>
            </a:solidFill>
            <a:latin typeface="Arial"/>
            <a:cs typeface="Arial"/>
          </a:endParaRPr>
        </a:p>
        <a:p>
          <a:pPr algn="l" rtl="1">
            <a:defRPr sz="1000"/>
          </a:pPr>
          <a:r>
            <a:rPr lang="en-ZA" sz="1100" b="1" i="0" strike="noStrike">
              <a:solidFill>
                <a:srgbClr val="000000"/>
              </a:solidFill>
              <a:latin typeface="Arial"/>
              <a:cs typeface="Arial"/>
            </a:rPr>
            <a:t> P&amp;L  Notes on Preparation</a:t>
          </a:r>
          <a:endParaRPr lang="en-ZA" sz="1000" b="1" i="0" u="sng" strike="noStrike">
            <a:solidFill>
              <a:srgbClr val="000000"/>
            </a:solidFill>
            <a:latin typeface="Arial"/>
            <a:cs typeface="Arial"/>
          </a:endParaRPr>
        </a:p>
        <a:p>
          <a:pPr algn="l" rtl="1">
            <a:defRPr sz="1000"/>
          </a:pPr>
          <a:endParaRPr lang="en-ZA" sz="1000" b="1" i="0" u="sng" strike="noStrike">
            <a:solidFill>
              <a:srgbClr val="000000"/>
            </a:solidFill>
            <a:latin typeface="Arial"/>
            <a:cs typeface="Arial"/>
          </a:endParaRPr>
        </a:p>
        <a:p>
          <a:pPr algn="l" rtl="1">
            <a:defRPr sz="1000"/>
          </a:pPr>
          <a:r>
            <a:rPr lang="en-ZA" sz="1000" b="1" i="0" strike="noStrike">
              <a:solidFill>
                <a:srgbClr val="000000"/>
              </a:solidFill>
              <a:latin typeface="Arial"/>
              <a:cs typeface="Arial"/>
            </a:rPr>
            <a:t>Note: </a:t>
          </a:r>
          <a:r>
            <a:rPr lang="en-ZA" sz="1000" b="0" i="0" strike="noStrike">
              <a:solidFill>
                <a:srgbClr val="000000"/>
              </a:solidFill>
              <a:latin typeface="Arial"/>
              <a:cs typeface="Arial"/>
            </a:rPr>
            <a:t>You may want to print this information to use as reference later. To delete these instructions, click the border of this text box and then press the DELETE key.</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You should change "category 1, category 2", etc. labels to the actual names of your sales categories. Enter sales for each category for each month. The spreadsheet will add up total annual sales. In the "%" columns, the spreadsheet will show the % of total sales contributed by each category. </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COST OF GOODS SOLD (also called Cost of Sales or COGS): COGS are those expenses directly related to producing or buying your products or services. For example, purchases of inventory or raw materials, as well as the wages (and payroll taxes) of employees directly involved in producing your products/services, are included in COGS. These expenses usually go up and down along with the volume of production or sales. Study your records to determine COGS for each sales category. Control of COGS is the key to profitability for most businesses, so approach this part of your forecast with great care. For each category of product/service, analyze the elements of COGS: how much for labour, for materials, for packing, for shipping, for sales commissions, etc.? Compare the Cost of Goods Sold and Gross Profit of your various sales categories. Which are most profitable, and which are least - and why? Underestimating COGS can lead to under pricing, which can destroy your ability to earn a profit. Research carefully and be realistic. Enter the COGS for each category of sales for each month. In the "%" columns, the spreadsheet will show the COGS as a % of sales dollars for that category.</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GROSS PROFIT: Gross Profit is Total Sales minus Total COGS. In the "%" columns, the spreadsheet will show Gross Profit as a % of Total Sales. </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OPERATING EXPENSES (also called Overhead): These are necessary expenses which, however, are not directly related to making or buying your products/services. Rent, utilities, telephone, interest, and the salaries (and payroll taxes) of office and management employees are examples. Change the names of the Expense categories to suit your type of business and your accounting system.  You may need to combine some categories, however, to stay within the 20 line limit of the spreadsheet. Most operating expenses remain reasonably fixed regardless of changes in sales volume. Some, like sales commissions, may vary with sales. Some, like utilities, may vary with the time of year. Your projections should reflect these fluctuations. The only rule is that the projections should simulate your financial reality as nearly as possible. In the "%" columns, the spreadsheet will show Operating Expenses as a % of Total Sales.</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NET PROFIT: The spreadsheet will subtract Total Operating Expenses from Gross Profit to calculate Net Profit. In the "%" columns, it will show Net Profit as a % of Total Sales.</a:t>
          </a:r>
        </a:p>
        <a:p>
          <a:pPr algn="l" rtl="1">
            <a:defRPr sz="1000"/>
          </a:pPr>
          <a:endParaRPr lang="en-ZA" sz="1000" b="0" i="0" strike="noStrike">
            <a:solidFill>
              <a:srgbClr val="000000"/>
            </a:solidFill>
            <a:latin typeface="Arial"/>
            <a:cs typeface="Arial"/>
          </a:endParaRPr>
        </a:p>
        <a:p>
          <a:pPr algn="l" rtl="1">
            <a:defRPr sz="1000"/>
          </a:pPr>
          <a:r>
            <a:rPr lang="en-ZA" sz="1000" b="0" i="0" strike="noStrike">
              <a:solidFill>
                <a:srgbClr val="000000"/>
              </a:solidFill>
              <a:latin typeface="Arial"/>
              <a:cs typeface="Arial"/>
            </a:rPr>
            <a:t>INDUSTRY AVERAGES: The first column, labelled "IND. %" is for posting average cost factors for firms of your size in your industry.  Industry average data is commonly available from industry associations, major manufacturers who are suppliers to your industry, and local colleges, Chambers of Commerce, and public libraries. One common source is the book Statement Studies published annually by Robert Morris Associates. It can be found in major libraries, and your banker almost surely has a copy. It is unlikely that your expenses will be exactly in line with industry averages, but they can be helpful in areas in which expenses may be out of line.</a:t>
          </a:r>
        </a:p>
      </xdr:txBody>
    </xdr:sp>
    <xdr:clientData/>
  </xdr:twoCellAnchor>
  <xdr:twoCellAnchor>
    <xdr:from>
      <xdr:col>9</xdr:col>
      <xdr:colOff>0</xdr:colOff>
      <xdr:row>0</xdr:row>
      <xdr:rowOff>0</xdr:rowOff>
    </xdr:from>
    <xdr:to>
      <xdr:col>15</xdr:col>
      <xdr:colOff>533400</xdr:colOff>
      <xdr:row>44</xdr:row>
      <xdr:rowOff>9525</xdr:rowOff>
    </xdr:to>
    <xdr:sp macro="" textlink="">
      <xdr:nvSpPr>
        <xdr:cNvPr id="3" name="Text Box 6"/>
        <xdr:cNvSpPr txBox="1">
          <a:spLocks noChangeArrowheads="1"/>
        </xdr:cNvSpPr>
      </xdr:nvSpPr>
      <xdr:spPr bwMode="auto">
        <a:xfrm>
          <a:off x="5486400" y="0"/>
          <a:ext cx="4191000" cy="7134225"/>
        </a:xfrm>
        <a:prstGeom prst="rect">
          <a:avLst/>
        </a:prstGeom>
        <a:gradFill rotWithShape="1">
          <a:gsLst>
            <a:gs pos="0">
              <a:srgbClr val="FBFAF5">
                <a:gamma/>
                <a:tint val="44314"/>
                <a:invGamma/>
              </a:srgbClr>
            </a:gs>
            <a:gs pos="100000">
              <a:srgbClr val="FBFAF5"/>
            </a:gs>
          </a:gsLst>
          <a:lin ang="0" scaled="1"/>
        </a:gradFill>
        <a:ln w="9525">
          <a:solidFill>
            <a:srgbClr val="808080"/>
          </a:solidFill>
          <a:miter lim="800000"/>
          <a:headEnd/>
          <a:tailEnd/>
        </a:ln>
      </xdr:spPr>
      <xdr:txBody>
        <a:bodyPr vertOverflow="clip" wrap="square" lIns="91440" tIns="45720" rIns="91440" bIns="45720" anchor="t" upright="1"/>
        <a:lstStyle/>
        <a:p>
          <a:pPr algn="l" rtl="0">
            <a:defRPr sz="1000"/>
          </a:pPr>
          <a:r>
            <a:rPr lang="en-ZA" sz="1100" b="1" i="0" strike="noStrike">
              <a:solidFill>
                <a:srgbClr val="000000"/>
              </a:solidFill>
              <a:latin typeface="Arial"/>
              <a:cs typeface="Arial"/>
            </a:rPr>
            <a:t>Notes on Preparation Cash</a:t>
          </a:r>
          <a:r>
            <a:rPr lang="en-ZA" sz="1100" b="1" i="0" strike="noStrike" baseline="0">
              <a:solidFill>
                <a:srgbClr val="000000"/>
              </a:solidFill>
              <a:latin typeface="Arial"/>
              <a:cs typeface="Arial"/>
            </a:rPr>
            <a:t> Flow</a:t>
          </a:r>
          <a:endParaRPr lang="en-ZA" sz="800" b="1" i="0" strike="noStrike">
            <a:solidFill>
              <a:srgbClr val="000000"/>
            </a:solidFill>
            <a:latin typeface="Arial"/>
            <a:cs typeface="Arial"/>
          </a:endParaRPr>
        </a:p>
        <a:p>
          <a:pPr algn="l" rtl="0">
            <a:defRPr sz="1000"/>
          </a:pPr>
          <a:endParaRPr lang="en-ZA" sz="800" b="1" i="0" strike="noStrike">
            <a:solidFill>
              <a:srgbClr val="000000"/>
            </a:solidFill>
            <a:latin typeface="Arial"/>
            <a:cs typeface="Arial"/>
          </a:endParaRPr>
        </a:p>
        <a:p>
          <a:pPr algn="l" rtl="0">
            <a:defRPr sz="1000"/>
          </a:pPr>
          <a:r>
            <a:rPr lang="en-ZA" sz="800" b="1" i="0" strike="noStrike">
              <a:solidFill>
                <a:srgbClr val="000000"/>
              </a:solidFill>
              <a:latin typeface="Arial"/>
              <a:cs typeface="Arial"/>
            </a:rPr>
            <a:t>Note:</a:t>
          </a:r>
          <a:r>
            <a:rPr lang="en-ZA" sz="900" b="0" i="0" strike="noStrike">
              <a:solidFill>
                <a:srgbClr val="000000"/>
              </a:solidFill>
              <a:latin typeface="Arial"/>
              <a:cs typeface="Arial"/>
            </a:rPr>
            <a:t> You may want to print this information to use as reference later. To delete these instructions, click the border of this text box and then press the DELETE key.</a:t>
          </a:r>
        </a:p>
        <a:p>
          <a:pPr algn="l" rtl="0">
            <a:defRPr sz="1000"/>
          </a:pPr>
          <a:endParaRPr lang="en-ZA" sz="900" b="0" i="0" strike="noStrike">
            <a:solidFill>
              <a:srgbClr val="000000"/>
            </a:solidFill>
            <a:latin typeface="Arial"/>
            <a:cs typeface="Arial"/>
          </a:endParaRPr>
        </a:p>
        <a:p>
          <a:pPr algn="l" rtl="0">
            <a:defRPr sz="1000"/>
          </a:pPr>
          <a:r>
            <a:rPr lang="en-ZA" sz="900" b="0" i="0" strike="noStrike">
              <a:solidFill>
                <a:srgbClr val="000000"/>
              </a:solidFill>
              <a:latin typeface="Arial"/>
              <a:cs typeface="Arial"/>
            </a:rPr>
            <a:t>Refer back to your Profit &amp; Loss Projection.  Line-by-line ask yourself when you should expect cash to come and go. You have already done a sales projection, now you must predict when you will actually collect from customers. On the expense side, you have previously projected expenses; now predict when you will actually have to write the check to pay those bills. Most items will be the same as on the Profit &amp; Loss Projection. Rent and utility bills, for instance, are usually paid in the month they are incurred. Other items will differ from the Profit &amp; Loss view.  Insurance and some types of taxes, for example, may actually be payable quarterly or semi-annually, even though you recognize them as monthly expenses. Just try to make the Cash Flow as realistic as you can line by line. The payoff for you will be an ability to manage and forecast working capital needs. Change the category labels in the left column as needed to fit your accounting system.</a:t>
          </a:r>
        </a:p>
        <a:p>
          <a:pPr algn="l" rtl="0">
            <a:defRPr sz="1000"/>
          </a:pPr>
          <a:endParaRPr lang="en-ZA" sz="900" b="0" i="0" strike="noStrike">
            <a:solidFill>
              <a:srgbClr val="000000"/>
            </a:solidFill>
            <a:latin typeface="Arial"/>
            <a:cs typeface="Arial"/>
          </a:endParaRPr>
        </a:p>
        <a:p>
          <a:pPr algn="l" rtl="0">
            <a:defRPr sz="1000"/>
          </a:pPr>
          <a:r>
            <a:rPr lang="en-ZA" sz="900" b="0" i="0" strike="noStrike">
              <a:solidFill>
                <a:srgbClr val="000000"/>
              </a:solidFill>
              <a:latin typeface="Arial"/>
              <a:cs typeface="Arial"/>
            </a:rPr>
            <a:t>Note that lines for 'Loan principal payment' through 'Owners' Withdrawal' are for items that always are different on the Cash Flow than on the Profit &amp; Loss.  Loan Principal Payment, Capital Purchases, and Owner's Draw simply do not, by the rules of accounting, show up on the Profit &amp; Loss Projection. They do, however, definitely take cash out of the business, and so need to be included in your Cash plan. On the other hand, you will not find Depreciation on the Cash Flow because you never write a check for Depreciation. Cash from Loans Received and Owners' Injections go in the "Loan/ other cash inj." row. The "Pre-Start-up" column is for cash outlays prior to the time covered by the Cash Flow. It is intended primarily for new business start-ups or major expansion projects where a great deal of cash must go out before operations commence. The bottom section, "ESSENTIAL OPERATING DATA", is not actually part of the Cash model, but it allows you to track items which have a heavy impact on cash. The Cash Flow Projection is the best way to forecast working capital needs. Begin with the amount of Cash on Hand you expect to have. Project all the Receipts and Paid Outs for the year. If CASH POSITION gets dangerously low or negative, you will need to pump in more cash to keep the operation afloat. Many profitable businesses have gone under because they could not pay the bills while waiting for money to flow in. Your creditors do not care about profit; they want to be paid with cash. Cash is the financial lifeblood of your business.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southafrica.smetoolkit.org/sa/en/" TargetMode="External" Type="http://schemas.openxmlformats.org/officeDocument/2006/relationships/hyperlink"/>
<Relationship Id="rId2" Target="http://www.entrepreneurmag.co.za/category/advice/starting-a-business/start-up-guide/" TargetMode="External" Type="http://schemas.openxmlformats.org/officeDocument/2006/relationships/hyperlink"/>
<Relationship Id="rId3"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drawings/vmlDrawing3.vml" Type="http://schemas.openxmlformats.org/officeDocument/2006/relationships/vmlDrawing"/>
<Relationship Id="rId2" Target="../comments3.xml" Type="http://schemas.openxmlformats.org/officeDocument/2006/relationships/comments"/>
</Relationships>

</file>

<file path=xl/worksheets/_rels/sheet5.xml.rels><?xml version="1.0" encoding="UTF-8" standalone="no"?>
<Relationships xmlns="http://schemas.openxmlformats.org/package/2006/relationships">
<Relationship Id="rId1" Target="../drawings/vmlDrawing4.vml" Type="http://schemas.openxmlformats.org/officeDocument/2006/relationships/vmlDrawing"/>
<Relationship Id="rId2" Target="../comments4.xml" Type="http://schemas.openxmlformats.org/officeDocument/2006/relationships/comments"/>
</Relationships>

</file>

<file path=xl/worksheets/_rels/sheet6.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29"/>
  <sheetViews>
    <sheetView tabSelected="1" workbookViewId="0">
      <selection activeCell="B10" sqref="B10"/>
    </sheetView>
  </sheetViews>
  <sheetFormatPr defaultRowHeight="12.75" x14ac:dyDescent="0.2"/>
  <cols>
    <col min="2" max="2" width="124.28515625" bestFit="1" customWidth="1"/>
  </cols>
  <sheetData>
    <row r="1" spans="1:2" ht="18" x14ac:dyDescent="0.25">
      <c r="A1" s="129" t="s">
        <v>168</v>
      </c>
    </row>
    <row r="2" spans="1:2" ht="15.75" x14ac:dyDescent="0.25">
      <c r="A2" s="130" t="s">
        <v>169</v>
      </c>
    </row>
    <row r="5" spans="1:2" ht="15.75" x14ac:dyDescent="0.25">
      <c r="A5" s="167">
        <v>1</v>
      </c>
      <c r="B5" s="167" t="s">
        <v>415</v>
      </c>
    </row>
    <row r="6" spans="1:2" ht="15.75" x14ac:dyDescent="0.25">
      <c r="A6" s="167"/>
      <c r="B6" s="169" t="s">
        <v>170</v>
      </c>
    </row>
    <row r="7" spans="1:2" ht="15.75" x14ac:dyDescent="0.25">
      <c r="A7" s="167"/>
      <c r="B7" s="170" t="s">
        <v>417</v>
      </c>
    </row>
    <row r="8" spans="1:2" ht="15.75" x14ac:dyDescent="0.25">
      <c r="A8" s="167">
        <v>2</v>
      </c>
      <c r="B8" s="167" t="s">
        <v>414</v>
      </c>
    </row>
    <row r="9" spans="1:2" ht="15.75" x14ac:dyDescent="0.25">
      <c r="A9" s="167">
        <v>3</v>
      </c>
      <c r="B9" s="167" t="s">
        <v>409</v>
      </c>
    </row>
    <row r="10" spans="1:2" ht="15.75" x14ac:dyDescent="0.25">
      <c r="A10" s="167">
        <v>4</v>
      </c>
      <c r="B10" s="167" t="s">
        <v>402</v>
      </c>
    </row>
    <row r="11" spans="1:2" ht="15.75" x14ac:dyDescent="0.25">
      <c r="A11" s="167">
        <v>5</v>
      </c>
      <c r="B11" s="167" t="s">
        <v>418</v>
      </c>
    </row>
    <row r="12" spans="1:2" ht="15.75" x14ac:dyDescent="0.25">
      <c r="A12" s="167">
        <v>6</v>
      </c>
      <c r="B12" s="167" t="s">
        <v>410</v>
      </c>
    </row>
    <row r="13" spans="1:2" ht="15.75" x14ac:dyDescent="0.25">
      <c r="A13" s="167">
        <v>7</v>
      </c>
      <c r="B13" s="167" t="s">
        <v>413</v>
      </c>
    </row>
    <row r="14" spans="1:2" ht="15.75" x14ac:dyDescent="0.25">
      <c r="A14" s="167">
        <v>8</v>
      </c>
      <c r="B14" s="167" t="s">
        <v>255</v>
      </c>
    </row>
    <row r="15" spans="1:2" ht="15.75" x14ac:dyDescent="0.25">
      <c r="A15" s="167">
        <v>9</v>
      </c>
      <c r="B15" s="167" t="s">
        <v>254</v>
      </c>
    </row>
    <row r="16" spans="1:2" ht="15.75" x14ac:dyDescent="0.25">
      <c r="A16" s="167">
        <v>10</v>
      </c>
      <c r="B16" s="167" t="s">
        <v>265</v>
      </c>
    </row>
    <row r="17" spans="1:2" ht="15.75" x14ac:dyDescent="0.25">
      <c r="A17" s="167">
        <v>11</v>
      </c>
      <c r="B17" s="167" t="s">
        <v>271</v>
      </c>
    </row>
    <row r="18" spans="1:2" ht="15.75" x14ac:dyDescent="0.25">
      <c r="A18" s="167">
        <v>12</v>
      </c>
      <c r="B18" s="167" t="s">
        <v>411</v>
      </c>
    </row>
    <row r="19" spans="1:2" ht="15.75" x14ac:dyDescent="0.25">
      <c r="A19" s="167">
        <v>13</v>
      </c>
      <c r="B19" s="167" t="s">
        <v>266</v>
      </c>
    </row>
    <row r="20" spans="1:2" ht="15.75" x14ac:dyDescent="0.25">
      <c r="A20" s="167">
        <v>14</v>
      </c>
      <c r="B20" s="167" t="s">
        <v>412</v>
      </c>
    </row>
    <row r="21" spans="1:2" ht="15.75" x14ac:dyDescent="0.25">
      <c r="A21" s="167">
        <v>15</v>
      </c>
      <c r="B21" s="167" t="s">
        <v>416</v>
      </c>
    </row>
    <row r="22" spans="1:2" ht="15" x14ac:dyDescent="0.2">
      <c r="A22" s="168"/>
      <c r="B22" s="168"/>
    </row>
    <row r="24" spans="1:2" x14ac:dyDescent="0.2">
      <c r="B24" s="165" t="s">
        <v>267</v>
      </c>
    </row>
    <row r="26" spans="1:2" x14ac:dyDescent="0.2">
      <c r="B26" s="131" t="s">
        <v>403</v>
      </c>
    </row>
    <row r="27" spans="1:2" x14ac:dyDescent="0.2">
      <c r="B27" s="131" t="s">
        <v>268</v>
      </c>
    </row>
    <row r="28" spans="1:2" x14ac:dyDescent="0.2">
      <c r="B28" s="131" t="s">
        <v>269</v>
      </c>
    </row>
    <row r="29" spans="1:2" x14ac:dyDescent="0.2">
      <c r="B29" s="131" t="s">
        <v>270</v>
      </c>
    </row>
  </sheetData>
  <hyperlinks>
    <hyperlink ref="B6" r:id="rId1"/>
    <hyperlink ref="B7" r:id="rId2"/>
  </hyperlinks>
  <pageMargins left="0.70866141732283472" right="0.32" top="0.74803149606299213" bottom="0.74803149606299213" header="0.31496062992125984" footer="0.31496062992125984"/>
  <pageSetup paperSize="9" scale="70"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124"/>
  <sheetViews>
    <sheetView topLeftCell="A46" workbookViewId="0">
      <selection activeCell="C5" sqref="C5"/>
    </sheetView>
  </sheetViews>
  <sheetFormatPr defaultRowHeight="12.75" x14ac:dyDescent="0.2"/>
  <cols>
    <col min="1" max="1" width="40.7109375" style="134" customWidth="1"/>
    <col min="2" max="2" width="3.7109375" style="134" customWidth="1"/>
    <col min="3" max="3" width="17.85546875" style="134" customWidth="1"/>
    <col min="4" max="4" width="4.140625" style="134" customWidth="1"/>
    <col min="5" max="5" width="28" style="134" customWidth="1"/>
    <col min="6" max="6" width="22.28515625" style="134" customWidth="1"/>
    <col min="7" max="7" width="10.42578125" style="134" customWidth="1"/>
    <col min="8" max="16384" width="9.140625" style="134"/>
  </cols>
  <sheetData>
    <row r="1" spans="1:4" ht="23.25" x14ac:dyDescent="0.35">
      <c r="A1" s="132" t="s">
        <v>404</v>
      </c>
      <c r="B1" s="133"/>
    </row>
    <row r="2" spans="1:4" ht="23.25" x14ac:dyDescent="0.35">
      <c r="A2" s="157" t="s">
        <v>171</v>
      </c>
      <c r="B2" s="133"/>
      <c r="C2" s="177" t="s">
        <v>419</v>
      </c>
    </row>
    <row r="3" spans="1:4" ht="13.5" customHeight="1" x14ac:dyDescent="0.35">
      <c r="A3" s="135"/>
      <c r="B3" s="133"/>
    </row>
    <row r="5" spans="1:4" ht="15" x14ac:dyDescent="0.2">
      <c r="A5" s="136" t="s">
        <v>172</v>
      </c>
      <c r="B5" s="136"/>
    </row>
    <row r="6" spans="1:4" x14ac:dyDescent="0.2">
      <c r="A6" s="137"/>
      <c r="B6" s="137"/>
      <c r="C6" s="138"/>
      <c r="D6" s="138"/>
    </row>
    <row r="7" spans="1:4" ht="25.5" x14ac:dyDescent="0.2">
      <c r="A7" s="139" t="s">
        <v>173</v>
      </c>
      <c r="B7" s="139"/>
      <c r="C7" s="138"/>
      <c r="D7" s="138"/>
    </row>
    <row r="8" spans="1:4" x14ac:dyDescent="0.2">
      <c r="A8" s="140" t="s">
        <v>174</v>
      </c>
      <c r="B8" s="140"/>
      <c r="C8" s="171"/>
      <c r="D8" s="142"/>
    </row>
    <row r="9" spans="1:4" x14ac:dyDescent="0.2">
      <c r="A9" s="140" t="s">
        <v>175</v>
      </c>
      <c r="B9" s="140"/>
      <c r="C9" s="172"/>
      <c r="D9" s="142"/>
    </row>
    <row r="10" spans="1:4" x14ac:dyDescent="0.2">
      <c r="A10" s="140" t="s">
        <v>175</v>
      </c>
      <c r="B10" s="140"/>
      <c r="C10" s="172"/>
      <c r="D10" s="142"/>
    </row>
    <row r="11" spans="1:4" x14ac:dyDescent="0.2">
      <c r="A11" s="140" t="s">
        <v>175</v>
      </c>
      <c r="B11" s="140"/>
      <c r="C11" s="172"/>
      <c r="D11" s="142"/>
    </row>
    <row r="12" spans="1:4" x14ac:dyDescent="0.2">
      <c r="A12" s="143" t="s">
        <v>176</v>
      </c>
      <c r="B12" s="143"/>
      <c r="C12" s="144">
        <f>SUM(C8:C11)</f>
        <v>0</v>
      </c>
      <c r="D12" s="145"/>
    </row>
    <row r="13" spans="1:4" x14ac:dyDescent="0.2">
      <c r="A13" s="137"/>
      <c r="B13" s="137"/>
    </row>
    <row r="14" spans="1:4" x14ac:dyDescent="0.2">
      <c r="A14" s="146" t="s">
        <v>177</v>
      </c>
      <c r="B14" s="143"/>
    </row>
    <row r="15" spans="1:4" x14ac:dyDescent="0.2">
      <c r="A15" s="137" t="s">
        <v>178</v>
      </c>
      <c r="B15" s="137"/>
      <c r="C15" s="171"/>
      <c r="D15" s="145"/>
    </row>
    <row r="16" spans="1:4" x14ac:dyDescent="0.2">
      <c r="A16" s="137" t="s">
        <v>179</v>
      </c>
      <c r="B16" s="137"/>
      <c r="C16" s="173"/>
      <c r="D16" s="145"/>
    </row>
    <row r="17" spans="1:4" x14ac:dyDescent="0.2">
      <c r="A17" s="137" t="s">
        <v>180</v>
      </c>
      <c r="B17" s="137"/>
      <c r="C17" s="173"/>
      <c r="D17" s="145"/>
    </row>
    <row r="18" spans="1:4" x14ac:dyDescent="0.2">
      <c r="A18" s="137" t="s">
        <v>181</v>
      </c>
      <c r="B18" s="137"/>
      <c r="C18" s="173"/>
      <c r="D18" s="145"/>
    </row>
    <row r="19" spans="1:4" x14ac:dyDescent="0.2">
      <c r="A19" s="143" t="s">
        <v>182</v>
      </c>
      <c r="B19" s="143"/>
      <c r="C19" s="144">
        <f>SUM(C15:C18)</f>
        <v>0</v>
      </c>
      <c r="D19" s="145"/>
    </row>
    <row r="20" spans="1:4" x14ac:dyDescent="0.2">
      <c r="A20" s="137"/>
      <c r="B20" s="137"/>
    </row>
    <row r="21" spans="1:4" x14ac:dyDescent="0.2">
      <c r="A21" s="146" t="s">
        <v>183</v>
      </c>
      <c r="B21" s="143"/>
    </row>
    <row r="22" spans="1:4" x14ac:dyDescent="0.2">
      <c r="A22" s="137" t="s">
        <v>184</v>
      </c>
      <c r="B22" s="137"/>
      <c r="C22" s="171"/>
      <c r="D22" s="145"/>
    </row>
    <row r="23" spans="1:4" x14ac:dyDescent="0.2">
      <c r="A23" s="137" t="s">
        <v>185</v>
      </c>
      <c r="B23" s="137"/>
      <c r="C23" s="173"/>
      <c r="D23" s="145"/>
    </row>
    <row r="24" spans="1:4" x14ac:dyDescent="0.2">
      <c r="A24" s="143" t="s">
        <v>186</v>
      </c>
      <c r="B24" s="143"/>
      <c r="C24" s="144">
        <f>SUM(C22:C23)</f>
        <v>0</v>
      </c>
      <c r="D24" s="145"/>
    </row>
    <row r="25" spans="1:4" x14ac:dyDescent="0.2">
      <c r="A25" s="143"/>
      <c r="B25" s="143"/>
      <c r="C25" s="148"/>
      <c r="D25" s="145"/>
    </row>
    <row r="26" spans="1:4" x14ac:dyDescent="0.2">
      <c r="A26" s="137"/>
      <c r="B26" s="137"/>
    </row>
    <row r="27" spans="1:4" ht="15" x14ac:dyDescent="0.2">
      <c r="A27" s="149" t="s">
        <v>404</v>
      </c>
      <c r="B27" s="149"/>
    </row>
    <row r="28" spans="1:4" x14ac:dyDescent="0.2">
      <c r="A28" s="137"/>
      <c r="B28" s="137"/>
    </row>
    <row r="29" spans="1:4" x14ac:dyDescent="0.2">
      <c r="A29" s="146" t="s">
        <v>256</v>
      </c>
      <c r="B29" s="143"/>
    </row>
    <row r="30" spans="1:4" x14ac:dyDescent="0.2">
      <c r="A30" s="137" t="s">
        <v>187</v>
      </c>
      <c r="B30" s="137"/>
      <c r="C30" s="171"/>
    </row>
    <row r="31" spans="1:4" x14ac:dyDescent="0.2">
      <c r="A31" s="137" t="s">
        <v>188</v>
      </c>
      <c r="B31" s="137"/>
      <c r="C31" s="173"/>
    </row>
    <row r="32" spans="1:4" x14ac:dyDescent="0.2">
      <c r="A32" s="137" t="s">
        <v>406</v>
      </c>
      <c r="B32" s="137"/>
      <c r="C32" s="173"/>
    </row>
    <row r="33" spans="1:3" x14ac:dyDescent="0.2">
      <c r="A33" s="137" t="s">
        <v>77</v>
      </c>
      <c r="B33" s="137"/>
      <c r="C33" s="173"/>
    </row>
    <row r="34" spans="1:3" x14ac:dyDescent="0.2">
      <c r="A34" s="143" t="s">
        <v>189</v>
      </c>
      <c r="B34" s="143"/>
      <c r="C34" s="144">
        <f>SUM(C30:C33)</f>
        <v>0</v>
      </c>
    </row>
    <row r="35" spans="1:3" x14ac:dyDescent="0.2">
      <c r="A35" s="137"/>
      <c r="B35" s="137"/>
    </row>
    <row r="36" spans="1:3" x14ac:dyDescent="0.2">
      <c r="A36" s="146" t="s">
        <v>190</v>
      </c>
      <c r="B36" s="143"/>
    </row>
    <row r="37" spans="1:3" x14ac:dyDescent="0.2">
      <c r="A37" s="137" t="s">
        <v>191</v>
      </c>
      <c r="B37" s="137"/>
      <c r="C37" s="171"/>
    </row>
    <row r="38" spans="1:3" x14ac:dyDescent="0.2">
      <c r="A38" s="137" t="s">
        <v>192</v>
      </c>
      <c r="B38" s="137"/>
      <c r="C38" s="173"/>
    </row>
    <row r="39" spans="1:3" x14ac:dyDescent="0.2">
      <c r="A39" s="137" t="s">
        <v>193</v>
      </c>
      <c r="B39" s="137"/>
      <c r="C39" s="173"/>
    </row>
    <row r="40" spans="1:3" x14ac:dyDescent="0.2">
      <c r="A40" s="137" t="s">
        <v>194</v>
      </c>
      <c r="B40" s="137"/>
      <c r="C40" s="173"/>
    </row>
    <row r="41" spans="1:3" x14ac:dyDescent="0.2">
      <c r="A41" s="143" t="s">
        <v>195</v>
      </c>
      <c r="B41" s="143"/>
      <c r="C41" s="144">
        <f>SUM(C37:C40)</f>
        <v>0</v>
      </c>
    </row>
    <row r="42" spans="1:3" x14ac:dyDescent="0.2">
      <c r="A42" s="137"/>
      <c r="B42" s="137"/>
    </row>
    <row r="43" spans="1:3" x14ac:dyDescent="0.2">
      <c r="A43" s="146" t="s">
        <v>196</v>
      </c>
      <c r="B43" s="143"/>
    </row>
    <row r="44" spans="1:3" x14ac:dyDescent="0.2">
      <c r="A44" s="137" t="s">
        <v>197</v>
      </c>
      <c r="B44" s="137"/>
      <c r="C44" s="171"/>
    </row>
    <row r="45" spans="1:3" x14ac:dyDescent="0.2">
      <c r="A45" s="137" t="s">
        <v>198</v>
      </c>
      <c r="B45" s="137"/>
      <c r="C45" s="173"/>
    </row>
    <row r="46" spans="1:3" x14ac:dyDescent="0.2">
      <c r="A46" s="137" t="s">
        <v>199</v>
      </c>
      <c r="B46" s="137"/>
      <c r="C46" s="173"/>
    </row>
    <row r="47" spans="1:3" x14ac:dyDescent="0.2">
      <c r="A47" s="137" t="s">
        <v>200</v>
      </c>
      <c r="B47" s="137"/>
      <c r="C47" s="173"/>
    </row>
    <row r="48" spans="1:3" x14ac:dyDescent="0.2">
      <c r="A48" s="137" t="s">
        <v>77</v>
      </c>
      <c r="B48" s="137"/>
      <c r="C48" s="173"/>
    </row>
    <row r="49" spans="1:3" x14ac:dyDescent="0.2">
      <c r="A49" s="143" t="s">
        <v>201</v>
      </c>
      <c r="B49" s="143"/>
      <c r="C49" s="144">
        <f>SUM(C44:C48)</f>
        <v>0</v>
      </c>
    </row>
    <row r="50" spans="1:3" x14ac:dyDescent="0.2">
      <c r="A50" s="137"/>
      <c r="B50" s="137"/>
    </row>
    <row r="51" spans="1:3" x14ac:dyDescent="0.2">
      <c r="A51" s="146" t="s">
        <v>202</v>
      </c>
      <c r="B51" s="143"/>
    </row>
    <row r="52" spans="1:3" x14ac:dyDescent="0.2">
      <c r="A52" s="137" t="s">
        <v>203</v>
      </c>
      <c r="B52" s="137"/>
      <c r="C52" s="171"/>
    </row>
    <row r="53" spans="1:3" x14ac:dyDescent="0.2">
      <c r="A53" s="137" t="s">
        <v>204</v>
      </c>
      <c r="B53" s="137"/>
      <c r="C53" s="173"/>
    </row>
    <row r="54" spans="1:3" x14ac:dyDescent="0.2">
      <c r="A54" s="137" t="s">
        <v>205</v>
      </c>
      <c r="B54" s="137"/>
      <c r="C54" s="173"/>
    </row>
    <row r="55" spans="1:3" x14ac:dyDescent="0.2">
      <c r="A55" s="137" t="s">
        <v>206</v>
      </c>
      <c r="B55" s="137"/>
      <c r="C55" s="173"/>
    </row>
    <row r="56" spans="1:3" x14ac:dyDescent="0.2">
      <c r="A56" s="137" t="s">
        <v>207</v>
      </c>
      <c r="B56" s="137"/>
      <c r="C56" s="173"/>
    </row>
    <row r="57" spans="1:3" x14ac:dyDescent="0.2">
      <c r="A57" s="137" t="s">
        <v>77</v>
      </c>
      <c r="B57" s="137"/>
      <c r="C57" s="173"/>
    </row>
    <row r="58" spans="1:3" x14ac:dyDescent="0.2">
      <c r="A58" s="143" t="s">
        <v>208</v>
      </c>
      <c r="B58" s="143"/>
      <c r="C58" s="144">
        <f>SUM(C52:C57)</f>
        <v>0</v>
      </c>
    </row>
    <row r="59" spans="1:3" x14ac:dyDescent="0.2">
      <c r="A59" s="137"/>
      <c r="B59" s="137"/>
    </row>
    <row r="60" spans="1:3" x14ac:dyDescent="0.2">
      <c r="A60" s="146" t="s">
        <v>209</v>
      </c>
      <c r="B60" s="143"/>
    </row>
    <row r="61" spans="1:3" x14ac:dyDescent="0.2">
      <c r="A61" s="137" t="s">
        <v>210</v>
      </c>
      <c r="B61" s="137"/>
      <c r="C61" s="171"/>
    </row>
    <row r="62" spans="1:3" x14ac:dyDescent="0.2">
      <c r="A62" s="137" t="s">
        <v>211</v>
      </c>
      <c r="B62" s="137"/>
      <c r="C62" s="173"/>
    </row>
    <row r="63" spans="1:3" x14ac:dyDescent="0.2">
      <c r="A63" s="137" t="s">
        <v>212</v>
      </c>
      <c r="B63" s="137"/>
      <c r="C63" s="173"/>
    </row>
    <row r="64" spans="1:3" x14ac:dyDescent="0.2">
      <c r="A64" s="137" t="s">
        <v>213</v>
      </c>
      <c r="B64" s="137"/>
      <c r="C64" s="173"/>
    </row>
    <row r="65" spans="1:3" x14ac:dyDescent="0.2">
      <c r="A65" s="137" t="s">
        <v>214</v>
      </c>
      <c r="B65" s="137"/>
      <c r="C65" s="173"/>
    </row>
    <row r="66" spans="1:3" x14ac:dyDescent="0.2">
      <c r="A66" s="143" t="s">
        <v>215</v>
      </c>
      <c r="B66" s="143"/>
      <c r="C66" s="144">
        <f>SUM(C61:C65)</f>
        <v>0</v>
      </c>
    </row>
    <row r="67" spans="1:3" x14ac:dyDescent="0.2">
      <c r="A67" s="137"/>
      <c r="B67" s="137"/>
    </row>
    <row r="68" spans="1:3" x14ac:dyDescent="0.2">
      <c r="A68" s="146" t="s">
        <v>216</v>
      </c>
      <c r="B68" s="143"/>
    </row>
    <row r="69" spans="1:3" x14ac:dyDescent="0.2">
      <c r="A69" s="137" t="s">
        <v>7</v>
      </c>
      <c r="B69" s="137"/>
      <c r="C69" s="171"/>
    </row>
    <row r="70" spans="1:3" x14ac:dyDescent="0.2">
      <c r="A70" s="137" t="s">
        <v>217</v>
      </c>
      <c r="B70" s="137"/>
      <c r="C70" s="173"/>
    </row>
    <row r="71" spans="1:3" x14ac:dyDescent="0.2">
      <c r="A71" s="137" t="s">
        <v>218</v>
      </c>
      <c r="B71" s="137"/>
      <c r="C71" s="173"/>
    </row>
    <row r="72" spans="1:3" x14ac:dyDescent="0.2">
      <c r="A72" s="137" t="s">
        <v>219</v>
      </c>
      <c r="B72" s="137"/>
      <c r="C72" s="173"/>
    </row>
    <row r="73" spans="1:3" x14ac:dyDescent="0.2">
      <c r="A73" s="137" t="s">
        <v>220</v>
      </c>
      <c r="B73" s="137"/>
      <c r="C73" s="173"/>
    </row>
    <row r="74" spans="1:3" x14ac:dyDescent="0.2">
      <c r="A74" s="143" t="s">
        <v>221</v>
      </c>
      <c r="B74" s="143"/>
      <c r="C74" s="144">
        <f>SUM(C69:C73)</f>
        <v>0</v>
      </c>
    </row>
    <row r="75" spans="1:3" x14ac:dyDescent="0.2">
      <c r="A75" s="137"/>
      <c r="B75" s="137"/>
    </row>
    <row r="76" spans="1:3" x14ac:dyDescent="0.2">
      <c r="A76" s="146" t="s">
        <v>222</v>
      </c>
      <c r="B76" s="143"/>
    </row>
    <row r="77" spans="1:3" x14ac:dyDescent="0.2">
      <c r="A77" s="137" t="s">
        <v>223</v>
      </c>
      <c r="B77" s="137"/>
      <c r="C77" s="171"/>
    </row>
    <row r="78" spans="1:3" x14ac:dyDescent="0.2">
      <c r="A78" s="137" t="s">
        <v>224</v>
      </c>
      <c r="B78" s="137"/>
      <c r="C78" s="173"/>
    </row>
    <row r="79" spans="1:3" x14ac:dyDescent="0.2">
      <c r="A79" s="143" t="s">
        <v>225</v>
      </c>
      <c r="B79" s="143"/>
      <c r="C79" s="144">
        <f>SUM(C77:C78)</f>
        <v>0</v>
      </c>
    </row>
    <row r="80" spans="1:3" x14ac:dyDescent="0.2">
      <c r="A80" s="137"/>
      <c r="B80" s="137"/>
    </row>
    <row r="81" spans="1:3" x14ac:dyDescent="0.2">
      <c r="A81" s="146" t="s">
        <v>226</v>
      </c>
      <c r="B81" s="143"/>
      <c r="C81" s="171"/>
    </row>
    <row r="82" spans="1:3" x14ac:dyDescent="0.2">
      <c r="A82" s="137"/>
      <c r="B82" s="137"/>
    </row>
    <row r="83" spans="1:3" x14ac:dyDescent="0.2">
      <c r="A83" s="146" t="s">
        <v>227</v>
      </c>
      <c r="B83" s="143"/>
      <c r="C83" s="171"/>
    </row>
    <row r="84" spans="1:3" x14ac:dyDescent="0.2">
      <c r="A84" s="146"/>
      <c r="B84" s="143"/>
      <c r="C84" s="148"/>
    </row>
    <row r="85" spans="1:3" ht="15" x14ac:dyDescent="0.2">
      <c r="A85" s="149" t="s">
        <v>228</v>
      </c>
      <c r="B85" s="137"/>
    </row>
    <row r="86" spans="1:3" x14ac:dyDescent="0.2">
      <c r="A86" s="137"/>
      <c r="B86" s="137"/>
    </row>
    <row r="87" spans="1:3" x14ac:dyDescent="0.2">
      <c r="A87" s="146" t="s">
        <v>172</v>
      </c>
      <c r="B87" s="137"/>
    </row>
    <row r="88" spans="1:3" x14ac:dyDescent="0.2">
      <c r="A88" s="137" t="s">
        <v>229</v>
      </c>
      <c r="B88" s="137"/>
      <c r="C88" s="141">
        <f>C12</f>
        <v>0</v>
      </c>
    </row>
    <row r="89" spans="1:3" x14ac:dyDescent="0.2">
      <c r="A89" s="137" t="s">
        <v>230</v>
      </c>
      <c r="B89" s="137"/>
      <c r="C89" s="147">
        <f>C19</f>
        <v>0</v>
      </c>
    </row>
    <row r="90" spans="1:3" x14ac:dyDescent="0.2">
      <c r="A90" s="137" t="s">
        <v>231</v>
      </c>
      <c r="B90" s="137"/>
      <c r="C90" s="147">
        <f>C24</f>
        <v>0</v>
      </c>
    </row>
    <row r="91" spans="1:3" x14ac:dyDescent="0.2">
      <c r="A91" s="143" t="s">
        <v>232</v>
      </c>
      <c r="B91" s="137"/>
      <c r="C91" s="144">
        <f>SUM(C88:C90)</f>
        <v>0</v>
      </c>
    </row>
    <row r="92" spans="1:3" x14ac:dyDescent="0.2">
      <c r="A92" s="137"/>
      <c r="B92" s="137"/>
    </row>
    <row r="93" spans="1:3" x14ac:dyDescent="0.2">
      <c r="A93" s="146" t="s">
        <v>404</v>
      </c>
      <c r="B93" s="137"/>
    </row>
    <row r="94" spans="1:3" x14ac:dyDescent="0.2">
      <c r="A94" s="137" t="s">
        <v>233</v>
      </c>
      <c r="B94" s="137"/>
      <c r="C94" s="141">
        <f>C34</f>
        <v>0</v>
      </c>
    </row>
    <row r="95" spans="1:3" x14ac:dyDescent="0.2">
      <c r="A95" s="137" t="s">
        <v>68</v>
      </c>
      <c r="B95" s="137"/>
      <c r="C95" s="147">
        <f>C41</f>
        <v>0</v>
      </c>
    </row>
    <row r="96" spans="1:3" x14ac:dyDescent="0.2">
      <c r="A96" s="137" t="s">
        <v>234</v>
      </c>
      <c r="B96" s="137"/>
      <c r="C96" s="147">
        <f>C49</f>
        <v>0</v>
      </c>
    </row>
    <row r="97" spans="1:5" x14ac:dyDescent="0.2">
      <c r="A97" s="137" t="s">
        <v>235</v>
      </c>
      <c r="B97" s="137"/>
      <c r="C97" s="147">
        <f>C58</f>
        <v>0</v>
      </c>
    </row>
    <row r="98" spans="1:5" x14ac:dyDescent="0.2">
      <c r="A98" s="137" t="s">
        <v>236</v>
      </c>
      <c r="B98" s="137"/>
      <c r="C98" s="147">
        <f>+C66</f>
        <v>0</v>
      </c>
    </row>
    <row r="99" spans="1:5" x14ac:dyDescent="0.2">
      <c r="A99" s="137" t="s">
        <v>237</v>
      </c>
      <c r="B99" s="137"/>
      <c r="C99" s="147">
        <f>C74</f>
        <v>0</v>
      </c>
    </row>
    <row r="100" spans="1:5" x14ac:dyDescent="0.2">
      <c r="A100" s="137" t="s">
        <v>238</v>
      </c>
      <c r="B100" s="137"/>
      <c r="C100" s="147">
        <f>C79</f>
        <v>0</v>
      </c>
    </row>
    <row r="101" spans="1:5" x14ac:dyDescent="0.2">
      <c r="A101" s="137" t="s">
        <v>239</v>
      </c>
      <c r="B101" s="137"/>
      <c r="C101" s="147">
        <f>C81</f>
        <v>0</v>
      </c>
    </row>
    <row r="102" spans="1:5" x14ac:dyDescent="0.2">
      <c r="A102" s="137" t="s">
        <v>240</v>
      </c>
      <c r="B102" s="137"/>
      <c r="C102" s="147">
        <f>C83</f>
        <v>0</v>
      </c>
    </row>
    <row r="103" spans="1:5" x14ac:dyDescent="0.2">
      <c r="A103" s="143" t="s">
        <v>405</v>
      </c>
      <c r="B103" s="137"/>
      <c r="C103" s="144">
        <f>SUM(C94:C102)</f>
        <v>0</v>
      </c>
    </row>
    <row r="104" spans="1:5" x14ac:dyDescent="0.2">
      <c r="A104" s="143"/>
      <c r="B104" s="137"/>
      <c r="C104" s="148"/>
    </row>
    <row r="105" spans="1:5" x14ac:dyDescent="0.2">
      <c r="A105" s="137"/>
      <c r="B105" s="137"/>
    </row>
    <row r="106" spans="1:5" x14ac:dyDescent="0.2">
      <c r="A106" s="150" t="s">
        <v>241</v>
      </c>
    </row>
    <row r="107" spans="1:5" x14ac:dyDescent="0.2">
      <c r="A107" s="146"/>
    </row>
    <row r="108" spans="1:5" s="137" customFormat="1" x14ac:dyDescent="0.2">
      <c r="A108" s="143" t="s">
        <v>242</v>
      </c>
      <c r="C108" s="151" t="s">
        <v>243</v>
      </c>
      <c r="E108" s="152" t="s">
        <v>244</v>
      </c>
    </row>
    <row r="109" spans="1:5" s="153" customFormat="1" x14ac:dyDescent="0.2">
      <c r="A109" s="153" t="s">
        <v>245</v>
      </c>
      <c r="C109" s="174"/>
    </row>
    <row r="110" spans="1:5" s="153" customFormat="1" x14ac:dyDescent="0.2">
      <c r="A110" s="153" t="s">
        <v>246</v>
      </c>
      <c r="C110" s="175"/>
    </row>
    <row r="111" spans="1:5" s="153" customFormat="1" x14ac:dyDescent="0.2">
      <c r="A111" s="153" t="s">
        <v>246</v>
      </c>
      <c r="C111" s="175"/>
    </row>
    <row r="112" spans="1:5" s="153" customFormat="1" x14ac:dyDescent="0.2">
      <c r="A112" s="153" t="s">
        <v>246</v>
      </c>
      <c r="C112" s="175"/>
    </row>
    <row r="113" spans="1:6" x14ac:dyDescent="0.2">
      <c r="C113" s="147"/>
    </row>
    <row r="115" spans="1:6" x14ac:dyDescent="0.2">
      <c r="A115" s="143" t="s">
        <v>247</v>
      </c>
    </row>
    <row r="116" spans="1:6" x14ac:dyDescent="0.2">
      <c r="A116" s="134" t="s">
        <v>248</v>
      </c>
      <c r="C116" s="176"/>
      <c r="D116" s="176"/>
      <c r="E116" s="176"/>
    </row>
    <row r="117" spans="1:6" x14ac:dyDescent="0.2">
      <c r="A117" s="134" t="s">
        <v>249</v>
      </c>
      <c r="C117" s="176"/>
      <c r="D117" s="176"/>
      <c r="E117" s="176"/>
    </row>
    <row r="118" spans="1:6" x14ac:dyDescent="0.2">
      <c r="A118" s="134" t="s">
        <v>249</v>
      </c>
      <c r="C118" s="176"/>
      <c r="D118" s="176"/>
      <c r="E118" s="176"/>
    </row>
    <row r="119" spans="1:6" x14ac:dyDescent="0.2">
      <c r="A119" s="154"/>
    </row>
    <row r="121" spans="1:6" x14ac:dyDescent="0.2">
      <c r="A121" s="143" t="s">
        <v>250</v>
      </c>
      <c r="F121" s="155"/>
    </row>
    <row r="122" spans="1:6" x14ac:dyDescent="0.2">
      <c r="A122" s="137" t="s">
        <v>251</v>
      </c>
      <c r="C122" s="176"/>
      <c r="D122" s="176"/>
      <c r="E122" s="176"/>
      <c r="F122" s="156"/>
    </row>
    <row r="123" spans="1:6" x14ac:dyDescent="0.2">
      <c r="A123" s="134" t="s">
        <v>252</v>
      </c>
      <c r="C123" s="176"/>
      <c r="D123" s="176"/>
      <c r="E123" s="176"/>
      <c r="F123" s="155"/>
    </row>
    <row r="124" spans="1:6" x14ac:dyDescent="0.2">
      <c r="A124" s="134" t="s">
        <v>253</v>
      </c>
      <c r="C124" s="176"/>
      <c r="D124" s="176"/>
      <c r="E124" s="176"/>
      <c r="F124" s="156"/>
    </row>
  </sheetData>
  <pageMargins left="0.70866141732283472" right="0.32" top="0.74803149606299213" bottom="0.74803149606299213" header="0.31496062992125984" footer="0.31496062992125984"/>
  <pageSetup paperSize="9" scale="74" fitToHeight="2"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4"/>
    <pageSetUpPr fitToPage="1"/>
  </sheetPr>
  <dimension ref="B1:AD50"/>
  <sheetViews>
    <sheetView showGridLines="0" workbookViewId="0">
      <pane xSplit="2" ySplit="5" topLeftCell="C30" activePane="bottomRight" state="frozen"/>
      <selection pane="topRight" activeCell="B1" sqref="B1"/>
      <selection pane="bottomLeft" activeCell="A8" sqref="A8"/>
      <selection pane="bottomRight" activeCell="D6" sqref="D6"/>
    </sheetView>
  </sheetViews>
  <sheetFormatPr defaultRowHeight="12.75" x14ac:dyDescent="0.2"/>
  <cols>
    <col min="1" max="1" width="1.7109375" style="5" customWidth="1"/>
    <col min="2" max="2" width="23.85546875" style="4" customWidth="1"/>
    <col min="3" max="3" width="5.42578125" style="78" customWidth="1"/>
    <col min="4" max="4" width="9.28515625" style="5" customWidth="1"/>
    <col min="5" max="5" width="5.140625" style="8" customWidth="1"/>
    <col min="6" max="6" width="10.5703125" style="5" customWidth="1"/>
    <col min="7" max="7" width="5.140625" style="8" customWidth="1"/>
    <col min="8" max="8" width="9.28515625" style="5" customWidth="1"/>
    <col min="9" max="9" width="5.140625" style="8" customWidth="1"/>
    <col min="10" max="10" width="9.28515625" style="5" customWidth="1"/>
    <col min="11" max="11" width="5.140625" style="8" customWidth="1"/>
    <col min="12" max="12" width="9.28515625" style="5" customWidth="1"/>
    <col min="13" max="13" width="5.140625" style="8" customWidth="1"/>
    <col min="14" max="14" width="9.28515625" style="5" customWidth="1"/>
    <col min="15" max="15" width="5.140625" style="8" customWidth="1"/>
    <col min="16" max="16" width="9.28515625" style="5" customWidth="1"/>
    <col min="17" max="17" width="5.140625" style="8" customWidth="1"/>
    <col min="18" max="18" width="9.28515625" style="5" customWidth="1"/>
    <col min="19" max="19" width="5.140625" style="8" customWidth="1"/>
    <col min="20" max="20" width="9.28515625" style="5" customWidth="1"/>
    <col min="21" max="21" width="5.140625" style="8" customWidth="1"/>
    <col min="22" max="22" width="9.28515625" style="5" customWidth="1"/>
    <col min="23" max="23" width="5.140625" style="8" customWidth="1"/>
    <col min="24" max="24" width="9.28515625" style="5" customWidth="1"/>
    <col min="25" max="25" width="5.140625" style="8" customWidth="1"/>
    <col min="26" max="26" width="9.28515625" style="5" customWidth="1"/>
    <col min="27" max="27" width="5.140625" style="8" customWidth="1"/>
    <col min="28" max="28" width="9.28515625" style="5" customWidth="1"/>
    <col min="29" max="29" width="5.140625" style="8" customWidth="1"/>
    <col min="30" max="16384" width="9.140625" style="5"/>
  </cols>
  <sheetData>
    <row r="1" spans="2:30" ht="11.25" customHeight="1" x14ac:dyDescent="0.2"/>
    <row r="2" spans="2:30" s="1" customFormat="1" ht="27.75" customHeight="1" x14ac:dyDescent="0.35">
      <c r="B2" s="25" t="s">
        <v>28</v>
      </c>
      <c r="C2" s="79"/>
      <c r="E2" s="6"/>
      <c r="G2" s="6"/>
      <c r="K2" s="158" t="str">
        <f>'Start-up costs'!A2</f>
        <v>Enter your company name here</v>
      </c>
      <c r="L2" s="159"/>
      <c r="M2" s="160"/>
      <c r="N2" s="159"/>
      <c r="O2" s="159"/>
      <c r="P2" s="159"/>
      <c r="Q2" s="162" t="s">
        <v>18</v>
      </c>
      <c r="R2" s="163" t="s">
        <v>263</v>
      </c>
      <c r="U2" s="6"/>
      <c r="W2" s="6"/>
      <c r="Y2" s="6"/>
      <c r="AA2" s="6"/>
      <c r="AC2" s="6"/>
    </row>
    <row r="3" spans="2:30" s="1" customFormat="1" ht="4.5" customHeight="1" x14ac:dyDescent="0.2">
      <c r="C3" s="79"/>
      <c r="E3" s="6"/>
      <c r="G3" s="6"/>
      <c r="I3" s="6"/>
      <c r="K3" s="6"/>
      <c r="M3" s="6"/>
      <c r="O3" s="6"/>
      <c r="Q3" s="6"/>
      <c r="S3" s="6"/>
      <c r="U3" s="6"/>
      <c r="W3" s="6"/>
      <c r="Y3" s="6"/>
      <c r="AA3" s="6"/>
      <c r="AC3" s="6"/>
    </row>
    <row r="4" spans="2:30" s="10" customFormat="1" ht="47.25" customHeight="1" x14ac:dyDescent="0.2">
      <c r="B4" s="9"/>
      <c r="C4" s="80" t="s">
        <v>3</v>
      </c>
      <c r="D4" s="19" t="str">
        <f>R2</f>
        <v>enter month</v>
      </c>
      <c r="E4" s="20" t="s">
        <v>26</v>
      </c>
      <c r="F4" s="21" t="e">
        <f>DATE(YEAR(R2),MONTH(R2)+1,1)</f>
        <v>#VALUE!</v>
      </c>
      <c r="G4" s="22" t="s">
        <v>0</v>
      </c>
      <c r="H4" s="21" t="e">
        <f>DATE(YEAR(F4),MONTH(F4)+1,1)</f>
        <v>#VALUE!</v>
      </c>
      <c r="I4" s="22" t="s">
        <v>0</v>
      </c>
      <c r="J4" s="21" t="e">
        <f>DATE(YEAR(H4),MONTH(H4)+1,1)</f>
        <v>#VALUE!</v>
      </c>
      <c r="K4" s="22" t="s">
        <v>0</v>
      </c>
      <c r="L4" s="21" t="e">
        <f>DATE(YEAR(J4),MONTH(J4)+1,1)</f>
        <v>#VALUE!</v>
      </c>
      <c r="M4" s="22" t="s">
        <v>0</v>
      </c>
      <c r="N4" s="21" t="e">
        <f>DATE(YEAR(L4),MONTH(L4)+1,1)</f>
        <v>#VALUE!</v>
      </c>
      <c r="O4" s="22" t="s">
        <v>0</v>
      </c>
      <c r="P4" s="21" t="e">
        <f>DATE(YEAR(N4),MONTH(N4)+1,1)</f>
        <v>#VALUE!</v>
      </c>
      <c r="Q4" s="22" t="s">
        <v>0</v>
      </c>
      <c r="R4" s="21" t="e">
        <f>DATE(YEAR(P4),MONTH(P4)+1,1)</f>
        <v>#VALUE!</v>
      </c>
      <c r="S4" s="22" t="s">
        <v>0</v>
      </c>
      <c r="T4" s="21" t="e">
        <f>DATE(YEAR(R4),MONTH(R4)+1,1)</f>
        <v>#VALUE!</v>
      </c>
      <c r="U4" s="22" t="s">
        <v>0</v>
      </c>
      <c r="V4" s="21" t="e">
        <f>DATE(YEAR(T4),MONTH(T4)+1,1)</f>
        <v>#VALUE!</v>
      </c>
      <c r="W4" s="22" t="s">
        <v>0</v>
      </c>
      <c r="X4" s="21" t="e">
        <f>DATE(YEAR(V4),MONTH(V4)+1,1)</f>
        <v>#VALUE!</v>
      </c>
      <c r="Y4" s="22" t="s">
        <v>0</v>
      </c>
      <c r="Z4" s="21" t="e">
        <f>DATE(YEAR(X4),MONTH(X4)+1,1)</f>
        <v>#VALUE!</v>
      </c>
      <c r="AA4" s="23" t="s">
        <v>0</v>
      </c>
      <c r="AB4" s="22" t="s">
        <v>1</v>
      </c>
      <c r="AC4" s="20" t="s">
        <v>2</v>
      </c>
      <c r="AD4" s="24"/>
    </row>
    <row r="5" spans="2:30" s="27" customFormat="1" ht="15.95" customHeight="1" x14ac:dyDescent="0.2">
      <c r="B5" s="28" t="s">
        <v>20</v>
      </c>
      <c r="C5" s="81"/>
      <c r="D5" s="30"/>
      <c r="E5" s="31"/>
      <c r="F5" s="30"/>
      <c r="G5" s="31"/>
      <c r="H5" s="30"/>
      <c r="I5" s="31"/>
      <c r="J5" s="30"/>
      <c r="K5" s="31"/>
      <c r="L5" s="30"/>
      <c r="M5" s="31"/>
      <c r="N5" s="30"/>
      <c r="O5" s="31"/>
      <c r="P5" s="30"/>
      <c r="Q5" s="31"/>
      <c r="R5" s="30"/>
      <c r="S5" s="31"/>
      <c r="T5" s="30"/>
      <c r="U5" s="31"/>
      <c r="V5" s="30"/>
      <c r="W5" s="31"/>
      <c r="X5" s="30"/>
      <c r="Y5" s="31"/>
      <c r="Z5" s="30"/>
      <c r="AA5" s="31"/>
      <c r="AB5" s="30"/>
      <c r="AC5" s="32"/>
    </row>
    <row r="6" spans="2:30" s="27" customFormat="1" ht="15.95" customHeight="1" x14ac:dyDescent="0.2">
      <c r="B6" s="40" t="s">
        <v>163</v>
      </c>
      <c r="C6" s="83"/>
      <c r="D6" s="41"/>
      <c r="E6" s="35" t="str">
        <f t="shared" ref="E6:E12" si="0">IF($D$13=0,"-",(D6*100)/$D$13)</f>
        <v>-</v>
      </c>
      <c r="F6" s="41">
        <f t="shared" ref="F6:F12" si="1">D6</f>
        <v>0</v>
      </c>
      <c r="G6" s="35" t="str">
        <f t="shared" ref="G6:G12" si="2">IF(F$13=0,"-",(F6*100)/F$13)</f>
        <v>-</v>
      </c>
      <c r="H6" s="41">
        <f>F6</f>
        <v>0</v>
      </c>
      <c r="I6" s="35" t="str">
        <f t="shared" ref="I6:I12" si="3">IF(H$13=0,"-",(H6*100)/H$13)</f>
        <v>-</v>
      </c>
      <c r="J6" s="41">
        <f>H6</f>
        <v>0</v>
      </c>
      <c r="K6" s="35" t="str">
        <f t="shared" ref="K6:K12" si="4">IF(J$13=0,"-",(J6*100)/J$13)</f>
        <v>-</v>
      </c>
      <c r="L6" s="41">
        <f>J6</f>
        <v>0</v>
      </c>
      <c r="M6" s="35" t="str">
        <f t="shared" ref="M6:M12" si="5">IF(L$13=0,"-",(L6*100)/L$13)</f>
        <v>-</v>
      </c>
      <c r="N6" s="41">
        <f>L6</f>
        <v>0</v>
      </c>
      <c r="O6" s="35" t="str">
        <f t="shared" ref="O6:O12" si="6">IF(N$13=0,"-",(N6*100)/N$13)</f>
        <v>-</v>
      </c>
      <c r="P6" s="41">
        <f t="shared" ref="P6:P12" si="7">N6</f>
        <v>0</v>
      </c>
      <c r="Q6" s="35" t="str">
        <f t="shared" ref="Q6:Q12" si="8">IF(P$13=0,"-",(P6*100)/P$13)</f>
        <v>-</v>
      </c>
      <c r="R6" s="41">
        <f t="shared" ref="R6:R12" si="9">P6</f>
        <v>0</v>
      </c>
      <c r="S6" s="35" t="str">
        <f t="shared" ref="S6:S12" si="10">IF(R$13=0,"-",(R6*100)/R$13)</f>
        <v>-</v>
      </c>
      <c r="T6" s="41">
        <f t="shared" ref="T6:T12" si="11">R6</f>
        <v>0</v>
      </c>
      <c r="U6" s="35" t="str">
        <f t="shared" ref="U6:U12" si="12">IF(T$13=0,"-",(T6*100)/T$13)</f>
        <v>-</v>
      </c>
      <c r="V6" s="41">
        <f>T6</f>
        <v>0</v>
      </c>
      <c r="W6" s="35" t="str">
        <f t="shared" ref="W6:W12" si="13">IF(V$13=0,"-",(V6*100)/V$13)</f>
        <v>-</v>
      </c>
      <c r="X6" s="41">
        <f>V6</f>
        <v>0</v>
      </c>
      <c r="Y6" s="35" t="str">
        <f t="shared" ref="Y6:Y12" si="14">IF(X$13=0,"-",(X6*100)/X$13)</f>
        <v>-</v>
      </c>
      <c r="Z6" s="41">
        <f>X6</f>
        <v>0</v>
      </c>
      <c r="AA6" s="35" t="str">
        <f>IF(Z$13=0,"-",(Z6*100)/Z$13)</f>
        <v>-</v>
      </c>
      <c r="AB6" s="41">
        <f>Z6+X6+V6+T6+R6+P6+N6+L6+J6+H6+F6+D6</f>
        <v>0</v>
      </c>
      <c r="AC6" s="43" t="str">
        <f>IF(AB$13=0,"-",(AB6*100)/AB$13)</f>
        <v>-</v>
      </c>
    </row>
    <row r="7" spans="2:30" s="27" customFormat="1" ht="15.95" customHeight="1" x14ac:dyDescent="0.2">
      <c r="B7" s="40" t="s">
        <v>164</v>
      </c>
      <c r="C7" s="84"/>
      <c r="D7" s="34"/>
      <c r="E7" s="35" t="str">
        <f t="shared" si="0"/>
        <v>-</v>
      </c>
      <c r="F7" s="41">
        <f t="shared" si="1"/>
        <v>0</v>
      </c>
      <c r="G7" s="35" t="str">
        <f t="shared" si="2"/>
        <v>-</v>
      </c>
      <c r="H7" s="41">
        <f t="shared" ref="H7:H12" si="15">F7</f>
        <v>0</v>
      </c>
      <c r="I7" s="35" t="str">
        <f t="shared" si="3"/>
        <v>-</v>
      </c>
      <c r="J7" s="41">
        <f t="shared" ref="J7:J12" si="16">H7</f>
        <v>0</v>
      </c>
      <c r="K7" s="35" t="str">
        <f t="shared" si="4"/>
        <v>-</v>
      </c>
      <c r="L7" s="41">
        <f t="shared" ref="L7:L12" si="17">J7</f>
        <v>0</v>
      </c>
      <c r="M7" s="35" t="str">
        <f t="shared" si="5"/>
        <v>-</v>
      </c>
      <c r="N7" s="41">
        <f t="shared" ref="N7:N12" si="18">L7</f>
        <v>0</v>
      </c>
      <c r="O7" s="35" t="str">
        <f t="shared" si="6"/>
        <v>-</v>
      </c>
      <c r="P7" s="41">
        <f t="shared" si="7"/>
        <v>0</v>
      </c>
      <c r="Q7" s="35" t="str">
        <f t="shared" si="8"/>
        <v>-</v>
      </c>
      <c r="R7" s="41">
        <f t="shared" si="9"/>
        <v>0</v>
      </c>
      <c r="S7" s="35" t="str">
        <f t="shared" si="10"/>
        <v>-</v>
      </c>
      <c r="T7" s="41">
        <f t="shared" si="11"/>
        <v>0</v>
      </c>
      <c r="U7" s="35" t="str">
        <f t="shared" si="12"/>
        <v>-</v>
      </c>
      <c r="V7" s="41">
        <f t="shared" ref="V7:V12" si="19">T7</f>
        <v>0</v>
      </c>
      <c r="W7" s="35" t="str">
        <f t="shared" si="13"/>
        <v>-</v>
      </c>
      <c r="X7" s="41">
        <f t="shared" ref="X7:X12" si="20">V7</f>
        <v>0</v>
      </c>
      <c r="Y7" s="35" t="str">
        <f t="shared" si="14"/>
        <v>-</v>
      </c>
      <c r="Z7" s="41">
        <f t="shared" ref="Z7:Z12" si="21">X7</f>
        <v>0</v>
      </c>
      <c r="AA7" s="35" t="str">
        <f t="shared" ref="AA7:AA12" si="22">IF(Z$13=0,"-",(Z7*100)/Z$13)</f>
        <v>-</v>
      </c>
      <c r="AB7" s="41">
        <f t="shared" ref="AB7:AB12" si="23">Z7+X7+V7+T7+R7+P7+N7+L7+J7+H7+F7+D7</f>
        <v>0</v>
      </c>
      <c r="AC7" s="43" t="str">
        <f t="shared" ref="AC7:AC12" si="24">IF(AB$13=0,"-",(AB7*100)/AB$13)</f>
        <v>-</v>
      </c>
    </row>
    <row r="8" spans="2:30" s="27" customFormat="1" ht="15.95" customHeight="1" x14ac:dyDescent="0.2">
      <c r="B8" s="40" t="s">
        <v>165</v>
      </c>
      <c r="C8" s="83"/>
      <c r="D8" s="41"/>
      <c r="E8" s="35" t="str">
        <f t="shared" si="0"/>
        <v>-</v>
      </c>
      <c r="F8" s="41">
        <f t="shared" si="1"/>
        <v>0</v>
      </c>
      <c r="G8" s="35" t="str">
        <f t="shared" si="2"/>
        <v>-</v>
      </c>
      <c r="H8" s="41">
        <f t="shared" si="15"/>
        <v>0</v>
      </c>
      <c r="I8" s="35" t="str">
        <f t="shared" si="3"/>
        <v>-</v>
      </c>
      <c r="J8" s="41">
        <f t="shared" si="16"/>
        <v>0</v>
      </c>
      <c r="K8" s="35" t="str">
        <f t="shared" si="4"/>
        <v>-</v>
      </c>
      <c r="L8" s="41">
        <f t="shared" si="17"/>
        <v>0</v>
      </c>
      <c r="M8" s="35" t="str">
        <f t="shared" si="5"/>
        <v>-</v>
      </c>
      <c r="N8" s="41">
        <f t="shared" si="18"/>
        <v>0</v>
      </c>
      <c r="O8" s="35" t="str">
        <f t="shared" si="6"/>
        <v>-</v>
      </c>
      <c r="P8" s="41">
        <f t="shared" si="7"/>
        <v>0</v>
      </c>
      <c r="Q8" s="35" t="str">
        <f t="shared" si="8"/>
        <v>-</v>
      </c>
      <c r="R8" s="41">
        <f t="shared" si="9"/>
        <v>0</v>
      </c>
      <c r="S8" s="35" t="str">
        <f t="shared" si="10"/>
        <v>-</v>
      </c>
      <c r="T8" s="41">
        <f t="shared" si="11"/>
        <v>0</v>
      </c>
      <c r="U8" s="35" t="str">
        <f t="shared" si="12"/>
        <v>-</v>
      </c>
      <c r="V8" s="41">
        <f t="shared" si="19"/>
        <v>0</v>
      </c>
      <c r="W8" s="35" t="str">
        <f t="shared" si="13"/>
        <v>-</v>
      </c>
      <c r="X8" s="41">
        <f t="shared" si="20"/>
        <v>0</v>
      </c>
      <c r="Y8" s="35" t="str">
        <f t="shared" si="14"/>
        <v>-</v>
      </c>
      <c r="Z8" s="41">
        <f t="shared" si="21"/>
        <v>0</v>
      </c>
      <c r="AA8" s="35" t="str">
        <f t="shared" si="22"/>
        <v>-</v>
      </c>
      <c r="AB8" s="41">
        <f t="shared" si="23"/>
        <v>0</v>
      </c>
      <c r="AC8" s="43" t="str">
        <f t="shared" si="24"/>
        <v>-</v>
      </c>
    </row>
    <row r="9" spans="2:30" s="27" customFormat="1" ht="15.95" customHeight="1" x14ac:dyDescent="0.2">
      <c r="B9" s="40" t="s">
        <v>166</v>
      </c>
      <c r="C9" s="84"/>
      <c r="D9" s="34"/>
      <c r="E9" s="35" t="str">
        <f t="shared" si="0"/>
        <v>-</v>
      </c>
      <c r="F9" s="41">
        <f t="shared" si="1"/>
        <v>0</v>
      </c>
      <c r="G9" s="35" t="str">
        <f t="shared" si="2"/>
        <v>-</v>
      </c>
      <c r="H9" s="41">
        <f t="shared" si="15"/>
        <v>0</v>
      </c>
      <c r="I9" s="35" t="str">
        <f t="shared" si="3"/>
        <v>-</v>
      </c>
      <c r="J9" s="41">
        <f t="shared" si="16"/>
        <v>0</v>
      </c>
      <c r="K9" s="35" t="str">
        <f t="shared" si="4"/>
        <v>-</v>
      </c>
      <c r="L9" s="41">
        <f t="shared" si="17"/>
        <v>0</v>
      </c>
      <c r="M9" s="35" t="str">
        <f t="shared" si="5"/>
        <v>-</v>
      </c>
      <c r="N9" s="41">
        <f t="shared" si="18"/>
        <v>0</v>
      </c>
      <c r="O9" s="35" t="str">
        <f t="shared" si="6"/>
        <v>-</v>
      </c>
      <c r="P9" s="41">
        <f t="shared" si="7"/>
        <v>0</v>
      </c>
      <c r="Q9" s="35" t="str">
        <f t="shared" si="8"/>
        <v>-</v>
      </c>
      <c r="R9" s="41">
        <f t="shared" si="9"/>
        <v>0</v>
      </c>
      <c r="S9" s="35" t="str">
        <f t="shared" si="10"/>
        <v>-</v>
      </c>
      <c r="T9" s="41">
        <f t="shared" si="11"/>
        <v>0</v>
      </c>
      <c r="U9" s="35" t="str">
        <f t="shared" si="12"/>
        <v>-</v>
      </c>
      <c r="V9" s="41">
        <f t="shared" si="19"/>
        <v>0</v>
      </c>
      <c r="W9" s="35" t="str">
        <f t="shared" si="13"/>
        <v>-</v>
      </c>
      <c r="X9" s="41">
        <f t="shared" si="20"/>
        <v>0</v>
      </c>
      <c r="Y9" s="35" t="str">
        <f t="shared" si="14"/>
        <v>-</v>
      </c>
      <c r="Z9" s="41">
        <f t="shared" si="21"/>
        <v>0</v>
      </c>
      <c r="AA9" s="35" t="str">
        <f t="shared" si="22"/>
        <v>-</v>
      </c>
      <c r="AB9" s="41">
        <f t="shared" si="23"/>
        <v>0</v>
      </c>
      <c r="AC9" s="43" t="str">
        <f t="shared" si="24"/>
        <v>-</v>
      </c>
    </row>
    <row r="10" spans="2:30" s="27" customFormat="1" ht="15.95" customHeight="1" x14ac:dyDescent="0.2">
      <c r="B10" s="40" t="s">
        <v>167</v>
      </c>
      <c r="C10" s="83"/>
      <c r="D10" s="41"/>
      <c r="E10" s="35" t="str">
        <f t="shared" si="0"/>
        <v>-</v>
      </c>
      <c r="F10" s="41">
        <f t="shared" si="1"/>
        <v>0</v>
      </c>
      <c r="G10" s="35" t="str">
        <f t="shared" si="2"/>
        <v>-</v>
      </c>
      <c r="H10" s="41">
        <f t="shared" si="15"/>
        <v>0</v>
      </c>
      <c r="I10" s="35" t="str">
        <f t="shared" si="3"/>
        <v>-</v>
      </c>
      <c r="J10" s="41">
        <f t="shared" si="16"/>
        <v>0</v>
      </c>
      <c r="K10" s="35" t="str">
        <f t="shared" si="4"/>
        <v>-</v>
      </c>
      <c r="L10" s="41">
        <f t="shared" si="17"/>
        <v>0</v>
      </c>
      <c r="M10" s="35" t="str">
        <f t="shared" si="5"/>
        <v>-</v>
      </c>
      <c r="N10" s="41">
        <f t="shared" si="18"/>
        <v>0</v>
      </c>
      <c r="O10" s="35" t="str">
        <f t="shared" si="6"/>
        <v>-</v>
      </c>
      <c r="P10" s="41">
        <f t="shared" si="7"/>
        <v>0</v>
      </c>
      <c r="Q10" s="35" t="str">
        <f t="shared" si="8"/>
        <v>-</v>
      </c>
      <c r="R10" s="41">
        <f t="shared" si="9"/>
        <v>0</v>
      </c>
      <c r="S10" s="35" t="str">
        <f t="shared" si="10"/>
        <v>-</v>
      </c>
      <c r="T10" s="41">
        <f t="shared" si="11"/>
        <v>0</v>
      </c>
      <c r="U10" s="35" t="str">
        <f t="shared" si="12"/>
        <v>-</v>
      </c>
      <c r="V10" s="41">
        <f t="shared" si="19"/>
        <v>0</v>
      </c>
      <c r="W10" s="35" t="str">
        <f t="shared" si="13"/>
        <v>-</v>
      </c>
      <c r="X10" s="41">
        <f t="shared" si="20"/>
        <v>0</v>
      </c>
      <c r="Y10" s="35" t="str">
        <f t="shared" si="14"/>
        <v>-</v>
      </c>
      <c r="Z10" s="41">
        <f t="shared" si="21"/>
        <v>0</v>
      </c>
      <c r="AA10" s="35" t="str">
        <f t="shared" si="22"/>
        <v>-</v>
      </c>
      <c r="AB10" s="41">
        <f t="shared" si="23"/>
        <v>0</v>
      </c>
      <c r="AC10" s="43" t="str">
        <f t="shared" si="24"/>
        <v>-</v>
      </c>
    </row>
    <row r="11" spans="2:30" s="27" customFormat="1" ht="15.95" customHeight="1" x14ac:dyDescent="0.2">
      <c r="B11" s="33"/>
      <c r="C11" s="84"/>
      <c r="D11" s="34"/>
      <c r="E11" s="35" t="str">
        <f t="shared" si="0"/>
        <v>-</v>
      </c>
      <c r="F11" s="41">
        <f t="shared" si="1"/>
        <v>0</v>
      </c>
      <c r="G11" s="35" t="str">
        <f t="shared" si="2"/>
        <v>-</v>
      </c>
      <c r="H11" s="41">
        <f t="shared" si="15"/>
        <v>0</v>
      </c>
      <c r="I11" s="35" t="str">
        <f t="shared" si="3"/>
        <v>-</v>
      </c>
      <c r="J11" s="41">
        <f t="shared" si="16"/>
        <v>0</v>
      </c>
      <c r="K11" s="35" t="str">
        <f t="shared" si="4"/>
        <v>-</v>
      </c>
      <c r="L11" s="41">
        <f t="shared" si="17"/>
        <v>0</v>
      </c>
      <c r="M11" s="35" t="str">
        <f t="shared" si="5"/>
        <v>-</v>
      </c>
      <c r="N11" s="41">
        <f t="shared" si="18"/>
        <v>0</v>
      </c>
      <c r="O11" s="35" t="str">
        <f t="shared" si="6"/>
        <v>-</v>
      </c>
      <c r="P11" s="41">
        <f t="shared" si="7"/>
        <v>0</v>
      </c>
      <c r="Q11" s="35" t="str">
        <f t="shared" si="8"/>
        <v>-</v>
      </c>
      <c r="R11" s="41">
        <f t="shared" si="9"/>
        <v>0</v>
      </c>
      <c r="S11" s="35" t="str">
        <f t="shared" si="10"/>
        <v>-</v>
      </c>
      <c r="T11" s="41">
        <f t="shared" si="11"/>
        <v>0</v>
      </c>
      <c r="U11" s="35" t="str">
        <f t="shared" si="12"/>
        <v>-</v>
      </c>
      <c r="V11" s="41">
        <f t="shared" si="19"/>
        <v>0</v>
      </c>
      <c r="W11" s="35" t="str">
        <f t="shared" si="13"/>
        <v>-</v>
      </c>
      <c r="X11" s="41">
        <f t="shared" si="20"/>
        <v>0</v>
      </c>
      <c r="Y11" s="35" t="str">
        <f t="shared" si="14"/>
        <v>-</v>
      </c>
      <c r="Z11" s="41">
        <f t="shared" si="21"/>
        <v>0</v>
      </c>
      <c r="AA11" s="35" t="str">
        <f t="shared" si="22"/>
        <v>-</v>
      </c>
      <c r="AB11" s="41">
        <f t="shared" si="23"/>
        <v>0</v>
      </c>
      <c r="AC11" s="43" t="str">
        <f t="shared" si="24"/>
        <v>-</v>
      </c>
    </row>
    <row r="12" spans="2:30" s="27" customFormat="1" ht="15.95" customHeight="1" x14ac:dyDescent="0.2">
      <c r="B12" s="40"/>
      <c r="C12" s="83"/>
      <c r="D12" s="41"/>
      <c r="E12" s="35" t="str">
        <f t="shared" si="0"/>
        <v>-</v>
      </c>
      <c r="F12" s="41">
        <f t="shared" si="1"/>
        <v>0</v>
      </c>
      <c r="G12" s="35" t="str">
        <f t="shared" si="2"/>
        <v>-</v>
      </c>
      <c r="H12" s="41">
        <f t="shared" si="15"/>
        <v>0</v>
      </c>
      <c r="I12" s="35" t="str">
        <f t="shared" si="3"/>
        <v>-</v>
      </c>
      <c r="J12" s="41">
        <f t="shared" si="16"/>
        <v>0</v>
      </c>
      <c r="K12" s="35" t="str">
        <f t="shared" si="4"/>
        <v>-</v>
      </c>
      <c r="L12" s="41">
        <f t="shared" si="17"/>
        <v>0</v>
      </c>
      <c r="M12" s="35" t="str">
        <f t="shared" si="5"/>
        <v>-</v>
      </c>
      <c r="N12" s="41">
        <f t="shared" si="18"/>
        <v>0</v>
      </c>
      <c r="O12" s="35" t="str">
        <f t="shared" si="6"/>
        <v>-</v>
      </c>
      <c r="P12" s="41">
        <f t="shared" si="7"/>
        <v>0</v>
      </c>
      <c r="Q12" s="35" t="str">
        <f t="shared" si="8"/>
        <v>-</v>
      </c>
      <c r="R12" s="41">
        <f t="shared" si="9"/>
        <v>0</v>
      </c>
      <c r="S12" s="35" t="str">
        <f t="shared" si="10"/>
        <v>-</v>
      </c>
      <c r="T12" s="41">
        <f t="shared" si="11"/>
        <v>0</v>
      </c>
      <c r="U12" s="35" t="str">
        <f t="shared" si="12"/>
        <v>-</v>
      </c>
      <c r="V12" s="41">
        <f t="shared" si="19"/>
        <v>0</v>
      </c>
      <c r="W12" s="35" t="str">
        <f t="shared" si="13"/>
        <v>-</v>
      </c>
      <c r="X12" s="41">
        <f t="shared" si="20"/>
        <v>0</v>
      </c>
      <c r="Y12" s="35" t="str">
        <f t="shared" si="14"/>
        <v>-</v>
      </c>
      <c r="Z12" s="41">
        <f t="shared" si="21"/>
        <v>0</v>
      </c>
      <c r="AA12" s="35" t="str">
        <f t="shared" si="22"/>
        <v>-</v>
      </c>
      <c r="AB12" s="41">
        <f t="shared" si="23"/>
        <v>0</v>
      </c>
      <c r="AC12" s="43" t="str">
        <f t="shared" si="24"/>
        <v>-</v>
      </c>
    </row>
    <row r="13" spans="2:30" s="27" customFormat="1" ht="15.95" customHeight="1" x14ac:dyDescent="0.2">
      <c r="B13" s="36" t="s">
        <v>21</v>
      </c>
      <c r="C13" s="84"/>
      <c r="D13" s="37">
        <f t="shared" ref="D13:AC13" si="25">SUM(D6:D12)</f>
        <v>0</v>
      </c>
      <c r="E13" s="35">
        <f t="shared" si="25"/>
        <v>0</v>
      </c>
      <c r="F13" s="37">
        <f t="shared" si="25"/>
        <v>0</v>
      </c>
      <c r="G13" s="35">
        <f t="shared" si="25"/>
        <v>0</v>
      </c>
      <c r="H13" s="37">
        <f t="shared" si="25"/>
        <v>0</v>
      </c>
      <c r="I13" s="35">
        <f t="shared" si="25"/>
        <v>0</v>
      </c>
      <c r="J13" s="37">
        <f t="shared" si="25"/>
        <v>0</v>
      </c>
      <c r="K13" s="35">
        <f t="shared" si="25"/>
        <v>0</v>
      </c>
      <c r="L13" s="37">
        <f t="shared" si="25"/>
        <v>0</v>
      </c>
      <c r="M13" s="35">
        <f t="shared" si="25"/>
        <v>0</v>
      </c>
      <c r="N13" s="37">
        <f t="shared" si="25"/>
        <v>0</v>
      </c>
      <c r="O13" s="35">
        <f t="shared" si="25"/>
        <v>0</v>
      </c>
      <c r="P13" s="37">
        <f t="shared" si="25"/>
        <v>0</v>
      </c>
      <c r="Q13" s="35">
        <f t="shared" si="25"/>
        <v>0</v>
      </c>
      <c r="R13" s="37">
        <f t="shared" si="25"/>
        <v>0</v>
      </c>
      <c r="S13" s="35">
        <f t="shared" si="25"/>
        <v>0</v>
      </c>
      <c r="T13" s="37">
        <f t="shared" si="25"/>
        <v>0</v>
      </c>
      <c r="U13" s="35">
        <f t="shared" si="25"/>
        <v>0</v>
      </c>
      <c r="V13" s="37">
        <f t="shared" si="25"/>
        <v>0</v>
      </c>
      <c r="W13" s="35">
        <f t="shared" si="25"/>
        <v>0</v>
      </c>
      <c r="X13" s="37">
        <f t="shared" si="25"/>
        <v>0</v>
      </c>
      <c r="Y13" s="35">
        <f t="shared" si="25"/>
        <v>0</v>
      </c>
      <c r="Z13" s="37">
        <f t="shared" si="25"/>
        <v>0</v>
      </c>
      <c r="AA13" s="35">
        <f t="shared" si="25"/>
        <v>0</v>
      </c>
      <c r="AB13" s="37">
        <f t="shared" si="25"/>
        <v>0</v>
      </c>
      <c r="AC13" s="43">
        <f t="shared" si="25"/>
        <v>0</v>
      </c>
    </row>
    <row r="14" spans="2:30" s="11" customFormat="1" ht="8.1" customHeight="1" x14ac:dyDescent="0.2">
      <c r="B14" s="18"/>
      <c r="C14" s="85"/>
      <c r="D14" s="13"/>
      <c r="E14" s="14"/>
      <c r="F14" s="13"/>
      <c r="G14" s="14"/>
      <c r="H14" s="13"/>
      <c r="I14" s="14"/>
      <c r="J14" s="13"/>
      <c r="K14" s="14"/>
      <c r="L14" s="13"/>
      <c r="M14" s="14"/>
      <c r="N14" s="13"/>
      <c r="O14" s="14"/>
      <c r="P14" s="13"/>
      <c r="Q14" s="14"/>
      <c r="R14" s="13"/>
      <c r="S14" s="14"/>
      <c r="T14" s="13"/>
      <c r="U14" s="14"/>
      <c r="V14" s="13"/>
      <c r="W14" s="14"/>
      <c r="X14" s="13"/>
      <c r="Y14" s="14"/>
      <c r="Z14" s="13"/>
      <c r="AA14" s="14"/>
      <c r="AB14" s="13"/>
      <c r="AC14" s="44"/>
    </row>
    <row r="15" spans="2:30" s="27" customFormat="1" ht="15.95" customHeight="1" x14ac:dyDescent="0.2">
      <c r="B15" s="28" t="s">
        <v>22</v>
      </c>
      <c r="C15" s="86"/>
      <c r="D15" s="29"/>
      <c r="E15" s="38"/>
      <c r="F15" s="29"/>
      <c r="G15" s="38"/>
      <c r="H15" s="29"/>
      <c r="I15" s="38"/>
      <c r="J15" s="29"/>
      <c r="K15" s="38"/>
      <c r="L15" s="29"/>
      <c r="M15" s="38"/>
      <c r="N15" s="29"/>
      <c r="O15" s="38"/>
      <c r="P15" s="29"/>
      <c r="Q15" s="38"/>
      <c r="R15" s="29"/>
      <c r="S15" s="38"/>
      <c r="T15" s="29"/>
      <c r="U15" s="38"/>
      <c r="V15" s="29"/>
      <c r="W15" s="38"/>
      <c r="X15" s="29"/>
      <c r="Y15" s="38"/>
      <c r="Z15" s="29"/>
      <c r="AA15" s="38"/>
      <c r="AB15" s="29"/>
      <c r="AC15" s="45"/>
    </row>
    <row r="16" spans="2:30" s="27" customFormat="1" ht="15.95" customHeight="1" x14ac:dyDescent="0.2">
      <c r="B16" s="40" t="str">
        <f>B6</f>
        <v>Cat 1</v>
      </c>
      <c r="C16" s="164">
        <v>0.5</v>
      </c>
      <c r="D16" s="41">
        <f>D6*(1-$C16)</f>
        <v>0</v>
      </c>
      <c r="E16" s="35" t="str">
        <f t="shared" ref="E16:E23" si="26">IF(D6=0,"-",(D16*100)/D6)</f>
        <v>-</v>
      </c>
      <c r="F16" s="41">
        <f>F6*(1-$C16)</f>
        <v>0</v>
      </c>
      <c r="G16" s="35" t="str">
        <f>IF(F6=0,"-",(F16*100)/F6)</f>
        <v>-</v>
      </c>
      <c r="H16" s="41">
        <f t="shared" ref="H16:H22" si="27">H6*(1-$C16)</f>
        <v>0</v>
      </c>
      <c r="I16" s="35" t="str">
        <f>IF(H6=0,"-",(H16*100)/H6)</f>
        <v>-</v>
      </c>
      <c r="J16" s="41">
        <f t="shared" ref="J16:J22" si="28">J6*(1-$C16)</f>
        <v>0</v>
      </c>
      <c r="K16" s="35" t="str">
        <f>IF(J6=0,"-",(J16*100)/J6)</f>
        <v>-</v>
      </c>
      <c r="L16" s="41">
        <f t="shared" ref="L16:L22" si="29">L6*(1-$C16)</f>
        <v>0</v>
      </c>
      <c r="M16" s="35" t="str">
        <f>IF(L6=0,"-",(L16*100)/L6)</f>
        <v>-</v>
      </c>
      <c r="N16" s="41">
        <f t="shared" ref="N16:N22" si="30">N6*(1-$C16)</f>
        <v>0</v>
      </c>
      <c r="O16" s="35" t="str">
        <f>IF(N6=0,"-",(N16*100)/N6)</f>
        <v>-</v>
      </c>
      <c r="P16" s="41">
        <f t="shared" ref="P16:P22" si="31">P6*(1-$C16)</f>
        <v>0</v>
      </c>
      <c r="Q16" s="35" t="str">
        <f>IF(P6=0,"-",(P16*100)/P6)</f>
        <v>-</v>
      </c>
      <c r="R16" s="41">
        <f t="shared" ref="R16:R22" si="32">R6*(1-$C16)</f>
        <v>0</v>
      </c>
      <c r="S16" s="35" t="str">
        <f>IF(R6=0,"-",(R16*100)/R6)</f>
        <v>-</v>
      </c>
      <c r="T16" s="41">
        <f t="shared" ref="T16:T22" si="33">T6*(1-$C16)</f>
        <v>0</v>
      </c>
      <c r="U16" s="35" t="str">
        <f>IF(T6=0,"-",(T16*100)/T6)</f>
        <v>-</v>
      </c>
      <c r="V16" s="41">
        <f t="shared" ref="V16:V22" si="34">V6*(1-$C16)</f>
        <v>0</v>
      </c>
      <c r="W16" s="35" t="str">
        <f>IF(V6=0,"-",(V16*100)/V6)</f>
        <v>-</v>
      </c>
      <c r="X16" s="41">
        <f t="shared" ref="X16:X22" si="35">X6*(1-$C16)</f>
        <v>0</v>
      </c>
      <c r="Y16" s="35" t="str">
        <f>IF(X6=0,"-",(X16*100)/X6)</f>
        <v>-</v>
      </c>
      <c r="Z16" s="41">
        <f t="shared" ref="Z16:Z22" si="36">Z6*(1-$C16)</f>
        <v>0</v>
      </c>
      <c r="AA16" s="35" t="str">
        <f>IF(Z6=0,"-",(Z16*100)/Z6)</f>
        <v>-</v>
      </c>
      <c r="AB16" s="41">
        <f t="shared" ref="AB16:AB22" si="37">Z16+X16+V16+T16+R16+P16+N16+L16+J16+H16+F16+D16</f>
        <v>0</v>
      </c>
      <c r="AC16" s="43" t="str">
        <f>IF(AB6=0,"-",(AB16*100)/AB6)</f>
        <v>-</v>
      </c>
    </row>
    <row r="17" spans="2:30" s="27" customFormat="1" ht="15.95" customHeight="1" x14ac:dyDescent="0.2">
      <c r="B17" s="40" t="str">
        <f t="shared" ref="B17:B22" si="38">B7</f>
        <v>Cat 2</v>
      </c>
      <c r="C17" s="164">
        <v>0.48</v>
      </c>
      <c r="D17" s="41">
        <f t="shared" ref="D17:F22" si="39">D7*(1-$C17)</f>
        <v>0</v>
      </c>
      <c r="E17" s="35" t="str">
        <f t="shared" si="26"/>
        <v>-</v>
      </c>
      <c r="F17" s="41">
        <f t="shared" si="39"/>
        <v>0</v>
      </c>
      <c r="G17" s="35" t="str">
        <f t="shared" ref="G17:G22" si="40">IF(F7=0,"-",(F17*100)/F7)</f>
        <v>-</v>
      </c>
      <c r="H17" s="41">
        <f t="shared" si="27"/>
        <v>0</v>
      </c>
      <c r="I17" s="35" t="str">
        <f t="shared" ref="I17:I22" si="41">IF(H7=0,"-",(H17*100)/H7)</f>
        <v>-</v>
      </c>
      <c r="J17" s="41">
        <f t="shared" si="28"/>
        <v>0</v>
      </c>
      <c r="K17" s="35" t="str">
        <f t="shared" ref="K17:K22" si="42">IF(J7=0,"-",(J17*100)/J7)</f>
        <v>-</v>
      </c>
      <c r="L17" s="41">
        <f t="shared" si="29"/>
        <v>0</v>
      </c>
      <c r="M17" s="35" t="str">
        <f t="shared" ref="M17:M22" si="43">IF(L7=0,"-",(L17*100)/L7)</f>
        <v>-</v>
      </c>
      <c r="N17" s="41">
        <f t="shared" si="30"/>
        <v>0</v>
      </c>
      <c r="O17" s="35" t="str">
        <f t="shared" ref="O17:O22" si="44">IF(N7=0,"-",(N17*100)/N7)</f>
        <v>-</v>
      </c>
      <c r="P17" s="41">
        <f t="shared" si="31"/>
        <v>0</v>
      </c>
      <c r="Q17" s="35" t="str">
        <f t="shared" ref="Q17:Q22" si="45">IF(P7=0,"-",(P17*100)/P7)</f>
        <v>-</v>
      </c>
      <c r="R17" s="41">
        <f t="shared" si="32"/>
        <v>0</v>
      </c>
      <c r="S17" s="35" t="str">
        <f t="shared" ref="S17:S22" si="46">IF(R7=0,"-",(R17*100)/R7)</f>
        <v>-</v>
      </c>
      <c r="T17" s="41">
        <f t="shared" si="33"/>
        <v>0</v>
      </c>
      <c r="U17" s="35" t="str">
        <f t="shared" ref="U17:U22" si="47">IF(T7=0,"-",(T17*100)/T7)</f>
        <v>-</v>
      </c>
      <c r="V17" s="41">
        <f t="shared" si="34"/>
        <v>0</v>
      </c>
      <c r="W17" s="35" t="str">
        <f t="shared" ref="W17:W22" si="48">IF(V7=0,"-",(V17*100)/V7)</f>
        <v>-</v>
      </c>
      <c r="X17" s="41">
        <f t="shared" si="35"/>
        <v>0</v>
      </c>
      <c r="Y17" s="35" t="str">
        <f t="shared" ref="Y17:Y22" si="49">IF(X7=0,"-",(X17*100)/X7)</f>
        <v>-</v>
      </c>
      <c r="Z17" s="41">
        <f t="shared" si="36"/>
        <v>0</v>
      </c>
      <c r="AA17" s="35" t="str">
        <f t="shared" ref="AA17:AA22" si="50">IF(Z7=0,"-",(Z17*100)/Z7)</f>
        <v>-</v>
      </c>
      <c r="AB17" s="41">
        <f t="shared" si="37"/>
        <v>0</v>
      </c>
      <c r="AC17" s="43" t="str">
        <f t="shared" ref="AC17:AC22" si="51">IF(AB7=0,"-",(AB17*100)/AB7)</f>
        <v>-</v>
      </c>
    </row>
    <row r="18" spans="2:30" s="27" customFormat="1" ht="15.95" customHeight="1" x14ac:dyDescent="0.2">
      <c r="B18" s="40" t="str">
        <f t="shared" si="38"/>
        <v>Cat 3</v>
      </c>
      <c r="C18" s="164">
        <v>0.45</v>
      </c>
      <c r="D18" s="41">
        <f t="shared" si="39"/>
        <v>0</v>
      </c>
      <c r="E18" s="35" t="str">
        <f t="shared" si="26"/>
        <v>-</v>
      </c>
      <c r="F18" s="41">
        <f t="shared" si="39"/>
        <v>0</v>
      </c>
      <c r="G18" s="35" t="str">
        <f t="shared" si="40"/>
        <v>-</v>
      </c>
      <c r="H18" s="41">
        <f t="shared" si="27"/>
        <v>0</v>
      </c>
      <c r="I18" s="35" t="str">
        <f t="shared" si="41"/>
        <v>-</v>
      </c>
      <c r="J18" s="41">
        <f t="shared" si="28"/>
        <v>0</v>
      </c>
      <c r="K18" s="35" t="str">
        <f t="shared" si="42"/>
        <v>-</v>
      </c>
      <c r="L18" s="41">
        <f t="shared" si="29"/>
        <v>0</v>
      </c>
      <c r="M18" s="35" t="str">
        <f t="shared" si="43"/>
        <v>-</v>
      </c>
      <c r="N18" s="41">
        <f t="shared" si="30"/>
        <v>0</v>
      </c>
      <c r="O18" s="35" t="str">
        <f t="shared" si="44"/>
        <v>-</v>
      </c>
      <c r="P18" s="41">
        <f t="shared" si="31"/>
        <v>0</v>
      </c>
      <c r="Q18" s="35" t="str">
        <f t="shared" si="45"/>
        <v>-</v>
      </c>
      <c r="R18" s="41">
        <f t="shared" si="32"/>
        <v>0</v>
      </c>
      <c r="S18" s="35" t="str">
        <f t="shared" si="46"/>
        <v>-</v>
      </c>
      <c r="T18" s="41">
        <f t="shared" si="33"/>
        <v>0</v>
      </c>
      <c r="U18" s="35" t="str">
        <f t="shared" si="47"/>
        <v>-</v>
      </c>
      <c r="V18" s="41">
        <f t="shared" si="34"/>
        <v>0</v>
      </c>
      <c r="W18" s="35" t="str">
        <f t="shared" si="48"/>
        <v>-</v>
      </c>
      <c r="X18" s="41">
        <f t="shared" si="35"/>
        <v>0</v>
      </c>
      <c r="Y18" s="35" t="str">
        <f t="shared" si="49"/>
        <v>-</v>
      </c>
      <c r="Z18" s="41">
        <f t="shared" si="36"/>
        <v>0</v>
      </c>
      <c r="AA18" s="35" t="str">
        <f t="shared" si="50"/>
        <v>-</v>
      </c>
      <c r="AB18" s="41">
        <f t="shared" si="37"/>
        <v>0</v>
      </c>
      <c r="AC18" s="43" t="str">
        <f t="shared" si="51"/>
        <v>-</v>
      </c>
    </row>
    <row r="19" spans="2:30" s="27" customFormat="1" ht="15.95" customHeight="1" x14ac:dyDescent="0.2">
      <c r="B19" s="40" t="str">
        <f t="shared" si="38"/>
        <v>Cat 4</v>
      </c>
      <c r="C19" s="164">
        <v>0.35</v>
      </c>
      <c r="D19" s="41">
        <f t="shared" si="39"/>
        <v>0</v>
      </c>
      <c r="E19" s="35" t="str">
        <f t="shared" si="26"/>
        <v>-</v>
      </c>
      <c r="F19" s="41">
        <f t="shared" si="39"/>
        <v>0</v>
      </c>
      <c r="G19" s="35" t="str">
        <f t="shared" si="40"/>
        <v>-</v>
      </c>
      <c r="H19" s="41">
        <f t="shared" si="27"/>
        <v>0</v>
      </c>
      <c r="I19" s="35" t="str">
        <f t="shared" si="41"/>
        <v>-</v>
      </c>
      <c r="J19" s="41">
        <f t="shared" si="28"/>
        <v>0</v>
      </c>
      <c r="K19" s="35" t="str">
        <f t="shared" si="42"/>
        <v>-</v>
      </c>
      <c r="L19" s="41">
        <f t="shared" si="29"/>
        <v>0</v>
      </c>
      <c r="M19" s="35" t="str">
        <f t="shared" si="43"/>
        <v>-</v>
      </c>
      <c r="N19" s="41">
        <f t="shared" si="30"/>
        <v>0</v>
      </c>
      <c r="O19" s="35" t="str">
        <f t="shared" si="44"/>
        <v>-</v>
      </c>
      <c r="P19" s="41">
        <f t="shared" si="31"/>
        <v>0</v>
      </c>
      <c r="Q19" s="35" t="str">
        <f t="shared" si="45"/>
        <v>-</v>
      </c>
      <c r="R19" s="41">
        <f t="shared" si="32"/>
        <v>0</v>
      </c>
      <c r="S19" s="35" t="str">
        <f t="shared" si="46"/>
        <v>-</v>
      </c>
      <c r="T19" s="41">
        <f t="shared" si="33"/>
        <v>0</v>
      </c>
      <c r="U19" s="35" t="str">
        <f t="shared" si="47"/>
        <v>-</v>
      </c>
      <c r="V19" s="41">
        <f t="shared" si="34"/>
        <v>0</v>
      </c>
      <c r="W19" s="35" t="str">
        <f t="shared" si="48"/>
        <v>-</v>
      </c>
      <c r="X19" s="41">
        <f t="shared" si="35"/>
        <v>0</v>
      </c>
      <c r="Y19" s="35" t="str">
        <f t="shared" si="49"/>
        <v>-</v>
      </c>
      <c r="Z19" s="41">
        <f t="shared" si="36"/>
        <v>0</v>
      </c>
      <c r="AA19" s="35" t="str">
        <f t="shared" si="50"/>
        <v>-</v>
      </c>
      <c r="AB19" s="41">
        <f t="shared" si="37"/>
        <v>0</v>
      </c>
      <c r="AC19" s="43" t="str">
        <f t="shared" si="51"/>
        <v>-</v>
      </c>
    </row>
    <row r="20" spans="2:30" s="27" customFormat="1" ht="15.95" customHeight="1" x14ac:dyDescent="0.2">
      <c r="B20" s="40" t="str">
        <f t="shared" si="38"/>
        <v>Cat 5</v>
      </c>
      <c r="C20" s="83"/>
      <c r="D20" s="41">
        <f t="shared" si="39"/>
        <v>0</v>
      </c>
      <c r="E20" s="35" t="str">
        <f t="shared" si="26"/>
        <v>-</v>
      </c>
      <c r="F20" s="41">
        <f t="shared" si="39"/>
        <v>0</v>
      </c>
      <c r="G20" s="35" t="str">
        <f t="shared" si="40"/>
        <v>-</v>
      </c>
      <c r="H20" s="41">
        <f t="shared" si="27"/>
        <v>0</v>
      </c>
      <c r="I20" s="35" t="str">
        <f t="shared" si="41"/>
        <v>-</v>
      </c>
      <c r="J20" s="41">
        <f t="shared" si="28"/>
        <v>0</v>
      </c>
      <c r="K20" s="35" t="str">
        <f t="shared" si="42"/>
        <v>-</v>
      </c>
      <c r="L20" s="41">
        <f t="shared" si="29"/>
        <v>0</v>
      </c>
      <c r="M20" s="35" t="str">
        <f t="shared" si="43"/>
        <v>-</v>
      </c>
      <c r="N20" s="41">
        <f t="shared" si="30"/>
        <v>0</v>
      </c>
      <c r="O20" s="35" t="str">
        <f t="shared" si="44"/>
        <v>-</v>
      </c>
      <c r="P20" s="41">
        <f t="shared" si="31"/>
        <v>0</v>
      </c>
      <c r="Q20" s="35" t="str">
        <f t="shared" si="45"/>
        <v>-</v>
      </c>
      <c r="R20" s="41">
        <f t="shared" si="32"/>
        <v>0</v>
      </c>
      <c r="S20" s="35" t="str">
        <f t="shared" si="46"/>
        <v>-</v>
      </c>
      <c r="T20" s="41">
        <f t="shared" si="33"/>
        <v>0</v>
      </c>
      <c r="U20" s="35" t="str">
        <f t="shared" si="47"/>
        <v>-</v>
      </c>
      <c r="V20" s="41">
        <f t="shared" si="34"/>
        <v>0</v>
      </c>
      <c r="W20" s="35" t="str">
        <f t="shared" si="48"/>
        <v>-</v>
      </c>
      <c r="X20" s="41">
        <f t="shared" si="35"/>
        <v>0</v>
      </c>
      <c r="Y20" s="35" t="str">
        <f t="shared" si="49"/>
        <v>-</v>
      </c>
      <c r="Z20" s="41">
        <f t="shared" si="36"/>
        <v>0</v>
      </c>
      <c r="AA20" s="35" t="str">
        <f t="shared" si="50"/>
        <v>-</v>
      </c>
      <c r="AB20" s="41">
        <f t="shared" si="37"/>
        <v>0</v>
      </c>
      <c r="AC20" s="43" t="str">
        <f t="shared" si="51"/>
        <v>-</v>
      </c>
    </row>
    <row r="21" spans="2:30" s="27" customFormat="1" ht="15.95" customHeight="1" x14ac:dyDescent="0.2">
      <c r="B21" s="40">
        <f t="shared" si="38"/>
        <v>0</v>
      </c>
      <c r="C21" s="84"/>
      <c r="D21" s="41">
        <f t="shared" si="39"/>
        <v>0</v>
      </c>
      <c r="E21" s="35" t="str">
        <f t="shared" si="26"/>
        <v>-</v>
      </c>
      <c r="F21" s="41">
        <f t="shared" si="39"/>
        <v>0</v>
      </c>
      <c r="G21" s="35" t="str">
        <f t="shared" si="40"/>
        <v>-</v>
      </c>
      <c r="H21" s="41">
        <f t="shared" si="27"/>
        <v>0</v>
      </c>
      <c r="I21" s="35" t="str">
        <f t="shared" si="41"/>
        <v>-</v>
      </c>
      <c r="J21" s="41">
        <f t="shared" si="28"/>
        <v>0</v>
      </c>
      <c r="K21" s="35" t="str">
        <f t="shared" si="42"/>
        <v>-</v>
      </c>
      <c r="L21" s="41">
        <f t="shared" si="29"/>
        <v>0</v>
      </c>
      <c r="M21" s="35" t="str">
        <f t="shared" si="43"/>
        <v>-</v>
      </c>
      <c r="N21" s="41">
        <f t="shared" si="30"/>
        <v>0</v>
      </c>
      <c r="O21" s="35" t="str">
        <f t="shared" si="44"/>
        <v>-</v>
      </c>
      <c r="P21" s="41">
        <f t="shared" si="31"/>
        <v>0</v>
      </c>
      <c r="Q21" s="35" t="str">
        <f t="shared" si="45"/>
        <v>-</v>
      </c>
      <c r="R21" s="41">
        <f t="shared" si="32"/>
        <v>0</v>
      </c>
      <c r="S21" s="35" t="str">
        <f t="shared" si="46"/>
        <v>-</v>
      </c>
      <c r="T21" s="41">
        <f t="shared" si="33"/>
        <v>0</v>
      </c>
      <c r="U21" s="35" t="str">
        <f t="shared" si="47"/>
        <v>-</v>
      </c>
      <c r="V21" s="41">
        <f t="shared" si="34"/>
        <v>0</v>
      </c>
      <c r="W21" s="35" t="str">
        <f t="shared" si="48"/>
        <v>-</v>
      </c>
      <c r="X21" s="41">
        <f t="shared" si="35"/>
        <v>0</v>
      </c>
      <c r="Y21" s="35" t="str">
        <f t="shared" si="49"/>
        <v>-</v>
      </c>
      <c r="Z21" s="41">
        <f t="shared" si="36"/>
        <v>0</v>
      </c>
      <c r="AA21" s="35" t="str">
        <f t="shared" si="50"/>
        <v>-</v>
      </c>
      <c r="AB21" s="41">
        <f t="shared" si="37"/>
        <v>0</v>
      </c>
      <c r="AC21" s="43" t="str">
        <f t="shared" si="51"/>
        <v>-</v>
      </c>
    </row>
    <row r="22" spans="2:30" s="27" customFormat="1" ht="15.95" customHeight="1" x14ac:dyDescent="0.2">
      <c r="B22" s="40">
        <f t="shared" si="38"/>
        <v>0</v>
      </c>
      <c r="C22" s="83"/>
      <c r="D22" s="41">
        <f t="shared" si="39"/>
        <v>0</v>
      </c>
      <c r="E22" s="35" t="str">
        <f t="shared" si="26"/>
        <v>-</v>
      </c>
      <c r="F22" s="41">
        <f t="shared" si="39"/>
        <v>0</v>
      </c>
      <c r="G22" s="35" t="str">
        <f t="shared" si="40"/>
        <v>-</v>
      </c>
      <c r="H22" s="41">
        <f t="shared" si="27"/>
        <v>0</v>
      </c>
      <c r="I22" s="35" t="str">
        <f t="shared" si="41"/>
        <v>-</v>
      </c>
      <c r="J22" s="41">
        <f t="shared" si="28"/>
        <v>0</v>
      </c>
      <c r="K22" s="35" t="str">
        <f t="shared" si="42"/>
        <v>-</v>
      </c>
      <c r="L22" s="41">
        <f t="shared" si="29"/>
        <v>0</v>
      </c>
      <c r="M22" s="35" t="str">
        <f t="shared" si="43"/>
        <v>-</v>
      </c>
      <c r="N22" s="41">
        <f t="shared" si="30"/>
        <v>0</v>
      </c>
      <c r="O22" s="35" t="str">
        <f t="shared" si="44"/>
        <v>-</v>
      </c>
      <c r="P22" s="41">
        <f t="shared" si="31"/>
        <v>0</v>
      </c>
      <c r="Q22" s="35" t="str">
        <f t="shared" si="45"/>
        <v>-</v>
      </c>
      <c r="R22" s="41">
        <f t="shared" si="32"/>
        <v>0</v>
      </c>
      <c r="S22" s="35" t="str">
        <f t="shared" si="46"/>
        <v>-</v>
      </c>
      <c r="T22" s="41">
        <f t="shared" si="33"/>
        <v>0</v>
      </c>
      <c r="U22" s="35" t="str">
        <f t="shared" si="47"/>
        <v>-</v>
      </c>
      <c r="V22" s="41">
        <f t="shared" si="34"/>
        <v>0</v>
      </c>
      <c r="W22" s="35" t="str">
        <f t="shared" si="48"/>
        <v>-</v>
      </c>
      <c r="X22" s="41">
        <f t="shared" si="35"/>
        <v>0</v>
      </c>
      <c r="Y22" s="35" t="str">
        <f t="shared" si="49"/>
        <v>-</v>
      </c>
      <c r="Z22" s="41">
        <f t="shared" si="36"/>
        <v>0</v>
      </c>
      <c r="AA22" s="35" t="str">
        <f t="shared" si="50"/>
        <v>-</v>
      </c>
      <c r="AB22" s="41">
        <f t="shared" si="37"/>
        <v>0</v>
      </c>
      <c r="AC22" s="43" t="str">
        <f t="shared" si="51"/>
        <v>-</v>
      </c>
    </row>
    <row r="23" spans="2:30" s="27" customFormat="1" ht="15.95" customHeight="1" x14ac:dyDescent="0.2">
      <c r="B23" s="36" t="s">
        <v>23</v>
      </c>
      <c r="C23" s="84"/>
      <c r="D23" s="37">
        <f>SUM(D16:D22)</f>
        <v>0</v>
      </c>
      <c r="E23" s="35" t="str">
        <f t="shared" si="26"/>
        <v>-</v>
      </c>
      <c r="F23" s="37">
        <f>SUM(F16:F22)</f>
        <v>0</v>
      </c>
      <c r="G23" s="35" t="str">
        <f>IF(F13=0,"-",(F23*100)/F13)</f>
        <v>-</v>
      </c>
      <c r="H23" s="37">
        <f>SUM(H16:H22)</f>
        <v>0</v>
      </c>
      <c r="I23" s="35" t="str">
        <f>IF(H13=0,"-",(H23*100)/H13)</f>
        <v>-</v>
      </c>
      <c r="J23" s="37">
        <f>SUM(J16:J22)</f>
        <v>0</v>
      </c>
      <c r="K23" s="35" t="str">
        <f>IF(J13=0,"-",(J23*100)/J13)</f>
        <v>-</v>
      </c>
      <c r="L23" s="37">
        <f>SUM(L16:L22)</f>
        <v>0</v>
      </c>
      <c r="M23" s="35" t="str">
        <f>IF(L13=0,"-",(L23*100)/L13)</f>
        <v>-</v>
      </c>
      <c r="N23" s="37">
        <f>SUM(N16:N22)</f>
        <v>0</v>
      </c>
      <c r="O23" s="35" t="str">
        <f>IF(N13=0,"-",(N23*100)/N13)</f>
        <v>-</v>
      </c>
      <c r="P23" s="37">
        <f>SUM(P16:P22)</f>
        <v>0</v>
      </c>
      <c r="Q23" s="35" t="str">
        <f>IF(P13=0,"-",(P23*100)/P13)</f>
        <v>-</v>
      </c>
      <c r="R23" s="37">
        <f>SUM(R16:R22)</f>
        <v>0</v>
      </c>
      <c r="S23" s="35" t="str">
        <f>IF(R13=0,"-",(R23*100)/R13)</f>
        <v>-</v>
      </c>
      <c r="T23" s="37">
        <f>SUM(T16:T22)</f>
        <v>0</v>
      </c>
      <c r="U23" s="35" t="str">
        <f>IF(T13=0,"-",(T23*100)/T13)</f>
        <v>-</v>
      </c>
      <c r="V23" s="37">
        <f>SUM(V16:V22)</f>
        <v>0</v>
      </c>
      <c r="W23" s="35" t="str">
        <f>IF(V13=0,"-",(V23*100)/V13)</f>
        <v>-</v>
      </c>
      <c r="X23" s="37">
        <f>SUM(X16:X22)</f>
        <v>0</v>
      </c>
      <c r="Y23" s="35" t="str">
        <f>IF(X13=0,"-",(X23*100)/X13)</f>
        <v>-</v>
      </c>
      <c r="Z23" s="37">
        <f>SUM(Z16:Z22)</f>
        <v>0</v>
      </c>
      <c r="AA23" s="35" t="str">
        <f>IF(Z13=0,"-",(Z23*100)/Z13)</f>
        <v>-</v>
      </c>
      <c r="AB23" s="37">
        <f>SUM(AB16:AB22)</f>
        <v>0</v>
      </c>
      <c r="AC23" s="43" t="str">
        <f>IF(AB13=0,"-",(AB23*100)/AB13)</f>
        <v>-</v>
      </c>
      <c r="AD23" s="39"/>
    </row>
    <row r="24" spans="2:30" s="11" customFormat="1" ht="8.25" customHeight="1" x14ac:dyDescent="0.2">
      <c r="B24" s="15"/>
      <c r="C24" s="87"/>
      <c r="D24" s="16"/>
      <c r="E24" s="17"/>
      <c r="F24" s="16"/>
      <c r="G24" s="17"/>
      <c r="H24" s="16"/>
      <c r="I24" s="17"/>
      <c r="J24" s="16"/>
      <c r="K24" s="17"/>
      <c r="L24" s="16"/>
      <c r="M24" s="17"/>
      <c r="N24" s="16"/>
      <c r="O24" s="17"/>
      <c r="P24" s="16"/>
      <c r="Q24" s="17"/>
      <c r="R24" s="16"/>
      <c r="S24" s="17"/>
      <c r="T24" s="16"/>
      <c r="U24" s="17"/>
      <c r="V24" s="16"/>
      <c r="W24" s="17"/>
      <c r="X24" s="16"/>
      <c r="Y24" s="17"/>
      <c r="Z24" s="16"/>
      <c r="AA24" s="17"/>
      <c r="AB24" s="16"/>
      <c r="AC24" s="46"/>
    </row>
    <row r="25" spans="2:30" s="27" customFormat="1" ht="15.95" customHeight="1" x14ac:dyDescent="0.2">
      <c r="B25" s="42" t="s">
        <v>24</v>
      </c>
      <c r="C25" s="128" t="e">
        <f>D25/D13</f>
        <v>#DIV/0!</v>
      </c>
      <c r="D25" s="37">
        <f>D13-D23</f>
        <v>0</v>
      </c>
      <c r="E25" s="35" t="str">
        <f>IF(D13=0,"-",(D25*100)/D13)</f>
        <v>-</v>
      </c>
      <c r="F25" s="37">
        <f>F13-F23</f>
        <v>0</v>
      </c>
      <c r="G25" s="35" t="str">
        <f>IF(F13=0,"-",(F25*100)/F13)</f>
        <v>-</v>
      </c>
      <c r="H25" s="37">
        <f>H13-H23</f>
        <v>0</v>
      </c>
      <c r="I25" s="35" t="str">
        <f>IF(H13=0,"-",(H25*100)/H13)</f>
        <v>-</v>
      </c>
      <c r="J25" s="37">
        <f>J13-J23</f>
        <v>0</v>
      </c>
      <c r="K25" s="35" t="str">
        <f>IF(J13=0,"-",(J25*100)/J13)</f>
        <v>-</v>
      </c>
      <c r="L25" s="37">
        <f>L13-L23</f>
        <v>0</v>
      </c>
      <c r="M25" s="35" t="str">
        <f>IF(L13=0,"-",(L25*100)/L13)</f>
        <v>-</v>
      </c>
      <c r="N25" s="37">
        <f>N13-N23</f>
        <v>0</v>
      </c>
      <c r="O25" s="35" t="str">
        <f>IF(N13=0,"-",(N25*100)/N13)</f>
        <v>-</v>
      </c>
      <c r="P25" s="37">
        <f>P13-P23</f>
        <v>0</v>
      </c>
      <c r="Q25" s="35" t="str">
        <f>IF(P13=0,"-",(P25*100)/P13)</f>
        <v>-</v>
      </c>
      <c r="R25" s="37">
        <f>R13-R23</f>
        <v>0</v>
      </c>
      <c r="S25" s="35" t="str">
        <f>IF(R13=0,"-",(R25*100)/R13)</f>
        <v>-</v>
      </c>
      <c r="T25" s="37">
        <f>T13-T23</f>
        <v>0</v>
      </c>
      <c r="U25" s="35" t="str">
        <f>IF(T13=0,"-",(T25*100)/T13)</f>
        <v>-</v>
      </c>
      <c r="V25" s="37">
        <f>V13-V23</f>
        <v>0</v>
      </c>
      <c r="W25" s="35" t="str">
        <f>IF(V13=0,"-",(V25*100)/V13)</f>
        <v>-</v>
      </c>
      <c r="X25" s="37">
        <f>X13-X23</f>
        <v>0</v>
      </c>
      <c r="Y25" s="35" t="str">
        <f>IF(X13=0,"-",(X25*100)/X13)</f>
        <v>-</v>
      </c>
      <c r="Z25" s="37">
        <f>Z13-Z23</f>
        <v>0</v>
      </c>
      <c r="AA25" s="35" t="str">
        <f>IF(Z13=0,"-",(Z25*100)/Z13)</f>
        <v>-</v>
      </c>
      <c r="AB25" s="37">
        <f>AB13-AB23</f>
        <v>0</v>
      </c>
      <c r="AC25" s="43" t="str">
        <f>IF(AB13=0,"-",(AB25*100)/AB13)</f>
        <v>-</v>
      </c>
    </row>
    <row r="26" spans="2:30" s="11" customFormat="1" ht="8.1" customHeight="1" x14ac:dyDescent="0.2">
      <c r="B26" s="18"/>
      <c r="C26" s="85"/>
      <c r="D26" s="13"/>
      <c r="E26" s="14"/>
      <c r="F26" s="13"/>
      <c r="G26" s="14"/>
      <c r="H26" s="13"/>
      <c r="I26" s="14"/>
      <c r="J26" s="13"/>
      <c r="K26" s="14"/>
      <c r="L26" s="13"/>
      <c r="M26" s="14"/>
      <c r="N26" s="13"/>
      <c r="O26" s="14"/>
      <c r="P26" s="13"/>
      <c r="Q26" s="14"/>
      <c r="R26" s="13"/>
      <c r="S26" s="14"/>
      <c r="T26" s="13"/>
      <c r="U26" s="14"/>
      <c r="V26" s="13"/>
      <c r="W26" s="14"/>
      <c r="X26" s="13"/>
      <c r="Y26" s="14"/>
      <c r="Z26" s="13"/>
      <c r="AA26" s="14"/>
      <c r="AB26" s="13"/>
      <c r="AC26" s="44"/>
    </row>
    <row r="27" spans="2:30" s="27" customFormat="1" ht="15.95" customHeight="1" x14ac:dyDescent="0.2">
      <c r="B27" s="28" t="s">
        <v>25</v>
      </c>
      <c r="C27" s="86"/>
      <c r="D27" s="29"/>
      <c r="E27" s="38"/>
      <c r="F27" s="29"/>
      <c r="G27" s="38"/>
      <c r="H27" s="29"/>
      <c r="I27" s="38"/>
      <c r="J27" s="29"/>
      <c r="K27" s="38"/>
      <c r="L27" s="29"/>
      <c r="M27" s="38"/>
      <c r="N27" s="29"/>
      <c r="O27" s="38"/>
      <c r="P27" s="29"/>
      <c r="Q27" s="38"/>
      <c r="R27" s="29"/>
      <c r="S27" s="38"/>
      <c r="T27" s="29"/>
      <c r="U27" s="38"/>
      <c r="V27" s="29"/>
      <c r="W27" s="38"/>
      <c r="X27" s="29"/>
      <c r="Y27" s="38"/>
      <c r="Z27" s="29"/>
      <c r="AA27" s="38"/>
      <c r="AB27" s="29"/>
      <c r="AC27" s="45"/>
    </row>
    <row r="28" spans="2:30" s="27" customFormat="1" ht="15.95" customHeight="1" x14ac:dyDescent="0.2">
      <c r="B28" s="40" t="s">
        <v>15</v>
      </c>
      <c r="C28" s="83"/>
      <c r="D28" s="89"/>
      <c r="E28" s="35" t="str">
        <f>IF($D$13=0,"-",(D28*100)/$D$13)</f>
        <v>-</v>
      </c>
      <c r="F28" s="41">
        <f>D28</f>
        <v>0</v>
      </c>
      <c r="G28" s="35" t="str">
        <f t="shared" ref="G28:G35" si="52">IF(F$13=0,"-",(F28*100)/F$13)</f>
        <v>-</v>
      </c>
      <c r="H28" s="41">
        <f>F28</f>
        <v>0</v>
      </c>
      <c r="I28" s="35" t="str">
        <f t="shared" ref="I28:I35" si="53">IF(H$13=0,"-",(H28*100)/H$13)</f>
        <v>-</v>
      </c>
      <c r="J28" s="89">
        <f>H28</f>
        <v>0</v>
      </c>
      <c r="K28" s="35" t="str">
        <f t="shared" ref="K28:K35" si="54">IF(J$13=0,"-",(J28*100)/J$13)</f>
        <v>-</v>
      </c>
      <c r="L28" s="41">
        <f>J28</f>
        <v>0</v>
      </c>
      <c r="M28" s="35" t="str">
        <f t="shared" ref="M28:M35" si="55">IF(L$13=0,"-",(L28*100)/L$13)</f>
        <v>-</v>
      </c>
      <c r="N28" s="89">
        <f>L28</f>
        <v>0</v>
      </c>
      <c r="O28" s="35" t="str">
        <f t="shared" ref="O28:O35" si="56">IF(N$13=0,"-",(N28*100)/N$13)</f>
        <v>-</v>
      </c>
      <c r="P28" s="41">
        <f>N28</f>
        <v>0</v>
      </c>
      <c r="Q28" s="35" t="str">
        <f t="shared" ref="Q28:Q35" si="57">IF(P$13=0,"-",(P28*100)/P$13)</f>
        <v>-</v>
      </c>
      <c r="R28" s="41">
        <f>P28</f>
        <v>0</v>
      </c>
      <c r="S28" s="35" t="str">
        <f t="shared" ref="S28:S35" si="58">IF(R$13=0,"-",(R28*100)/R$13)</f>
        <v>-</v>
      </c>
      <c r="T28" s="41">
        <f>R28</f>
        <v>0</v>
      </c>
      <c r="U28" s="35" t="str">
        <f t="shared" ref="U28:U35" si="59">IF(T$13=0,"-",(T28*100)/T$13)</f>
        <v>-</v>
      </c>
      <c r="V28" s="41">
        <f>T28</f>
        <v>0</v>
      </c>
      <c r="W28" s="35" t="str">
        <f t="shared" ref="W28:W35" si="60">IF(V$13=0,"-",(V28*100)/V$13)</f>
        <v>-</v>
      </c>
      <c r="X28" s="41">
        <f>V28</f>
        <v>0</v>
      </c>
      <c r="Y28" s="35" t="str">
        <f t="shared" ref="Y28:Y35" si="61">IF(X$13=0,"-",(X28*100)/X$13)</f>
        <v>-</v>
      </c>
      <c r="Z28" s="41">
        <f>X28</f>
        <v>0</v>
      </c>
      <c r="AA28" s="35" t="str">
        <f>IF(Z$13=0,"-",(Z28*100)/Z$13)</f>
        <v>-</v>
      </c>
      <c r="AB28" s="41">
        <f t="shared" ref="AB28:AB46" si="62">Z28+X28+V28+T28+R28+P28+N28+L28+J28+H28+F28+D28</f>
        <v>0</v>
      </c>
      <c r="AC28" s="43" t="str">
        <f>IF(AB$13=0,"-",(AB28*100)/AB$13)</f>
        <v>-</v>
      </c>
    </row>
    <row r="29" spans="2:30" s="27" customFormat="1" ht="15.95" customHeight="1" x14ac:dyDescent="0.2">
      <c r="B29" s="33" t="s">
        <v>16</v>
      </c>
      <c r="C29" s="84">
        <v>0.1</v>
      </c>
      <c r="D29" s="34">
        <f>D28*$C29</f>
        <v>0</v>
      </c>
      <c r="E29" s="35" t="str">
        <f>IF($D$13=0,"-",(D29*100)/$D$13)</f>
        <v>-</v>
      </c>
      <c r="F29" s="34">
        <f>F28*$C29</f>
        <v>0</v>
      </c>
      <c r="G29" s="35" t="str">
        <f t="shared" si="52"/>
        <v>-</v>
      </c>
      <c r="H29" s="34">
        <f>H28*$C29</f>
        <v>0</v>
      </c>
      <c r="I29" s="35" t="str">
        <f t="shared" si="53"/>
        <v>-</v>
      </c>
      <c r="J29" s="34">
        <f>J28*$C29</f>
        <v>0</v>
      </c>
      <c r="K29" s="35" t="str">
        <f t="shared" si="54"/>
        <v>-</v>
      </c>
      <c r="L29" s="34">
        <f>L28*$C29</f>
        <v>0</v>
      </c>
      <c r="M29" s="35" t="str">
        <f t="shared" si="55"/>
        <v>-</v>
      </c>
      <c r="N29" s="34">
        <f>N28*$C29</f>
        <v>0</v>
      </c>
      <c r="O29" s="35" t="str">
        <f t="shared" si="56"/>
        <v>-</v>
      </c>
      <c r="P29" s="34">
        <f>P28*$C29</f>
        <v>0</v>
      </c>
      <c r="Q29" s="35" t="str">
        <f t="shared" si="57"/>
        <v>-</v>
      </c>
      <c r="R29" s="34">
        <f>R28*$C29</f>
        <v>0</v>
      </c>
      <c r="S29" s="35" t="str">
        <f t="shared" si="58"/>
        <v>-</v>
      </c>
      <c r="T29" s="34">
        <f>T28*$C29</f>
        <v>0</v>
      </c>
      <c r="U29" s="35" t="str">
        <f t="shared" si="59"/>
        <v>-</v>
      </c>
      <c r="V29" s="34">
        <f>V28*$C29</f>
        <v>0</v>
      </c>
      <c r="W29" s="35" t="str">
        <f t="shared" si="60"/>
        <v>-</v>
      </c>
      <c r="X29" s="34">
        <f>X28*$C29</f>
        <v>0</v>
      </c>
      <c r="Y29" s="35" t="str">
        <f t="shared" si="61"/>
        <v>-</v>
      </c>
      <c r="Z29" s="34">
        <f>Z28*$C29</f>
        <v>0</v>
      </c>
      <c r="AA29" s="35" t="str">
        <f t="shared" ref="AA29:AA47" si="63">IF(Z$13=0,"-",(Z29*100)/Z$13)</f>
        <v>-</v>
      </c>
      <c r="AB29" s="41">
        <f t="shared" si="62"/>
        <v>0</v>
      </c>
      <c r="AC29" s="43" t="str">
        <f t="shared" ref="AC29:AC47" si="64">IF(AB$13=0,"-",(AB29*100)/AB$13)</f>
        <v>-</v>
      </c>
    </row>
    <row r="30" spans="2:30" s="27" customFormat="1" ht="15.95" customHeight="1" x14ac:dyDescent="0.2">
      <c r="B30" s="40" t="s">
        <v>4</v>
      </c>
      <c r="C30" s="83"/>
      <c r="D30" s="41"/>
      <c r="E30" s="35" t="str">
        <f t="shared" ref="E30:E47" si="65">IF($D$13=0,"-",(D30*100)/$D$13)</f>
        <v>-</v>
      </c>
      <c r="F30" s="41">
        <f t="shared" ref="F30:F35" si="66">D30</f>
        <v>0</v>
      </c>
      <c r="G30" s="35" t="str">
        <f t="shared" si="52"/>
        <v>-</v>
      </c>
      <c r="H30" s="41">
        <f t="shared" ref="H30:H35" si="67">F30</f>
        <v>0</v>
      </c>
      <c r="I30" s="35" t="str">
        <f t="shared" si="53"/>
        <v>-</v>
      </c>
      <c r="J30" s="41">
        <f t="shared" ref="J30:J35" si="68">H30</f>
        <v>0</v>
      </c>
      <c r="K30" s="35" t="str">
        <f t="shared" si="54"/>
        <v>-</v>
      </c>
      <c r="L30" s="41">
        <f t="shared" ref="L30:L35" si="69">J30</f>
        <v>0</v>
      </c>
      <c r="M30" s="35" t="str">
        <f t="shared" si="55"/>
        <v>-</v>
      </c>
      <c r="N30" s="41">
        <f t="shared" ref="N30:N35" si="70">L30</f>
        <v>0</v>
      </c>
      <c r="O30" s="35" t="str">
        <f t="shared" si="56"/>
        <v>-</v>
      </c>
      <c r="P30" s="41">
        <f t="shared" ref="P30:P35" si="71">N30</f>
        <v>0</v>
      </c>
      <c r="Q30" s="35" t="str">
        <f t="shared" si="57"/>
        <v>-</v>
      </c>
      <c r="R30" s="41">
        <f t="shared" ref="R30:R35" si="72">P30</f>
        <v>0</v>
      </c>
      <c r="S30" s="35" t="str">
        <f t="shared" si="58"/>
        <v>-</v>
      </c>
      <c r="T30" s="41">
        <f t="shared" ref="T30:T35" si="73">R30</f>
        <v>0</v>
      </c>
      <c r="U30" s="35" t="str">
        <f t="shared" si="59"/>
        <v>-</v>
      </c>
      <c r="V30" s="41">
        <f t="shared" ref="V30:V35" si="74">T30</f>
        <v>0</v>
      </c>
      <c r="W30" s="35" t="str">
        <f t="shared" si="60"/>
        <v>-</v>
      </c>
      <c r="X30" s="41">
        <f t="shared" ref="X30:X35" si="75">V30</f>
        <v>0</v>
      </c>
      <c r="Y30" s="35" t="str">
        <f t="shared" si="61"/>
        <v>-</v>
      </c>
      <c r="Z30" s="41">
        <f t="shared" ref="Z30:Z35" si="76">X30</f>
        <v>0</v>
      </c>
      <c r="AA30" s="35" t="str">
        <f t="shared" si="63"/>
        <v>-</v>
      </c>
      <c r="AB30" s="41">
        <f t="shared" si="62"/>
        <v>0</v>
      </c>
      <c r="AC30" s="43" t="str">
        <f t="shared" si="64"/>
        <v>-</v>
      </c>
    </row>
    <row r="31" spans="2:30" s="27" customFormat="1" ht="24" customHeight="1" x14ac:dyDescent="0.2">
      <c r="B31" s="33" t="s">
        <v>5</v>
      </c>
      <c r="C31" s="84"/>
      <c r="D31" s="34"/>
      <c r="E31" s="35" t="str">
        <f t="shared" si="65"/>
        <v>-</v>
      </c>
      <c r="F31" s="41">
        <f t="shared" si="66"/>
        <v>0</v>
      </c>
      <c r="G31" s="35" t="str">
        <f t="shared" si="52"/>
        <v>-</v>
      </c>
      <c r="H31" s="41">
        <f t="shared" si="67"/>
        <v>0</v>
      </c>
      <c r="I31" s="35" t="str">
        <f t="shared" si="53"/>
        <v>-</v>
      </c>
      <c r="J31" s="41">
        <f t="shared" si="68"/>
        <v>0</v>
      </c>
      <c r="K31" s="35" t="str">
        <f t="shared" si="54"/>
        <v>-</v>
      </c>
      <c r="L31" s="41">
        <f t="shared" si="69"/>
        <v>0</v>
      </c>
      <c r="M31" s="35" t="str">
        <f t="shared" si="55"/>
        <v>-</v>
      </c>
      <c r="N31" s="41">
        <f t="shared" si="70"/>
        <v>0</v>
      </c>
      <c r="O31" s="35" t="str">
        <f t="shared" si="56"/>
        <v>-</v>
      </c>
      <c r="P31" s="41">
        <f t="shared" si="71"/>
        <v>0</v>
      </c>
      <c r="Q31" s="35" t="str">
        <f t="shared" si="57"/>
        <v>-</v>
      </c>
      <c r="R31" s="41">
        <f t="shared" si="72"/>
        <v>0</v>
      </c>
      <c r="S31" s="35" t="str">
        <f t="shared" si="58"/>
        <v>-</v>
      </c>
      <c r="T31" s="41">
        <f t="shared" si="73"/>
        <v>0</v>
      </c>
      <c r="U31" s="35" t="str">
        <f t="shared" si="59"/>
        <v>-</v>
      </c>
      <c r="V31" s="41">
        <f t="shared" si="74"/>
        <v>0</v>
      </c>
      <c r="W31" s="35" t="str">
        <f t="shared" si="60"/>
        <v>-</v>
      </c>
      <c r="X31" s="41">
        <f t="shared" si="75"/>
        <v>0</v>
      </c>
      <c r="Y31" s="35" t="str">
        <f t="shared" si="61"/>
        <v>-</v>
      </c>
      <c r="Z31" s="41">
        <f t="shared" si="76"/>
        <v>0</v>
      </c>
      <c r="AA31" s="35" t="str">
        <f t="shared" si="63"/>
        <v>-</v>
      </c>
      <c r="AB31" s="41">
        <f t="shared" si="62"/>
        <v>0</v>
      </c>
      <c r="AC31" s="43" t="str">
        <f t="shared" si="64"/>
        <v>-</v>
      </c>
    </row>
    <row r="32" spans="2:30" s="27" customFormat="1" ht="24" customHeight="1" x14ac:dyDescent="0.2">
      <c r="B32" s="40" t="s">
        <v>6</v>
      </c>
      <c r="C32" s="83"/>
      <c r="D32" s="41"/>
      <c r="E32" s="35" t="str">
        <f t="shared" si="65"/>
        <v>-</v>
      </c>
      <c r="F32" s="41">
        <f t="shared" si="66"/>
        <v>0</v>
      </c>
      <c r="G32" s="35" t="str">
        <f t="shared" si="52"/>
        <v>-</v>
      </c>
      <c r="H32" s="41">
        <f t="shared" si="67"/>
        <v>0</v>
      </c>
      <c r="I32" s="35" t="str">
        <f t="shared" si="53"/>
        <v>-</v>
      </c>
      <c r="J32" s="41">
        <f t="shared" si="68"/>
        <v>0</v>
      </c>
      <c r="K32" s="35" t="str">
        <f t="shared" si="54"/>
        <v>-</v>
      </c>
      <c r="L32" s="41">
        <f t="shared" si="69"/>
        <v>0</v>
      </c>
      <c r="M32" s="35" t="str">
        <f t="shared" si="55"/>
        <v>-</v>
      </c>
      <c r="N32" s="41">
        <f t="shared" si="70"/>
        <v>0</v>
      </c>
      <c r="O32" s="35" t="str">
        <f t="shared" si="56"/>
        <v>-</v>
      </c>
      <c r="P32" s="41">
        <f t="shared" si="71"/>
        <v>0</v>
      </c>
      <c r="Q32" s="35" t="str">
        <f t="shared" si="57"/>
        <v>-</v>
      </c>
      <c r="R32" s="41">
        <f t="shared" si="72"/>
        <v>0</v>
      </c>
      <c r="S32" s="35" t="str">
        <f t="shared" si="58"/>
        <v>-</v>
      </c>
      <c r="T32" s="41">
        <f t="shared" si="73"/>
        <v>0</v>
      </c>
      <c r="U32" s="35" t="str">
        <f t="shared" si="59"/>
        <v>-</v>
      </c>
      <c r="V32" s="41">
        <f t="shared" si="74"/>
        <v>0</v>
      </c>
      <c r="W32" s="35" t="str">
        <f t="shared" si="60"/>
        <v>-</v>
      </c>
      <c r="X32" s="41">
        <f t="shared" si="75"/>
        <v>0</v>
      </c>
      <c r="Y32" s="35" t="str">
        <f t="shared" si="61"/>
        <v>-</v>
      </c>
      <c r="Z32" s="41">
        <f t="shared" si="76"/>
        <v>0</v>
      </c>
      <c r="AA32" s="35" t="str">
        <f t="shared" si="63"/>
        <v>-</v>
      </c>
      <c r="AB32" s="41">
        <f t="shared" si="62"/>
        <v>0</v>
      </c>
      <c r="AC32" s="43" t="str">
        <f t="shared" si="64"/>
        <v>-</v>
      </c>
    </row>
    <row r="33" spans="2:29" s="27" customFormat="1" ht="15.95" customHeight="1" x14ac:dyDescent="0.2">
      <c r="B33" s="33" t="s">
        <v>7</v>
      </c>
      <c r="C33" s="84"/>
      <c r="D33" s="34"/>
      <c r="E33" s="35" t="str">
        <f t="shared" si="65"/>
        <v>-</v>
      </c>
      <c r="F33" s="34">
        <f t="shared" si="66"/>
        <v>0</v>
      </c>
      <c r="G33" s="35" t="str">
        <f t="shared" si="52"/>
        <v>-</v>
      </c>
      <c r="H33" s="34">
        <f t="shared" si="67"/>
        <v>0</v>
      </c>
      <c r="I33" s="35" t="str">
        <f t="shared" si="53"/>
        <v>-</v>
      </c>
      <c r="J33" s="34">
        <f t="shared" si="68"/>
        <v>0</v>
      </c>
      <c r="K33" s="35" t="str">
        <f t="shared" si="54"/>
        <v>-</v>
      </c>
      <c r="L33" s="34">
        <f t="shared" si="69"/>
        <v>0</v>
      </c>
      <c r="M33" s="35" t="str">
        <f t="shared" si="55"/>
        <v>-</v>
      </c>
      <c r="N33" s="34">
        <f t="shared" si="70"/>
        <v>0</v>
      </c>
      <c r="O33" s="35" t="str">
        <f t="shared" si="56"/>
        <v>-</v>
      </c>
      <c r="P33" s="34">
        <f t="shared" si="71"/>
        <v>0</v>
      </c>
      <c r="Q33" s="35" t="str">
        <f t="shared" si="57"/>
        <v>-</v>
      </c>
      <c r="R33" s="34">
        <f t="shared" si="72"/>
        <v>0</v>
      </c>
      <c r="S33" s="35" t="str">
        <f t="shared" si="58"/>
        <v>-</v>
      </c>
      <c r="T33" s="34">
        <f t="shared" si="73"/>
        <v>0</v>
      </c>
      <c r="U33" s="35" t="str">
        <f t="shared" si="59"/>
        <v>-</v>
      </c>
      <c r="V33" s="34">
        <f t="shared" si="74"/>
        <v>0</v>
      </c>
      <c r="W33" s="35" t="str">
        <f t="shared" si="60"/>
        <v>-</v>
      </c>
      <c r="X33" s="34">
        <f t="shared" si="75"/>
        <v>0</v>
      </c>
      <c r="Y33" s="35" t="str">
        <f t="shared" si="61"/>
        <v>-</v>
      </c>
      <c r="Z33" s="34">
        <f t="shared" si="76"/>
        <v>0</v>
      </c>
      <c r="AA33" s="35" t="str">
        <f t="shared" si="63"/>
        <v>-</v>
      </c>
      <c r="AB33" s="41">
        <f t="shared" si="62"/>
        <v>0</v>
      </c>
      <c r="AC33" s="43" t="str">
        <f t="shared" si="64"/>
        <v>-</v>
      </c>
    </row>
    <row r="34" spans="2:29" s="27" customFormat="1" ht="15.95" customHeight="1" x14ac:dyDescent="0.2">
      <c r="B34" s="40" t="s">
        <v>8</v>
      </c>
      <c r="C34" s="83"/>
      <c r="D34" s="41"/>
      <c r="E34" s="35" t="str">
        <f t="shared" si="65"/>
        <v>-</v>
      </c>
      <c r="F34" s="41">
        <f t="shared" si="66"/>
        <v>0</v>
      </c>
      <c r="G34" s="35" t="str">
        <f t="shared" si="52"/>
        <v>-</v>
      </c>
      <c r="H34" s="41">
        <f t="shared" si="67"/>
        <v>0</v>
      </c>
      <c r="I34" s="35" t="str">
        <f t="shared" si="53"/>
        <v>-</v>
      </c>
      <c r="J34" s="41">
        <f t="shared" si="68"/>
        <v>0</v>
      </c>
      <c r="K34" s="35" t="str">
        <f t="shared" si="54"/>
        <v>-</v>
      </c>
      <c r="L34" s="41">
        <f t="shared" si="69"/>
        <v>0</v>
      </c>
      <c r="M34" s="35" t="str">
        <f t="shared" si="55"/>
        <v>-</v>
      </c>
      <c r="N34" s="41">
        <f t="shared" si="70"/>
        <v>0</v>
      </c>
      <c r="O34" s="35" t="str">
        <f t="shared" si="56"/>
        <v>-</v>
      </c>
      <c r="P34" s="41">
        <f t="shared" si="71"/>
        <v>0</v>
      </c>
      <c r="Q34" s="35" t="str">
        <f t="shared" si="57"/>
        <v>-</v>
      </c>
      <c r="R34" s="41">
        <f t="shared" si="72"/>
        <v>0</v>
      </c>
      <c r="S34" s="35" t="str">
        <f t="shared" si="58"/>
        <v>-</v>
      </c>
      <c r="T34" s="41">
        <f t="shared" si="73"/>
        <v>0</v>
      </c>
      <c r="U34" s="35" t="str">
        <f t="shared" si="59"/>
        <v>-</v>
      </c>
      <c r="V34" s="41">
        <f t="shared" si="74"/>
        <v>0</v>
      </c>
      <c r="W34" s="35" t="str">
        <f t="shared" si="60"/>
        <v>-</v>
      </c>
      <c r="X34" s="41">
        <f t="shared" si="75"/>
        <v>0</v>
      </c>
      <c r="Y34" s="35" t="str">
        <f t="shared" si="61"/>
        <v>-</v>
      </c>
      <c r="Z34" s="41">
        <f t="shared" si="76"/>
        <v>0</v>
      </c>
      <c r="AA34" s="35" t="str">
        <f t="shared" si="63"/>
        <v>-</v>
      </c>
      <c r="AB34" s="41">
        <f t="shared" si="62"/>
        <v>0</v>
      </c>
      <c r="AC34" s="43" t="str">
        <f t="shared" si="64"/>
        <v>-</v>
      </c>
    </row>
    <row r="35" spans="2:29" s="27" customFormat="1" ht="15.95" customHeight="1" x14ac:dyDescent="0.2">
      <c r="B35" s="33" t="s">
        <v>9</v>
      </c>
      <c r="C35" s="84"/>
      <c r="D35" s="34"/>
      <c r="E35" s="35" t="str">
        <f t="shared" si="65"/>
        <v>-</v>
      </c>
      <c r="F35" s="41">
        <f t="shared" si="66"/>
        <v>0</v>
      </c>
      <c r="G35" s="35" t="str">
        <f t="shared" si="52"/>
        <v>-</v>
      </c>
      <c r="H35" s="41">
        <f t="shared" si="67"/>
        <v>0</v>
      </c>
      <c r="I35" s="35" t="str">
        <f t="shared" si="53"/>
        <v>-</v>
      </c>
      <c r="J35" s="41">
        <f t="shared" si="68"/>
        <v>0</v>
      </c>
      <c r="K35" s="35" t="str">
        <f t="shared" si="54"/>
        <v>-</v>
      </c>
      <c r="L35" s="41">
        <f t="shared" si="69"/>
        <v>0</v>
      </c>
      <c r="M35" s="35" t="str">
        <f t="shared" si="55"/>
        <v>-</v>
      </c>
      <c r="N35" s="41">
        <f t="shared" si="70"/>
        <v>0</v>
      </c>
      <c r="O35" s="35" t="str">
        <f t="shared" si="56"/>
        <v>-</v>
      </c>
      <c r="P35" s="41">
        <f t="shared" si="71"/>
        <v>0</v>
      </c>
      <c r="Q35" s="35" t="str">
        <f t="shared" si="57"/>
        <v>-</v>
      </c>
      <c r="R35" s="41">
        <f t="shared" si="72"/>
        <v>0</v>
      </c>
      <c r="S35" s="35" t="str">
        <f t="shared" si="58"/>
        <v>-</v>
      </c>
      <c r="T35" s="41">
        <f t="shared" si="73"/>
        <v>0</v>
      </c>
      <c r="U35" s="35" t="str">
        <f t="shared" si="59"/>
        <v>-</v>
      </c>
      <c r="V35" s="41">
        <f t="shared" si="74"/>
        <v>0</v>
      </c>
      <c r="W35" s="35" t="str">
        <f t="shared" si="60"/>
        <v>-</v>
      </c>
      <c r="X35" s="41">
        <f t="shared" si="75"/>
        <v>0</v>
      </c>
      <c r="Y35" s="35" t="str">
        <f t="shared" si="61"/>
        <v>-</v>
      </c>
      <c r="Z35" s="41">
        <f t="shared" si="76"/>
        <v>0</v>
      </c>
      <c r="AA35" s="35" t="str">
        <f t="shared" si="63"/>
        <v>-</v>
      </c>
      <c r="AB35" s="41">
        <f t="shared" si="62"/>
        <v>0</v>
      </c>
      <c r="AC35" s="43" t="str">
        <f t="shared" si="64"/>
        <v>-</v>
      </c>
    </row>
    <row r="36" spans="2:29" s="27" customFormat="1" ht="15.95" customHeight="1" x14ac:dyDescent="0.2">
      <c r="B36" s="40" t="s">
        <v>10</v>
      </c>
      <c r="C36" s="88"/>
      <c r="D36" s="41"/>
      <c r="E36" s="35" t="str">
        <f t="shared" si="65"/>
        <v>-</v>
      </c>
      <c r="F36" s="41">
        <f t="shared" ref="F36:F42" si="77">D36</f>
        <v>0</v>
      </c>
      <c r="G36" s="35" t="str">
        <f t="shared" ref="G36:G42" si="78">IF(F$13=0,"-",(F36*100)/F$13)</f>
        <v>-</v>
      </c>
      <c r="H36" s="41">
        <f t="shared" ref="H36:H42" si="79">F36</f>
        <v>0</v>
      </c>
      <c r="I36" s="35" t="str">
        <f t="shared" ref="I36:I42" si="80">IF(H$13=0,"-",(H36*100)/H$13)</f>
        <v>-</v>
      </c>
      <c r="J36" s="41">
        <f t="shared" ref="J36:J42" si="81">H36</f>
        <v>0</v>
      </c>
      <c r="K36" s="35" t="str">
        <f t="shared" ref="K36:K42" si="82">IF(J$13=0,"-",(J36*100)/J$13)</f>
        <v>-</v>
      </c>
      <c r="L36" s="41">
        <f t="shared" ref="L36:L42" si="83">J36</f>
        <v>0</v>
      </c>
      <c r="M36" s="35" t="str">
        <f t="shared" ref="M36:M42" si="84">IF(L$13=0,"-",(L36*100)/L$13)</f>
        <v>-</v>
      </c>
      <c r="N36" s="41">
        <f t="shared" ref="N36:N42" si="85">L36</f>
        <v>0</v>
      </c>
      <c r="O36" s="35" t="str">
        <f t="shared" ref="O36:O42" si="86">IF(N$13=0,"-",(N36*100)/N$13)</f>
        <v>-</v>
      </c>
      <c r="P36" s="41">
        <f t="shared" ref="P36:P42" si="87">N36</f>
        <v>0</v>
      </c>
      <c r="Q36" s="35" t="str">
        <f t="shared" ref="Q36:Q42" si="88">IF(P$13=0,"-",(P36*100)/P$13)</f>
        <v>-</v>
      </c>
      <c r="R36" s="41">
        <f t="shared" ref="R36:R42" si="89">P36</f>
        <v>0</v>
      </c>
      <c r="S36" s="35" t="str">
        <f t="shared" ref="S36:S42" si="90">IF(R$13=0,"-",(R36*100)/R$13)</f>
        <v>-</v>
      </c>
      <c r="T36" s="41">
        <f t="shared" ref="T36:T42" si="91">R36</f>
        <v>0</v>
      </c>
      <c r="U36" s="35" t="str">
        <f t="shared" ref="U36:U42" si="92">IF(T$13=0,"-",(T36*100)/T$13)</f>
        <v>-</v>
      </c>
      <c r="V36" s="41">
        <f t="shared" ref="V36:V42" si="93">T36</f>
        <v>0</v>
      </c>
      <c r="W36" s="35" t="str">
        <f t="shared" ref="W36:W42" si="94">IF(V$13=0,"-",(V36*100)/V$13)</f>
        <v>-</v>
      </c>
      <c r="X36" s="41">
        <f t="shared" ref="X36:X42" si="95">V36</f>
        <v>0</v>
      </c>
      <c r="Y36" s="35" t="str">
        <f t="shared" ref="Y36:Y42" si="96">IF(X$13=0,"-",(X36*100)/X$13)</f>
        <v>-</v>
      </c>
      <c r="Z36" s="41">
        <f t="shared" ref="Z36:Z42" si="97">X36</f>
        <v>0</v>
      </c>
      <c r="AA36" s="35" t="str">
        <f t="shared" si="63"/>
        <v>-</v>
      </c>
      <c r="AB36" s="41">
        <f t="shared" si="62"/>
        <v>0</v>
      </c>
      <c r="AC36" s="43" t="str">
        <f t="shared" si="64"/>
        <v>-</v>
      </c>
    </row>
    <row r="37" spans="2:29" s="27" customFormat="1" ht="15.95" customHeight="1" x14ac:dyDescent="0.2">
      <c r="B37" s="33" t="s">
        <v>11</v>
      </c>
      <c r="C37" s="84"/>
      <c r="D37" s="34"/>
      <c r="E37" s="35" t="str">
        <f t="shared" si="65"/>
        <v>-</v>
      </c>
      <c r="F37" s="41">
        <f t="shared" si="77"/>
        <v>0</v>
      </c>
      <c r="G37" s="35" t="str">
        <f t="shared" si="78"/>
        <v>-</v>
      </c>
      <c r="H37" s="41">
        <f t="shared" si="79"/>
        <v>0</v>
      </c>
      <c r="I37" s="35" t="str">
        <f t="shared" si="80"/>
        <v>-</v>
      </c>
      <c r="J37" s="41">
        <f t="shared" si="81"/>
        <v>0</v>
      </c>
      <c r="K37" s="35" t="str">
        <f t="shared" si="82"/>
        <v>-</v>
      </c>
      <c r="L37" s="41">
        <f t="shared" si="83"/>
        <v>0</v>
      </c>
      <c r="M37" s="35" t="str">
        <f t="shared" si="84"/>
        <v>-</v>
      </c>
      <c r="N37" s="41">
        <f t="shared" si="85"/>
        <v>0</v>
      </c>
      <c r="O37" s="35" t="str">
        <f t="shared" si="86"/>
        <v>-</v>
      </c>
      <c r="P37" s="41">
        <f t="shared" si="87"/>
        <v>0</v>
      </c>
      <c r="Q37" s="35" t="str">
        <f t="shared" si="88"/>
        <v>-</v>
      </c>
      <c r="R37" s="41">
        <f t="shared" si="89"/>
        <v>0</v>
      </c>
      <c r="S37" s="35" t="str">
        <f t="shared" si="90"/>
        <v>-</v>
      </c>
      <c r="T37" s="41">
        <f t="shared" si="91"/>
        <v>0</v>
      </c>
      <c r="U37" s="35" t="str">
        <f t="shared" si="92"/>
        <v>-</v>
      </c>
      <c r="V37" s="41">
        <f t="shared" si="93"/>
        <v>0</v>
      </c>
      <c r="W37" s="35" t="str">
        <f t="shared" si="94"/>
        <v>-</v>
      </c>
      <c r="X37" s="41">
        <f t="shared" si="95"/>
        <v>0</v>
      </c>
      <c r="Y37" s="35" t="str">
        <f t="shared" si="96"/>
        <v>-</v>
      </c>
      <c r="Z37" s="41">
        <f t="shared" si="97"/>
        <v>0</v>
      </c>
      <c r="AA37" s="35" t="str">
        <f t="shared" si="63"/>
        <v>-</v>
      </c>
      <c r="AB37" s="41">
        <f t="shared" si="62"/>
        <v>0</v>
      </c>
      <c r="AC37" s="43" t="str">
        <f t="shared" si="64"/>
        <v>-</v>
      </c>
    </row>
    <row r="38" spans="2:29" s="27" customFormat="1" ht="15.95" customHeight="1" x14ac:dyDescent="0.2">
      <c r="B38" s="40" t="s">
        <v>12</v>
      </c>
      <c r="C38" s="83"/>
      <c r="D38" s="41"/>
      <c r="E38" s="35" t="str">
        <f t="shared" si="65"/>
        <v>-</v>
      </c>
      <c r="F38" s="41">
        <f t="shared" si="77"/>
        <v>0</v>
      </c>
      <c r="G38" s="35" t="str">
        <f t="shared" si="78"/>
        <v>-</v>
      </c>
      <c r="H38" s="41">
        <f t="shared" si="79"/>
        <v>0</v>
      </c>
      <c r="I38" s="35" t="str">
        <f t="shared" si="80"/>
        <v>-</v>
      </c>
      <c r="J38" s="41">
        <f t="shared" si="81"/>
        <v>0</v>
      </c>
      <c r="K38" s="35" t="str">
        <f t="shared" si="82"/>
        <v>-</v>
      </c>
      <c r="L38" s="41">
        <f t="shared" si="83"/>
        <v>0</v>
      </c>
      <c r="M38" s="35" t="str">
        <f t="shared" si="84"/>
        <v>-</v>
      </c>
      <c r="N38" s="41">
        <f t="shared" si="85"/>
        <v>0</v>
      </c>
      <c r="O38" s="35" t="str">
        <f t="shared" si="86"/>
        <v>-</v>
      </c>
      <c r="P38" s="41">
        <f t="shared" si="87"/>
        <v>0</v>
      </c>
      <c r="Q38" s="35" t="str">
        <f t="shared" si="88"/>
        <v>-</v>
      </c>
      <c r="R38" s="41">
        <f t="shared" si="89"/>
        <v>0</v>
      </c>
      <c r="S38" s="35" t="str">
        <f t="shared" si="90"/>
        <v>-</v>
      </c>
      <c r="T38" s="41">
        <f t="shared" si="91"/>
        <v>0</v>
      </c>
      <c r="U38" s="35" t="str">
        <f t="shared" si="92"/>
        <v>-</v>
      </c>
      <c r="V38" s="41">
        <f t="shared" si="93"/>
        <v>0</v>
      </c>
      <c r="W38" s="35" t="str">
        <f t="shared" si="94"/>
        <v>-</v>
      </c>
      <c r="X38" s="41">
        <f t="shared" si="95"/>
        <v>0</v>
      </c>
      <c r="Y38" s="35" t="str">
        <f t="shared" si="96"/>
        <v>-</v>
      </c>
      <c r="Z38" s="41">
        <f t="shared" si="97"/>
        <v>0</v>
      </c>
      <c r="AA38" s="35" t="str">
        <f t="shared" si="63"/>
        <v>-</v>
      </c>
      <c r="AB38" s="41">
        <f t="shared" si="62"/>
        <v>0</v>
      </c>
      <c r="AC38" s="43" t="str">
        <f t="shared" si="64"/>
        <v>-</v>
      </c>
    </row>
    <row r="39" spans="2:29" s="27" customFormat="1" ht="15.95" customHeight="1" x14ac:dyDescent="0.2">
      <c r="B39" s="33" t="s">
        <v>13</v>
      </c>
      <c r="C39" s="84"/>
      <c r="D39" s="34"/>
      <c r="E39" s="35" t="str">
        <f t="shared" si="65"/>
        <v>-</v>
      </c>
      <c r="F39" s="41">
        <f t="shared" si="77"/>
        <v>0</v>
      </c>
      <c r="G39" s="35" t="str">
        <f t="shared" si="78"/>
        <v>-</v>
      </c>
      <c r="H39" s="41">
        <f t="shared" si="79"/>
        <v>0</v>
      </c>
      <c r="I39" s="35" t="str">
        <f t="shared" si="80"/>
        <v>-</v>
      </c>
      <c r="J39" s="41">
        <f t="shared" si="81"/>
        <v>0</v>
      </c>
      <c r="K39" s="35" t="str">
        <f t="shared" si="82"/>
        <v>-</v>
      </c>
      <c r="L39" s="41">
        <f t="shared" si="83"/>
        <v>0</v>
      </c>
      <c r="M39" s="35" t="str">
        <f t="shared" si="84"/>
        <v>-</v>
      </c>
      <c r="N39" s="41">
        <f t="shared" si="85"/>
        <v>0</v>
      </c>
      <c r="O39" s="35" t="str">
        <f t="shared" si="86"/>
        <v>-</v>
      </c>
      <c r="P39" s="41">
        <f t="shared" si="87"/>
        <v>0</v>
      </c>
      <c r="Q39" s="35" t="str">
        <f t="shared" si="88"/>
        <v>-</v>
      </c>
      <c r="R39" s="41">
        <f t="shared" si="89"/>
        <v>0</v>
      </c>
      <c r="S39" s="35" t="str">
        <f t="shared" si="90"/>
        <v>-</v>
      </c>
      <c r="T39" s="41">
        <f t="shared" si="91"/>
        <v>0</v>
      </c>
      <c r="U39" s="35" t="str">
        <f t="shared" si="92"/>
        <v>-</v>
      </c>
      <c r="V39" s="41">
        <f t="shared" si="93"/>
        <v>0</v>
      </c>
      <c r="W39" s="35" t="str">
        <f t="shared" si="94"/>
        <v>-</v>
      </c>
      <c r="X39" s="41">
        <f t="shared" si="95"/>
        <v>0</v>
      </c>
      <c r="Y39" s="35" t="str">
        <f t="shared" si="96"/>
        <v>-</v>
      </c>
      <c r="Z39" s="41">
        <f t="shared" si="97"/>
        <v>0</v>
      </c>
      <c r="AA39" s="35" t="str">
        <f t="shared" si="63"/>
        <v>-</v>
      </c>
      <c r="AB39" s="41">
        <f t="shared" si="62"/>
        <v>0</v>
      </c>
      <c r="AC39" s="43" t="str">
        <f t="shared" si="64"/>
        <v>-</v>
      </c>
    </row>
    <row r="40" spans="2:29" s="27" customFormat="1" ht="15.95" customHeight="1" x14ac:dyDescent="0.2">
      <c r="B40" s="40" t="s">
        <v>102</v>
      </c>
      <c r="C40" s="83"/>
      <c r="D40" s="41"/>
      <c r="E40" s="35" t="str">
        <f t="shared" si="65"/>
        <v>-</v>
      </c>
      <c r="F40" s="41">
        <f>D40</f>
        <v>0</v>
      </c>
      <c r="G40" s="35" t="str">
        <f t="shared" si="78"/>
        <v>-</v>
      </c>
      <c r="H40" s="41">
        <f>F40</f>
        <v>0</v>
      </c>
      <c r="I40" s="35" t="str">
        <f t="shared" si="80"/>
        <v>-</v>
      </c>
      <c r="J40" s="41">
        <f>H40</f>
        <v>0</v>
      </c>
      <c r="K40" s="35" t="str">
        <f t="shared" si="82"/>
        <v>-</v>
      </c>
      <c r="L40" s="41">
        <f>J40</f>
        <v>0</v>
      </c>
      <c r="M40" s="35" t="str">
        <f t="shared" si="84"/>
        <v>-</v>
      </c>
      <c r="N40" s="41">
        <f>L40</f>
        <v>0</v>
      </c>
      <c r="O40" s="35" t="str">
        <f t="shared" si="86"/>
        <v>-</v>
      </c>
      <c r="P40" s="41">
        <f>N40</f>
        <v>0</v>
      </c>
      <c r="Q40" s="35" t="str">
        <f t="shared" si="88"/>
        <v>-</v>
      </c>
      <c r="R40" s="41">
        <f>P40</f>
        <v>0</v>
      </c>
      <c r="S40" s="35" t="str">
        <f t="shared" si="90"/>
        <v>-</v>
      </c>
      <c r="T40" s="41">
        <f>R40</f>
        <v>0</v>
      </c>
      <c r="U40" s="35" t="str">
        <f t="shared" si="92"/>
        <v>-</v>
      </c>
      <c r="V40" s="41">
        <f>T40</f>
        <v>0</v>
      </c>
      <c r="W40" s="35" t="str">
        <f t="shared" si="94"/>
        <v>-</v>
      </c>
      <c r="X40" s="41">
        <f>V40</f>
        <v>0</v>
      </c>
      <c r="Y40" s="35" t="str">
        <f t="shared" si="96"/>
        <v>-</v>
      </c>
      <c r="Z40" s="41">
        <f>X40</f>
        <v>0</v>
      </c>
      <c r="AA40" s="35" t="str">
        <f t="shared" si="63"/>
        <v>-</v>
      </c>
      <c r="AB40" s="41">
        <f t="shared" si="62"/>
        <v>0</v>
      </c>
      <c r="AC40" s="43" t="str">
        <f t="shared" si="64"/>
        <v>-</v>
      </c>
    </row>
    <row r="41" spans="2:29" s="27" customFormat="1" ht="15.95" customHeight="1" x14ac:dyDescent="0.2">
      <c r="B41" s="33" t="s">
        <v>14</v>
      </c>
      <c r="C41" s="84"/>
      <c r="D41" s="34">
        <f>Finance!B14</f>
        <v>0</v>
      </c>
      <c r="E41" s="35" t="str">
        <f t="shared" si="65"/>
        <v>-</v>
      </c>
      <c r="F41" s="41">
        <f>Finance!B15</f>
        <v>0</v>
      </c>
      <c r="G41" s="35" t="str">
        <f t="shared" si="78"/>
        <v>-</v>
      </c>
      <c r="H41" s="41">
        <f>Finance!B16</f>
        <v>0</v>
      </c>
      <c r="I41" s="35" t="str">
        <f t="shared" si="80"/>
        <v>-</v>
      </c>
      <c r="J41" s="41">
        <f>Finance!B17</f>
        <v>0</v>
      </c>
      <c r="K41" s="35" t="str">
        <f t="shared" si="82"/>
        <v>-</v>
      </c>
      <c r="L41" s="41">
        <f>Finance!B18</f>
        <v>0</v>
      </c>
      <c r="M41" s="35" t="str">
        <f t="shared" si="84"/>
        <v>-</v>
      </c>
      <c r="N41" s="41">
        <f>Finance!B19</f>
        <v>0</v>
      </c>
      <c r="O41" s="35" t="str">
        <f t="shared" si="86"/>
        <v>-</v>
      </c>
      <c r="P41" s="41">
        <f>Finance!B20</f>
        <v>0</v>
      </c>
      <c r="Q41" s="35" t="str">
        <f t="shared" si="88"/>
        <v>-</v>
      </c>
      <c r="R41" s="41">
        <f>Finance!B21</f>
        <v>0</v>
      </c>
      <c r="S41" s="35" t="str">
        <f t="shared" si="90"/>
        <v>-</v>
      </c>
      <c r="T41" s="41">
        <f>Finance!B22</f>
        <v>0</v>
      </c>
      <c r="U41" s="35" t="str">
        <f t="shared" si="92"/>
        <v>-</v>
      </c>
      <c r="V41" s="41">
        <f>Finance!B23</f>
        <v>0</v>
      </c>
      <c r="W41" s="35" t="str">
        <f t="shared" si="94"/>
        <v>-</v>
      </c>
      <c r="X41" s="41">
        <f>Finance!B24</f>
        <v>0</v>
      </c>
      <c r="Y41" s="35" t="str">
        <f t="shared" si="96"/>
        <v>-</v>
      </c>
      <c r="Z41" s="41">
        <f>Finance!B25</f>
        <v>0</v>
      </c>
      <c r="AA41" s="35" t="str">
        <f t="shared" si="63"/>
        <v>-</v>
      </c>
      <c r="AB41" s="41">
        <f t="shared" si="62"/>
        <v>0</v>
      </c>
      <c r="AC41" s="43" t="str">
        <f t="shared" si="64"/>
        <v>-</v>
      </c>
    </row>
    <row r="42" spans="2:29" s="27" customFormat="1" ht="15.95" customHeight="1" x14ac:dyDescent="0.2">
      <c r="B42" s="40" t="s">
        <v>27</v>
      </c>
      <c r="C42" s="83"/>
      <c r="D42" s="41"/>
      <c r="E42" s="35" t="str">
        <f t="shared" si="65"/>
        <v>-</v>
      </c>
      <c r="F42" s="41">
        <f t="shared" si="77"/>
        <v>0</v>
      </c>
      <c r="G42" s="35" t="str">
        <f t="shared" si="78"/>
        <v>-</v>
      </c>
      <c r="H42" s="41">
        <f t="shared" si="79"/>
        <v>0</v>
      </c>
      <c r="I42" s="35" t="str">
        <f t="shared" si="80"/>
        <v>-</v>
      </c>
      <c r="J42" s="41">
        <f t="shared" si="81"/>
        <v>0</v>
      </c>
      <c r="K42" s="35" t="str">
        <f t="shared" si="82"/>
        <v>-</v>
      </c>
      <c r="L42" s="41">
        <f t="shared" si="83"/>
        <v>0</v>
      </c>
      <c r="M42" s="35" t="str">
        <f t="shared" si="84"/>
        <v>-</v>
      </c>
      <c r="N42" s="41">
        <f t="shared" si="85"/>
        <v>0</v>
      </c>
      <c r="O42" s="35" t="str">
        <f t="shared" si="86"/>
        <v>-</v>
      </c>
      <c r="P42" s="41">
        <f t="shared" si="87"/>
        <v>0</v>
      </c>
      <c r="Q42" s="35" t="str">
        <f t="shared" si="88"/>
        <v>-</v>
      </c>
      <c r="R42" s="41">
        <f t="shared" si="89"/>
        <v>0</v>
      </c>
      <c r="S42" s="35" t="str">
        <f t="shared" si="90"/>
        <v>-</v>
      </c>
      <c r="T42" s="41">
        <f t="shared" si="91"/>
        <v>0</v>
      </c>
      <c r="U42" s="35" t="str">
        <f t="shared" si="92"/>
        <v>-</v>
      </c>
      <c r="V42" s="41">
        <f t="shared" si="93"/>
        <v>0</v>
      </c>
      <c r="W42" s="35" t="str">
        <f t="shared" si="94"/>
        <v>-</v>
      </c>
      <c r="X42" s="41">
        <f t="shared" si="95"/>
        <v>0</v>
      </c>
      <c r="Y42" s="35" t="str">
        <f t="shared" si="96"/>
        <v>-</v>
      </c>
      <c r="Z42" s="41">
        <f t="shared" si="97"/>
        <v>0</v>
      </c>
      <c r="AA42" s="35" t="str">
        <f t="shared" si="63"/>
        <v>-</v>
      </c>
      <c r="AB42" s="41">
        <f t="shared" si="62"/>
        <v>0</v>
      </c>
      <c r="AC42" s="43" t="str">
        <f t="shared" si="64"/>
        <v>-</v>
      </c>
    </row>
    <row r="43" spans="2:29" s="27" customFormat="1" ht="15.95" customHeight="1" x14ac:dyDescent="0.2">
      <c r="B43" s="33" t="s">
        <v>54</v>
      </c>
      <c r="C43" s="164">
        <v>0</v>
      </c>
      <c r="D43" s="34">
        <f>D13*$C43</f>
        <v>0</v>
      </c>
      <c r="E43" s="35" t="str">
        <f t="shared" si="65"/>
        <v>-</v>
      </c>
      <c r="F43" s="34">
        <f>F13*$C43</f>
        <v>0</v>
      </c>
      <c r="G43" s="35" t="str">
        <f>IF(F$13=0,"-",(F43*100)/F$13)</f>
        <v>-</v>
      </c>
      <c r="H43" s="34">
        <f>H13*$C43</f>
        <v>0</v>
      </c>
      <c r="I43" s="35" t="str">
        <f>IF(H$13=0,"-",(H43*100)/H$13)</f>
        <v>-</v>
      </c>
      <c r="J43" s="34">
        <f>J13*$C43</f>
        <v>0</v>
      </c>
      <c r="K43" s="35" t="str">
        <f>IF(J$13=0,"-",(J43*100)/J$13)</f>
        <v>-</v>
      </c>
      <c r="L43" s="34">
        <f>L13*$C43</f>
        <v>0</v>
      </c>
      <c r="M43" s="35" t="str">
        <f>IF(L$13=0,"-",(L43*100)/L$13)</f>
        <v>-</v>
      </c>
      <c r="N43" s="34">
        <f>N13*$C43</f>
        <v>0</v>
      </c>
      <c r="O43" s="35" t="str">
        <f>IF(N$13=0,"-",(N43*100)/N$13)</f>
        <v>-</v>
      </c>
      <c r="P43" s="34">
        <f>P13*$C43</f>
        <v>0</v>
      </c>
      <c r="Q43" s="35" t="str">
        <f>IF(P$13=0,"-",(P43*100)/P$13)</f>
        <v>-</v>
      </c>
      <c r="R43" s="34">
        <f>R13*$C43</f>
        <v>0</v>
      </c>
      <c r="S43" s="35" t="str">
        <f>IF(R$13=0,"-",(R43*100)/R$13)</f>
        <v>-</v>
      </c>
      <c r="T43" s="34">
        <f>T13*$C43</f>
        <v>0</v>
      </c>
      <c r="U43" s="35" t="str">
        <f>IF(T$13=0,"-",(T43*100)/T$13)</f>
        <v>-</v>
      </c>
      <c r="V43" s="34">
        <f>V13*$C43</f>
        <v>0</v>
      </c>
      <c r="W43" s="35" t="str">
        <f>IF(V$13=0,"-",(V43*100)/V$13)</f>
        <v>-</v>
      </c>
      <c r="X43" s="34">
        <f>X13*$C43</f>
        <v>0</v>
      </c>
      <c r="Y43" s="35" t="str">
        <f>IF(X$13=0,"-",(X43*100)/X$13)</f>
        <v>-</v>
      </c>
      <c r="Z43" s="34">
        <f>Z13*$C43</f>
        <v>0</v>
      </c>
      <c r="AA43" s="35" t="str">
        <f t="shared" si="63"/>
        <v>-</v>
      </c>
      <c r="AB43" s="41">
        <f t="shared" si="62"/>
        <v>0</v>
      </c>
      <c r="AC43" s="43" t="str">
        <f t="shared" si="64"/>
        <v>-</v>
      </c>
    </row>
    <row r="44" spans="2:29" s="27" customFormat="1" ht="15.95" customHeight="1" x14ac:dyDescent="0.2">
      <c r="B44" s="40" t="s">
        <v>55</v>
      </c>
      <c r="C44" s="164">
        <v>0</v>
      </c>
      <c r="D44" s="34">
        <f>D14*$C44</f>
        <v>0</v>
      </c>
      <c r="E44" s="35" t="str">
        <f t="shared" si="65"/>
        <v>-</v>
      </c>
      <c r="F44" s="34">
        <f>F14*$C44</f>
        <v>0</v>
      </c>
      <c r="G44" s="35" t="str">
        <f>IF(F$13=0,"-",(F44*100)/F$13)</f>
        <v>-</v>
      </c>
      <c r="H44" s="34">
        <f>H14*$C44</f>
        <v>0</v>
      </c>
      <c r="I44" s="35" t="str">
        <f>IF(H$13=0,"-",(H44*100)/H$13)</f>
        <v>-</v>
      </c>
      <c r="J44" s="34">
        <f>J14*$C44</f>
        <v>0</v>
      </c>
      <c r="K44" s="35" t="str">
        <f>IF(J$13=0,"-",(J44*100)/J$13)</f>
        <v>-</v>
      </c>
      <c r="L44" s="34">
        <f>L14*$C44</f>
        <v>0</v>
      </c>
      <c r="M44" s="35" t="str">
        <f>IF(L$13=0,"-",(L44*100)/L$13)</f>
        <v>-</v>
      </c>
      <c r="N44" s="34">
        <f>N14*$C44</f>
        <v>0</v>
      </c>
      <c r="O44" s="35" t="str">
        <f>IF(N$13=0,"-",(N44*100)/N$13)</f>
        <v>-</v>
      </c>
      <c r="P44" s="34">
        <f>P14*$C44</f>
        <v>0</v>
      </c>
      <c r="Q44" s="35" t="str">
        <f>IF(P$13=0,"-",(P44*100)/P$13)</f>
        <v>-</v>
      </c>
      <c r="R44" s="34">
        <f>R14*$C44</f>
        <v>0</v>
      </c>
      <c r="S44" s="35" t="str">
        <f>IF(R$13=0,"-",(R44*100)/R$13)</f>
        <v>-</v>
      </c>
      <c r="T44" s="34">
        <f>T14*$C44</f>
        <v>0</v>
      </c>
      <c r="U44" s="35" t="str">
        <f>IF(T$13=0,"-",(T44*100)/T$13)</f>
        <v>-</v>
      </c>
      <c r="V44" s="34">
        <f>V14*$C44</f>
        <v>0</v>
      </c>
      <c r="W44" s="35" t="str">
        <f>IF(V$13=0,"-",(V44*100)/V$13)</f>
        <v>-</v>
      </c>
      <c r="X44" s="34">
        <f>X14*$C44</f>
        <v>0</v>
      </c>
      <c r="Y44" s="35" t="str">
        <f>IF(X$13=0,"-",(X44*100)/X$13)</f>
        <v>-</v>
      </c>
      <c r="Z44" s="34">
        <f>Z14*$C44</f>
        <v>0</v>
      </c>
      <c r="AA44" s="35" t="str">
        <f t="shared" si="63"/>
        <v>-</v>
      </c>
      <c r="AB44" s="41">
        <f t="shared" si="62"/>
        <v>0</v>
      </c>
      <c r="AC44" s="43" t="str">
        <f t="shared" si="64"/>
        <v>-</v>
      </c>
    </row>
    <row r="45" spans="2:29" s="27" customFormat="1" ht="15.95" customHeight="1" x14ac:dyDescent="0.2">
      <c r="B45" s="33" t="s">
        <v>103</v>
      </c>
      <c r="C45" s="84"/>
      <c r="D45" s="34"/>
      <c r="E45" s="35" t="str">
        <f t="shared" si="65"/>
        <v>-</v>
      </c>
      <c r="F45" s="34">
        <f>D45</f>
        <v>0</v>
      </c>
      <c r="G45" s="35" t="str">
        <f>IF(F$13=0,"-",(F45*100)/F$13)</f>
        <v>-</v>
      </c>
      <c r="H45" s="34">
        <f>F45</f>
        <v>0</v>
      </c>
      <c r="I45" s="35" t="str">
        <f>IF(H$13=0,"-",(H45*100)/H$13)</f>
        <v>-</v>
      </c>
      <c r="J45" s="34">
        <f>H45</f>
        <v>0</v>
      </c>
      <c r="K45" s="35" t="str">
        <f>IF(J$13=0,"-",(J45*100)/J$13)</f>
        <v>-</v>
      </c>
      <c r="L45" s="34">
        <f>J45</f>
        <v>0</v>
      </c>
      <c r="M45" s="35" t="str">
        <f>IF(L$13=0,"-",(L45*100)/L$13)</f>
        <v>-</v>
      </c>
      <c r="N45" s="34">
        <f>L45</f>
        <v>0</v>
      </c>
      <c r="O45" s="35" t="str">
        <f>IF(N$13=0,"-",(N45*100)/N$13)</f>
        <v>-</v>
      </c>
      <c r="P45" s="34">
        <f>N45</f>
        <v>0</v>
      </c>
      <c r="Q45" s="35" t="str">
        <f>IF(P$13=0,"-",(P45*100)/P$13)</f>
        <v>-</v>
      </c>
      <c r="R45" s="34">
        <f>P45</f>
        <v>0</v>
      </c>
      <c r="S45" s="35" t="str">
        <f>IF(R$13=0,"-",(R45*100)/R$13)</f>
        <v>-</v>
      </c>
      <c r="T45" s="34">
        <f>R45</f>
        <v>0</v>
      </c>
      <c r="U45" s="35" t="str">
        <f>IF(T$13=0,"-",(T45*100)/T$13)</f>
        <v>-</v>
      </c>
      <c r="V45" s="34">
        <f>T45</f>
        <v>0</v>
      </c>
      <c r="W45" s="35" t="str">
        <f>IF(V$13=0,"-",(V45*100)/V$13)</f>
        <v>-</v>
      </c>
      <c r="X45" s="34">
        <f>V45</f>
        <v>0</v>
      </c>
      <c r="Y45" s="35" t="str">
        <f>IF(X$13=0,"-",(X45*100)/X$13)</f>
        <v>-</v>
      </c>
      <c r="Z45" s="34">
        <f>X45</f>
        <v>0</v>
      </c>
      <c r="AA45" s="35" t="str">
        <f t="shared" si="63"/>
        <v>-</v>
      </c>
      <c r="AB45" s="41">
        <f t="shared" si="62"/>
        <v>0</v>
      </c>
      <c r="AC45" s="43" t="str">
        <f t="shared" si="64"/>
        <v>-</v>
      </c>
    </row>
    <row r="46" spans="2:29" s="27" customFormat="1" ht="15.95" customHeight="1" x14ac:dyDescent="0.2">
      <c r="B46" s="40" t="s">
        <v>17</v>
      </c>
      <c r="C46" s="83"/>
      <c r="D46" s="41"/>
      <c r="E46" s="35" t="str">
        <f t="shared" si="65"/>
        <v>-</v>
      </c>
      <c r="F46" s="41">
        <f>D46</f>
        <v>0</v>
      </c>
      <c r="G46" s="35" t="str">
        <f>IF(F$13=0,"-",(F46*100)/F$13)</f>
        <v>-</v>
      </c>
      <c r="H46" s="41">
        <f>F46</f>
        <v>0</v>
      </c>
      <c r="I46" s="35" t="str">
        <f>IF(H$13=0,"-",(H46*100)/H$13)</f>
        <v>-</v>
      </c>
      <c r="J46" s="41">
        <f>H46</f>
        <v>0</v>
      </c>
      <c r="K46" s="35" t="str">
        <f>IF(J$13=0,"-",(J46*100)/J$13)</f>
        <v>-</v>
      </c>
      <c r="L46" s="41">
        <f>J46</f>
        <v>0</v>
      </c>
      <c r="M46" s="35" t="str">
        <f>IF(L$13=0,"-",(L46*100)/L$13)</f>
        <v>-</v>
      </c>
      <c r="N46" s="41">
        <f>L46</f>
        <v>0</v>
      </c>
      <c r="O46" s="35" t="str">
        <f>IF(N$13=0,"-",(N46*100)/N$13)</f>
        <v>-</v>
      </c>
      <c r="P46" s="41">
        <f>N46</f>
        <v>0</v>
      </c>
      <c r="Q46" s="35" t="str">
        <f>IF(P$13=0,"-",(P46*100)/P$13)</f>
        <v>-</v>
      </c>
      <c r="R46" s="41">
        <f>P46</f>
        <v>0</v>
      </c>
      <c r="S46" s="35" t="str">
        <f>IF(R$13=0,"-",(R46*100)/R$13)</f>
        <v>-</v>
      </c>
      <c r="T46" s="41">
        <f>R46</f>
        <v>0</v>
      </c>
      <c r="U46" s="35" t="str">
        <f>IF(T$13=0,"-",(T46*100)/T$13)</f>
        <v>-</v>
      </c>
      <c r="V46" s="41">
        <f>T46</f>
        <v>0</v>
      </c>
      <c r="W46" s="35" t="str">
        <f>IF(V$13=0,"-",(V46*100)/V$13)</f>
        <v>-</v>
      </c>
      <c r="X46" s="41">
        <f>V46</f>
        <v>0</v>
      </c>
      <c r="Y46" s="35" t="str">
        <f>IF(X$13=0,"-",(X46*100)/X$13)</f>
        <v>-</v>
      </c>
      <c r="Z46" s="41">
        <f>X46</f>
        <v>0</v>
      </c>
      <c r="AA46" s="35" t="str">
        <f t="shared" si="63"/>
        <v>-</v>
      </c>
      <c r="AB46" s="41">
        <f t="shared" si="62"/>
        <v>0</v>
      </c>
      <c r="AC46" s="43" t="str">
        <f t="shared" si="64"/>
        <v>-</v>
      </c>
    </row>
    <row r="47" spans="2:29" s="27" customFormat="1" ht="15.95" customHeight="1" x14ac:dyDescent="0.2">
      <c r="B47" s="36" t="s">
        <v>19</v>
      </c>
      <c r="C47" s="84"/>
      <c r="D47" s="37">
        <f>SUM(D28:D46)</f>
        <v>0</v>
      </c>
      <c r="E47" s="35" t="str">
        <f t="shared" si="65"/>
        <v>-</v>
      </c>
      <c r="F47" s="37">
        <f>SUM(F28:F46)</f>
        <v>0</v>
      </c>
      <c r="G47" s="35" t="str">
        <f>IF(F$13=0,"-",(F47*100)/F$13)</f>
        <v>-</v>
      </c>
      <c r="H47" s="37">
        <f>SUM(H28:H46)</f>
        <v>0</v>
      </c>
      <c r="I47" s="35" t="str">
        <f>IF(H$13=0,"-",(H47*100)/H$13)</f>
        <v>-</v>
      </c>
      <c r="J47" s="37">
        <f>SUM(J28:J46)</f>
        <v>0</v>
      </c>
      <c r="K47" s="35" t="str">
        <f>IF(J$13=0,"-",(J47*100)/J$13)</f>
        <v>-</v>
      </c>
      <c r="L47" s="37">
        <f>SUM(L28:L46)</f>
        <v>0</v>
      </c>
      <c r="M47" s="35" t="str">
        <f>IF(L$13=0,"-",(L47*100)/L$13)</f>
        <v>-</v>
      </c>
      <c r="N47" s="37">
        <f>SUM(N28:N46)</f>
        <v>0</v>
      </c>
      <c r="O47" s="35" t="str">
        <f>IF(N$13=0,"-",(N47*100)/N$13)</f>
        <v>-</v>
      </c>
      <c r="P47" s="37">
        <f>SUM(P28:P46)</f>
        <v>0</v>
      </c>
      <c r="Q47" s="35" t="str">
        <f>IF(P$13=0,"-",(P47*100)/P$13)</f>
        <v>-</v>
      </c>
      <c r="R47" s="37">
        <f>SUM(R28:R46)</f>
        <v>0</v>
      </c>
      <c r="S47" s="35" t="str">
        <f>IF(R$13=0,"-",(R47*100)/R$13)</f>
        <v>-</v>
      </c>
      <c r="T47" s="37">
        <f>SUM(T28:T46)</f>
        <v>0</v>
      </c>
      <c r="U47" s="35" t="str">
        <f>IF(T$13=0,"-",(T47*100)/T$13)</f>
        <v>-</v>
      </c>
      <c r="V47" s="37">
        <f>SUM(V28:V46)</f>
        <v>0</v>
      </c>
      <c r="W47" s="35" t="str">
        <f>IF(V$13=0,"-",(V47*100)/V$13)</f>
        <v>-</v>
      </c>
      <c r="X47" s="37">
        <f>SUM(X28:X46)</f>
        <v>0</v>
      </c>
      <c r="Y47" s="35" t="str">
        <f>IF(X$13=0,"-",(X47*100)/X$13)</f>
        <v>-</v>
      </c>
      <c r="Z47" s="37">
        <f>SUM(Z28:Z46)</f>
        <v>0</v>
      </c>
      <c r="AA47" s="35" t="str">
        <f t="shared" si="63"/>
        <v>-</v>
      </c>
      <c r="AB47" s="37">
        <f>SUM(AB28:AB46)</f>
        <v>0</v>
      </c>
      <c r="AC47" s="43" t="str">
        <f t="shared" si="64"/>
        <v>-</v>
      </c>
    </row>
    <row r="48" spans="2:29" s="11" customFormat="1" ht="8.25" customHeight="1" x14ac:dyDescent="0.2">
      <c r="B48" s="15"/>
      <c r="C48" s="87"/>
      <c r="D48" s="16"/>
      <c r="E48" s="17"/>
      <c r="F48" s="16"/>
      <c r="G48" s="17"/>
      <c r="H48" s="16"/>
      <c r="I48" s="17"/>
      <c r="J48" s="16"/>
      <c r="K48" s="17"/>
      <c r="L48" s="16"/>
      <c r="M48" s="17"/>
      <c r="N48" s="16"/>
      <c r="O48" s="17"/>
      <c r="P48" s="16"/>
      <c r="Q48" s="17"/>
      <c r="R48" s="16"/>
      <c r="S48" s="17"/>
      <c r="T48" s="16"/>
      <c r="U48" s="17"/>
      <c r="V48" s="16"/>
      <c r="W48" s="17"/>
      <c r="X48" s="16"/>
      <c r="Y48" s="17"/>
      <c r="Z48" s="16"/>
      <c r="AA48" s="17"/>
      <c r="AB48" s="16"/>
      <c r="AC48" s="46"/>
    </row>
    <row r="49" spans="2:29" s="27" customFormat="1" ht="15.95" customHeight="1" x14ac:dyDescent="0.2">
      <c r="B49" s="42" t="s">
        <v>264</v>
      </c>
      <c r="C49" s="83"/>
      <c r="D49" s="37">
        <f>D25-D47</f>
        <v>0</v>
      </c>
      <c r="E49" s="35" t="str">
        <f>IF(D13=0,"-",(D49*100)/D13)</f>
        <v>-</v>
      </c>
      <c r="F49" s="37">
        <f>F25-F47</f>
        <v>0</v>
      </c>
      <c r="G49" s="35" t="str">
        <f>IF(F13=0,"-",(F49*100)/F13)</f>
        <v>-</v>
      </c>
      <c r="H49" s="37">
        <f>H25-H47</f>
        <v>0</v>
      </c>
      <c r="I49" s="35" t="str">
        <f>IF(H13=0,"-",(H49*100)/H13)</f>
        <v>-</v>
      </c>
      <c r="J49" s="37">
        <f>J25-J47</f>
        <v>0</v>
      </c>
      <c r="K49" s="35" t="str">
        <f>IF(J13=0,"-",(J49*100)/J13)</f>
        <v>-</v>
      </c>
      <c r="L49" s="37">
        <f>L25-L47</f>
        <v>0</v>
      </c>
      <c r="M49" s="35" t="str">
        <f>IF(L13=0,"-",(L49*100)/L13)</f>
        <v>-</v>
      </c>
      <c r="N49" s="37">
        <f>N25-N47</f>
        <v>0</v>
      </c>
      <c r="O49" s="35" t="str">
        <f>IF(N13=0,"-",(N49*100)/N13)</f>
        <v>-</v>
      </c>
      <c r="P49" s="37">
        <f>P25-P47</f>
        <v>0</v>
      </c>
      <c r="Q49" s="35" t="str">
        <f>IF(P13=0,"-",(P49*100)/P13)</f>
        <v>-</v>
      </c>
      <c r="R49" s="37">
        <f>R25-R47</f>
        <v>0</v>
      </c>
      <c r="S49" s="35" t="str">
        <f>IF(R13=0,"-",(R49*100)/R13)</f>
        <v>-</v>
      </c>
      <c r="T49" s="37">
        <f>T25-T47</f>
        <v>0</v>
      </c>
      <c r="U49" s="35" t="str">
        <f>IF(T13=0,"-",(T49*100)/T13)</f>
        <v>-</v>
      </c>
      <c r="V49" s="37">
        <f>V25-V47</f>
        <v>0</v>
      </c>
      <c r="W49" s="35" t="str">
        <f>IF(V13=0,"-",(V49*100)/V13)</f>
        <v>-</v>
      </c>
      <c r="X49" s="37">
        <f>X25-X47</f>
        <v>0</v>
      </c>
      <c r="Y49" s="35" t="str">
        <f>IF(X13=0,"-",(X49*100)/X13)</f>
        <v>-</v>
      </c>
      <c r="Z49" s="37">
        <f>Z25-Z47</f>
        <v>0</v>
      </c>
      <c r="AA49" s="35" t="str">
        <f>IF(Z13=0,"-",(Z49*100)/Z13)</f>
        <v>-</v>
      </c>
      <c r="AB49" s="37">
        <f>AB25-AB47</f>
        <v>0</v>
      </c>
      <c r="AC49" s="43" t="str">
        <f>IF(AB13=0,"-",(AB49*100)/AB13)</f>
        <v>-</v>
      </c>
    </row>
    <row r="50" spans="2:29" s="3" customFormat="1" ht="11.25" x14ac:dyDescent="0.2">
      <c r="B50" s="2"/>
      <c r="C50" s="82"/>
      <c r="E50" s="7"/>
      <c r="G50" s="7"/>
      <c r="I50" s="7"/>
      <c r="K50" s="7"/>
      <c r="M50" s="7"/>
      <c r="O50" s="7"/>
      <c r="Q50" s="7"/>
      <c r="S50" s="7"/>
      <c r="U50" s="7"/>
      <c r="W50" s="7"/>
      <c r="Y50" s="7"/>
      <c r="AA50" s="7"/>
      <c r="AC50" s="7"/>
    </row>
  </sheetData>
  <phoneticPr fontId="0" type="noConversion"/>
  <printOptions horizontalCentered="1"/>
  <pageMargins left="0" right="0" top="0.32" bottom="0.25" header="0" footer="0"/>
  <pageSetup scale="60" orientation="landscape" r:id="rId1"/>
  <headerFooter alignWithMargins="0"/>
  <ignoredErrors>
    <ignoredError sqref="E6:E12 D13:AC13 AC6:AC12 AA6:AA12 E26:AB27 E17:E22 AC16:AC22 AC26:AC49 D23:D25 AA33 E43:E44 G43:G44 I43:I44 K43:K44 M43:M44 O43:O44 Q43:Q44 S43:S44 U43:U44 W43:W44 Y43:Y44 AA43:AA44 E30 E29 G29 I29 K29 M29 O29 Q29 S29 U29 W29 Y29 AA29 E28 E34 E33 G33 I33 K33 G28 I28 K28 M28 O28 Q28 S28 U28 W28 Y28 AA28 E32 AA32 E36:E42 E35 AA35 AA36:AA42 AA34 E31 AA31 AA30 E16 G16 I16 K16 M16 O16 Q16 S16 U16 W16 Y16 AA16 AA17:AA22 M33 O33 Q33 S33 U33 W33 Y33 E45:E46 Q45:Q46 G45:G46 AA45:AA46 I45:I46 Y45:Y46 K45:K46 U45:U46 M45:M46 W45:W46 O45:O46 S45:S46" emptyCellReference="1"/>
    <ignoredError sqref="E47:AB49 AC23:AC25 E23:AB25 D47" formula="1" emptyCellReference="1"/>
    <ignoredError sqref="D48:D4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52"/>
  <sheetViews>
    <sheetView workbookViewId="0">
      <selection activeCell="B51" sqref="B51"/>
    </sheetView>
  </sheetViews>
  <sheetFormatPr defaultRowHeight="11.25" x14ac:dyDescent="0.2"/>
  <cols>
    <col min="1" max="1" width="1.5703125" style="48" customWidth="1"/>
    <col min="2" max="2" width="24.140625" style="47" customWidth="1"/>
    <col min="3" max="3" width="10" style="48" customWidth="1"/>
    <col min="4" max="4" width="7.85546875" style="48" customWidth="1"/>
    <col min="5" max="5" width="2.42578125" style="48" customWidth="1"/>
    <col min="6" max="6" width="7.85546875" style="48" customWidth="1"/>
    <col min="7" max="7" width="2.42578125" style="48" customWidth="1"/>
    <col min="8" max="8" width="7.85546875" style="48" customWidth="1"/>
    <col min="9" max="9" width="2.42578125" style="48" customWidth="1"/>
    <col min="10" max="10" width="7.85546875" style="48" customWidth="1"/>
    <col min="11" max="11" width="2.42578125" style="48" customWidth="1"/>
    <col min="12" max="12" width="7.85546875" style="48" customWidth="1"/>
    <col min="13" max="13" width="2.42578125" style="48" customWidth="1"/>
    <col min="14" max="14" width="7.85546875" style="48" customWidth="1"/>
    <col min="15" max="15" width="2.42578125" style="48" customWidth="1"/>
    <col min="16" max="16" width="7.85546875" style="48" customWidth="1"/>
    <col min="17" max="17" width="2.42578125" style="48" customWidth="1"/>
    <col min="18" max="18" width="7.85546875" style="48" customWidth="1"/>
    <col min="19" max="19" width="2.42578125" style="48" customWidth="1"/>
    <col min="20" max="20" width="7.85546875" style="48" customWidth="1"/>
    <col min="21" max="21" width="2.42578125" style="48" customWidth="1"/>
    <col min="22" max="22" width="7.85546875" style="48" customWidth="1"/>
    <col min="23" max="23" width="2.42578125" style="48" customWidth="1"/>
    <col min="24" max="24" width="7.85546875" style="48" customWidth="1"/>
    <col min="25" max="25" width="2.42578125" style="48" customWidth="1"/>
    <col min="26" max="26" width="7.85546875" style="48" customWidth="1"/>
    <col min="27" max="27" width="2.42578125" style="48" customWidth="1"/>
    <col min="28" max="28" width="8.5703125" style="48" customWidth="1"/>
    <col min="29" max="16384" width="9.140625" style="48"/>
  </cols>
  <sheetData>
    <row r="1" spans="2:29" ht="11.25" customHeight="1" x14ac:dyDescent="0.2"/>
    <row r="2" spans="2:29" s="50" customFormat="1" ht="27.75" customHeight="1" x14ac:dyDescent="0.3">
      <c r="B2" s="49" t="s">
        <v>29</v>
      </c>
      <c r="L2" s="51" t="str">
        <f>'PnL projection'!K2</f>
        <v>Enter your company name here</v>
      </c>
      <c r="M2" s="51"/>
      <c r="N2" s="51"/>
      <c r="O2" s="51"/>
      <c r="P2" s="51"/>
      <c r="Q2" s="51"/>
      <c r="R2" s="52"/>
      <c r="S2" s="52"/>
      <c r="T2" s="52"/>
      <c r="U2" s="52"/>
      <c r="V2" s="52"/>
      <c r="W2" s="52"/>
      <c r="X2" s="51"/>
      <c r="Y2" s="51"/>
      <c r="Z2" s="12" t="s">
        <v>30</v>
      </c>
      <c r="AA2" s="12"/>
      <c r="AB2" s="26" t="str">
        <f>'PnL projection'!R2</f>
        <v>enter month</v>
      </c>
    </row>
    <row r="3" spans="2:29" ht="3.75" customHeight="1" x14ac:dyDescent="0.2">
      <c r="B3" s="53"/>
      <c r="L3" s="54"/>
      <c r="M3" s="54"/>
      <c r="P3" s="55"/>
      <c r="Q3" s="55"/>
      <c r="R3" s="55"/>
      <c r="S3" s="55"/>
      <c r="T3" s="55"/>
      <c r="U3" s="55"/>
    </row>
    <row r="4" spans="2:29" s="55" customFormat="1" ht="24.75" customHeight="1" x14ac:dyDescent="0.2">
      <c r="B4" s="56"/>
      <c r="C4" s="57" t="s">
        <v>407</v>
      </c>
      <c r="D4" s="58" t="str">
        <f>AB2</f>
        <v>enter month</v>
      </c>
      <c r="E4" s="58"/>
      <c r="F4" s="58" t="e">
        <f>DATE(YEAR(D4),MONTH(D4)+1,1)</f>
        <v>#VALUE!</v>
      </c>
      <c r="G4" s="58"/>
      <c r="H4" s="58" t="e">
        <f>DATE(YEAR(F4),MONTH(F4)+1,1)</f>
        <v>#VALUE!</v>
      </c>
      <c r="I4" s="58"/>
      <c r="J4" s="58" t="e">
        <f>DATE(YEAR(H4),MONTH(H4)+1,1)</f>
        <v>#VALUE!</v>
      </c>
      <c r="K4" s="58"/>
      <c r="L4" s="58" t="e">
        <f>DATE(YEAR(J4),MONTH(J4)+1,1)</f>
        <v>#VALUE!</v>
      </c>
      <c r="M4" s="58"/>
      <c r="N4" s="58" t="e">
        <f>DATE(YEAR(L4),MONTH(L4)+1,1)</f>
        <v>#VALUE!</v>
      </c>
      <c r="O4" s="58"/>
      <c r="P4" s="58" t="e">
        <f>DATE(YEAR(N4),MONTH(N4)+1,1)</f>
        <v>#VALUE!</v>
      </c>
      <c r="Q4" s="58"/>
      <c r="R4" s="58" t="e">
        <f>DATE(YEAR(P4),MONTH(P4)+1,1)</f>
        <v>#VALUE!</v>
      </c>
      <c r="S4" s="58"/>
      <c r="T4" s="58" t="e">
        <f>DATE(YEAR(R4),MONTH(R4)+1,1)</f>
        <v>#VALUE!</v>
      </c>
      <c r="U4" s="58"/>
      <c r="V4" s="58" t="e">
        <f>DATE(YEAR(T4),MONTH(T4)+1,1)</f>
        <v>#VALUE!</v>
      </c>
      <c r="W4" s="58"/>
      <c r="X4" s="58" t="e">
        <f>DATE(YEAR(V4),MONTH(V4)+1,1)</f>
        <v>#VALUE!</v>
      </c>
      <c r="Y4" s="58"/>
      <c r="Z4" s="58" t="e">
        <f>DATE(YEAR(X4),MONTH(X4)+1,1)</f>
        <v>#VALUE!</v>
      </c>
      <c r="AA4" s="58"/>
      <c r="AB4" s="59" t="s">
        <v>31</v>
      </c>
    </row>
    <row r="5" spans="2:29" ht="24" customHeight="1" x14ac:dyDescent="0.2">
      <c r="B5" s="60" t="s">
        <v>32</v>
      </c>
      <c r="C5" s="61"/>
      <c r="D5" s="61">
        <f>C44</f>
        <v>0</v>
      </c>
      <c r="E5" s="61"/>
      <c r="F5" s="61">
        <f>D44</f>
        <v>0</v>
      </c>
      <c r="G5" s="61"/>
      <c r="H5" s="61">
        <f>F44</f>
        <v>0</v>
      </c>
      <c r="I5" s="61"/>
      <c r="J5" s="61">
        <f>H44</f>
        <v>0</v>
      </c>
      <c r="K5" s="61"/>
      <c r="L5" s="61">
        <f>J44</f>
        <v>0</v>
      </c>
      <c r="M5" s="61"/>
      <c r="N5" s="61">
        <f>L44</f>
        <v>0</v>
      </c>
      <c r="O5" s="61"/>
      <c r="P5" s="61">
        <f>N44</f>
        <v>0</v>
      </c>
      <c r="Q5" s="61"/>
      <c r="R5" s="61">
        <f>P44</f>
        <v>0</v>
      </c>
      <c r="S5" s="61"/>
      <c r="T5" s="61">
        <f>R44</f>
        <v>0</v>
      </c>
      <c r="U5" s="61"/>
      <c r="V5" s="61">
        <f>T44</f>
        <v>0</v>
      </c>
      <c r="W5" s="61"/>
      <c r="X5" s="61">
        <f>V44</f>
        <v>0</v>
      </c>
      <c r="Y5" s="61"/>
      <c r="Z5" s="61">
        <f>X44</f>
        <v>0</v>
      </c>
      <c r="AA5" s="61"/>
      <c r="AB5" s="61"/>
    </row>
    <row r="6" spans="2:29" ht="8.1" customHeight="1" x14ac:dyDescent="0.2">
      <c r="B6" s="62"/>
      <c r="C6" s="63"/>
      <c r="D6" s="63"/>
      <c r="E6" s="63"/>
      <c r="F6" s="63"/>
      <c r="G6" s="63"/>
      <c r="H6" s="63"/>
      <c r="I6" s="63"/>
      <c r="J6" s="63"/>
      <c r="K6" s="63"/>
      <c r="L6" s="63"/>
      <c r="M6" s="63"/>
      <c r="N6" s="63"/>
      <c r="O6" s="63"/>
      <c r="P6" s="63"/>
      <c r="Q6" s="63"/>
      <c r="R6" s="63"/>
      <c r="S6" s="63"/>
      <c r="T6" s="63"/>
      <c r="U6" s="63"/>
      <c r="V6" s="63"/>
      <c r="W6" s="63"/>
      <c r="X6" s="63"/>
      <c r="Y6" s="63"/>
      <c r="Z6" s="63"/>
      <c r="AA6" s="63"/>
      <c r="AB6" s="63"/>
      <c r="AC6" s="55"/>
    </row>
    <row r="7" spans="2:29" ht="18" customHeight="1" x14ac:dyDescent="0.2">
      <c r="B7" s="64" t="s">
        <v>33</v>
      </c>
      <c r="C7" s="65"/>
      <c r="D7" s="65"/>
      <c r="E7" s="65"/>
      <c r="F7" s="65"/>
      <c r="G7" s="65"/>
      <c r="H7" s="65"/>
      <c r="I7" s="65"/>
      <c r="J7" s="65"/>
      <c r="K7" s="65"/>
      <c r="L7" s="65"/>
      <c r="M7" s="65"/>
      <c r="N7" s="65"/>
      <c r="O7" s="65"/>
      <c r="P7" s="65"/>
      <c r="Q7" s="65"/>
      <c r="R7" s="65"/>
      <c r="S7" s="65"/>
      <c r="T7" s="65"/>
      <c r="U7" s="65"/>
      <c r="V7" s="65"/>
      <c r="W7" s="65"/>
      <c r="X7" s="65"/>
      <c r="Y7" s="65"/>
      <c r="Z7" s="65"/>
      <c r="AA7" s="65"/>
      <c r="AB7" s="66"/>
    </row>
    <row r="8" spans="2:29" ht="18" customHeight="1" x14ac:dyDescent="0.2">
      <c r="B8" s="67" t="s">
        <v>162</v>
      </c>
      <c r="C8" s="61"/>
      <c r="D8" s="61">
        <f>'PnL projection'!D13*0.8</f>
        <v>0</v>
      </c>
      <c r="E8" s="61"/>
      <c r="F8" s="61">
        <f>'PnL projection'!F13*0.8</f>
        <v>0</v>
      </c>
      <c r="G8" s="61"/>
      <c r="H8" s="61">
        <f>'PnL projection'!H13*0.8</f>
        <v>0</v>
      </c>
      <c r="I8" s="61"/>
      <c r="J8" s="61">
        <f>'PnL projection'!J13*0.8</f>
        <v>0</v>
      </c>
      <c r="K8" s="61"/>
      <c r="L8" s="61">
        <f>'PnL projection'!L13*0.8</f>
        <v>0</v>
      </c>
      <c r="M8" s="61"/>
      <c r="N8" s="61">
        <f>'PnL projection'!N13*0.8</f>
        <v>0</v>
      </c>
      <c r="O8" s="61"/>
      <c r="P8" s="61">
        <f>'PnL projection'!P13*0.8</f>
        <v>0</v>
      </c>
      <c r="Q8" s="61"/>
      <c r="R8" s="61">
        <f>'PnL projection'!R13*0.8</f>
        <v>0</v>
      </c>
      <c r="S8" s="61"/>
      <c r="T8" s="61">
        <f>'PnL projection'!T13*0.8</f>
        <v>0</v>
      </c>
      <c r="U8" s="61"/>
      <c r="V8" s="61">
        <f>'PnL projection'!V13*0.8</f>
        <v>0</v>
      </c>
      <c r="W8" s="61"/>
      <c r="X8" s="61">
        <f>'PnL projection'!X13*0.8</f>
        <v>0</v>
      </c>
      <c r="Y8" s="61"/>
      <c r="Z8" s="61">
        <f>'PnL projection'!Z13*0.8</f>
        <v>0</v>
      </c>
      <c r="AA8" s="61"/>
      <c r="AB8" s="41">
        <f>Z8+X8+V8+T8+R8+P8+N8+L8+J8+H8+F8+D8</f>
        <v>0</v>
      </c>
    </row>
    <row r="9" spans="2:29" ht="18" customHeight="1" x14ac:dyDescent="0.2">
      <c r="B9" s="68" t="s">
        <v>34</v>
      </c>
      <c r="C9" s="69"/>
      <c r="D9" s="69"/>
      <c r="E9" s="69"/>
      <c r="F9" s="69">
        <f>'PnL projection'!D13-'Cash Flow Projection'!D8</f>
        <v>0</v>
      </c>
      <c r="G9" s="69"/>
      <c r="H9" s="69">
        <f>'PnL projection'!F13-'Cash Flow Projection'!F8</f>
        <v>0</v>
      </c>
      <c r="I9" s="69"/>
      <c r="J9" s="69">
        <f>'PnL projection'!H13-'Cash Flow Projection'!H8</f>
        <v>0</v>
      </c>
      <c r="K9" s="69"/>
      <c r="L9" s="69">
        <f>'PnL projection'!J13-'Cash Flow Projection'!J8</f>
        <v>0</v>
      </c>
      <c r="M9" s="69"/>
      <c r="N9" s="69">
        <f>'PnL projection'!L13-'Cash Flow Projection'!L8</f>
        <v>0</v>
      </c>
      <c r="O9" s="69"/>
      <c r="P9" s="69">
        <f>'PnL projection'!N13-'Cash Flow Projection'!N8</f>
        <v>0</v>
      </c>
      <c r="Q9" s="69"/>
      <c r="R9" s="69">
        <f>'PnL projection'!P13-'Cash Flow Projection'!P8</f>
        <v>0</v>
      </c>
      <c r="S9" s="69"/>
      <c r="T9" s="69">
        <f>'PnL projection'!R13-'Cash Flow Projection'!R8</f>
        <v>0</v>
      </c>
      <c r="U9" s="69"/>
      <c r="V9" s="69">
        <f>'PnL projection'!T13-'Cash Flow Projection'!T8</f>
        <v>0</v>
      </c>
      <c r="W9" s="69"/>
      <c r="X9" s="69">
        <f>'PnL projection'!V13-'Cash Flow Projection'!V8</f>
        <v>0</v>
      </c>
      <c r="Y9" s="69"/>
      <c r="Z9" s="69">
        <f>'PnL projection'!X13-'Cash Flow Projection'!X8</f>
        <v>0</v>
      </c>
      <c r="AA9" s="69"/>
      <c r="AB9" s="41">
        <f>Z9+X9+V9+T9+R9+P9+N9+L9+J9+H9+F9+D9</f>
        <v>0</v>
      </c>
    </row>
    <row r="10" spans="2:29" ht="18" customHeight="1" x14ac:dyDescent="0.2">
      <c r="B10" s="67" t="s">
        <v>35</v>
      </c>
      <c r="C10" s="61">
        <f>'Start-up costs'!C91</f>
        <v>0</v>
      </c>
      <c r="D10" s="61"/>
      <c r="E10" s="61"/>
      <c r="F10" s="61"/>
      <c r="G10" s="61"/>
      <c r="H10" s="61"/>
      <c r="I10" s="61"/>
      <c r="J10" s="61"/>
      <c r="K10" s="61"/>
      <c r="L10" s="61"/>
      <c r="M10" s="61"/>
      <c r="N10" s="61"/>
      <c r="O10" s="61"/>
      <c r="P10" s="61"/>
      <c r="Q10" s="61"/>
      <c r="R10" s="61"/>
      <c r="S10" s="61"/>
      <c r="T10" s="61"/>
      <c r="U10" s="61"/>
      <c r="V10" s="61"/>
      <c r="W10" s="61"/>
      <c r="X10" s="61"/>
      <c r="Y10" s="61"/>
      <c r="Z10" s="61"/>
      <c r="AA10" s="61"/>
      <c r="AB10" s="41">
        <f>Z10+X10+V10+T10+R10+P10+N10+L10+J10+H10+F10+D10</f>
        <v>0</v>
      </c>
    </row>
    <row r="11" spans="2:29" ht="18" customHeight="1" x14ac:dyDescent="0.2">
      <c r="B11" s="70" t="s">
        <v>36</v>
      </c>
      <c r="C11" s="71">
        <f>SUM(C8:C10)</f>
        <v>0</v>
      </c>
      <c r="D11" s="71">
        <f t="shared" ref="D11:AB11" si="0">SUM(D8:D10)</f>
        <v>0</v>
      </c>
      <c r="E11" s="71"/>
      <c r="F11" s="71">
        <f t="shared" si="0"/>
        <v>0</v>
      </c>
      <c r="G11" s="71"/>
      <c r="H11" s="71">
        <f t="shared" si="0"/>
        <v>0</v>
      </c>
      <c r="I11" s="71"/>
      <c r="J11" s="71">
        <f t="shared" si="0"/>
        <v>0</v>
      </c>
      <c r="K11" s="71"/>
      <c r="L11" s="71">
        <f t="shared" si="0"/>
        <v>0</v>
      </c>
      <c r="M11" s="71"/>
      <c r="N11" s="71">
        <f t="shared" si="0"/>
        <v>0</v>
      </c>
      <c r="O11" s="71"/>
      <c r="P11" s="71">
        <f t="shared" si="0"/>
        <v>0</v>
      </c>
      <c r="Q11" s="71"/>
      <c r="R11" s="71">
        <f t="shared" si="0"/>
        <v>0</v>
      </c>
      <c r="S11" s="71"/>
      <c r="T11" s="71">
        <f t="shared" si="0"/>
        <v>0</v>
      </c>
      <c r="U11" s="71"/>
      <c r="V11" s="71">
        <f t="shared" si="0"/>
        <v>0</v>
      </c>
      <c r="W11" s="71"/>
      <c r="X11" s="71">
        <f t="shared" si="0"/>
        <v>0</v>
      </c>
      <c r="Y11" s="71"/>
      <c r="Z11" s="71">
        <f t="shared" si="0"/>
        <v>0</v>
      </c>
      <c r="AA11" s="71"/>
      <c r="AB11" s="71">
        <f t="shared" si="0"/>
        <v>0</v>
      </c>
    </row>
    <row r="12" spans="2:29" ht="24" customHeight="1" x14ac:dyDescent="0.2">
      <c r="B12" s="60" t="s">
        <v>37</v>
      </c>
      <c r="C12" s="71">
        <f>(C5+C11)</f>
        <v>0</v>
      </c>
      <c r="D12" s="71">
        <f t="shared" ref="D12:AB12" si="1">(D5+D11)</f>
        <v>0</v>
      </c>
      <c r="E12" s="71"/>
      <c r="F12" s="71">
        <f t="shared" si="1"/>
        <v>0</v>
      </c>
      <c r="G12" s="71"/>
      <c r="H12" s="71">
        <f t="shared" si="1"/>
        <v>0</v>
      </c>
      <c r="I12" s="71"/>
      <c r="J12" s="71">
        <f t="shared" si="1"/>
        <v>0</v>
      </c>
      <c r="K12" s="71"/>
      <c r="L12" s="71">
        <f t="shared" si="1"/>
        <v>0</v>
      </c>
      <c r="M12" s="71"/>
      <c r="N12" s="71">
        <f t="shared" si="1"/>
        <v>0</v>
      </c>
      <c r="O12" s="71"/>
      <c r="P12" s="71">
        <f t="shared" si="1"/>
        <v>0</v>
      </c>
      <c r="Q12" s="71"/>
      <c r="R12" s="71">
        <f t="shared" si="1"/>
        <v>0</v>
      </c>
      <c r="S12" s="71"/>
      <c r="T12" s="71">
        <f t="shared" si="1"/>
        <v>0</v>
      </c>
      <c r="U12" s="71"/>
      <c r="V12" s="71">
        <f t="shared" si="1"/>
        <v>0</v>
      </c>
      <c r="W12" s="71"/>
      <c r="X12" s="71">
        <f t="shared" si="1"/>
        <v>0</v>
      </c>
      <c r="Y12" s="71"/>
      <c r="Z12" s="71">
        <f t="shared" si="1"/>
        <v>0</v>
      </c>
      <c r="AA12" s="71"/>
      <c r="AB12" s="71">
        <f t="shared" si="1"/>
        <v>0</v>
      </c>
    </row>
    <row r="13" spans="2:29" s="55" customFormat="1" ht="8.1" customHeight="1" x14ac:dyDescent="0.2">
      <c r="B13" s="72"/>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row>
    <row r="14" spans="2:29" ht="18" customHeight="1" x14ac:dyDescent="0.2">
      <c r="B14" s="64" t="s">
        <v>38</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66"/>
    </row>
    <row r="15" spans="2:29" ht="18" customHeight="1" x14ac:dyDescent="0.2">
      <c r="B15" s="67" t="s">
        <v>39</v>
      </c>
      <c r="C15" s="61"/>
      <c r="D15" s="61">
        <f>'PnL projection'!D23</f>
        <v>0</v>
      </c>
      <c r="E15" s="61"/>
      <c r="F15" s="61">
        <f>'PnL projection'!F23</f>
        <v>0</v>
      </c>
      <c r="G15" s="61"/>
      <c r="H15" s="61">
        <f>'PnL projection'!H23</f>
        <v>0</v>
      </c>
      <c r="I15" s="61"/>
      <c r="J15" s="61">
        <f>'PnL projection'!J23</f>
        <v>0</v>
      </c>
      <c r="K15" s="61"/>
      <c r="L15" s="61">
        <f>'PnL projection'!L23</f>
        <v>0</v>
      </c>
      <c r="M15" s="61"/>
      <c r="N15" s="61">
        <f>'PnL projection'!N23</f>
        <v>0</v>
      </c>
      <c r="O15" s="61"/>
      <c r="P15" s="61">
        <f>'PnL projection'!P23</f>
        <v>0</v>
      </c>
      <c r="Q15" s="61"/>
      <c r="R15" s="61">
        <f>'PnL projection'!R23</f>
        <v>0</v>
      </c>
      <c r="S15" s="61"/>
      <c r="T15" s="61">
        <f>'PnL projection'!T23</f>
        <v>0</v>
      </c>
      <c r="U15" s="61"/>
      <c r="V15" s="61">
        <f>'PnL projection'!V23</f>
        <v>0</v>
      </c>
      <c r="W15" s="61"/>
      <c r="X15" s="61">
        <f>'PnL projection'!X23</f>
        <v>0</v>
      </c>
      <c r="Y15" s="61"/>
      <c r="Z15" s="61">
        <f>'PnL projection'!Z23</f>
        <v>0</v>
      </c>
      <c r="AA15" s="61"/>
      <c r="AB15" s="41">
        <f>Z15+X15+V15+T15+R15+P15+N15+L15+J15+H15+F15+D15</f>
        <v>0</v>
      </c>
    </row>
    <row r="16" spans="2:29" ht="18" customHeight="1" x14ac:dyDescent="0.2">
      <c r="B16" s="75" t="s">
        <v>40</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row>
    <row r="17" spans="2:28" ht="18" customHeight="1" x14ac:dyDescent="0.2">
      <c r="B17" s="67" t="s">
        <v>40</v>
      </c>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row>
    <row r="18" spans="2:28" ht="18" customHeight="1" x14ac:dyDescent="0.2">
      <c r="B18" s="75" t="str">
        <f>'PnL projection'!B28</f>
        <v xml:space="preserve">Salary expenses </v>
      </c>
      <c r="C18" s="69"/>
      <c r="D18" s="69">
        <f>'PnL projection'!D28</f>
        <v>0</v>
      </c>
      <c r="E18" s="69"/>
      <c r="F18" s="69">
        <f>'PnL projection'!F28</f>
        <v>0</v>
      </c>
      <c r="G18" s="69"/>
      <c r="H18" s="69">
        <f>'PnL projection'!H28</f>
        <v>0</v>
      </c>
      <c r="I18" s="69"/>
      <c r="J18" s="69">
        <f>'PnL projection'!J28</f>
        <v>0</v>
      </c>
      <c r="K18" s="69"/>
      <c r="L18" s="69">
        <f>'PnL projection'!L28</f>
        <v>0</v>
      </c>
      <c r="M18" s="69"/>
      <c r="N18" s="69">
        <f>'PnL projection'!N28</f>
        <v>0</v>
      </c>
      <c r="O18" s="69"/>
      <c r="P18" s="69">
        <f>'PnL projection'!P28</f>
        <v>0</v>
      </c>
      <c r="Q18" s="69"/>
      <c r="R18" s="69">
        <f>'PnL projection'!R28</f>
        <v>0</v>
      </c>
      <c r="S18" s="69"/>
      <c r="T18" s="69">
        <f>'PnL projection'!T28</f>
        <v>0</v>
      </c>
      <c r="U18" s="69"/>
      <c r="V18" s="69">
        <f>'PnL projection'!V28</f>
        <v>0</v>
      </c>
      <c r="W18" s="69"/>
      <c r="X18" s="69">
        <f>'PnL projection'!X28</f>
        <v>0</v>
      </c>
      <c r="Y18" s="69"/>
      <c r="Z18" s="69">
        <f>'PnL projection'!Z28</f>
        <v>0</v>
      </c>
      <c r="AA18" s="69"/>
      <c r="AB18" s="41">
        <f t="shared" ref="AB18:AB38" si="2">Z18+X18+V18+T18+R18+P18+N18+L18+J18+H18+F18+D18</f>
        <v>0</v>
      </c>
    </row>
    <row r="19" spans="2:28" ht="18" customHeight="1" x14ac:dyDescent="0.2">
      <c r="B19" s="75" t="str">
        <f>'PnL projection'!B29</f>
        <v xml:space="preserve">Payroll expenses </v>
      </c>
      <c r="C19" s="61"/>
      <c r="D19" s="69">
        <f>'PnL projection'!D29</f>
        <v>0</v>
      </c>
      <c r="E19" s="69"/>
      <c r="F19" s="69">
        <f>'PnL projection'!F29</f>
        <v>0</v>
      </c>
      <c r="G19" s="61"/>
      <c r="H19" s="69">
        <f>'PnL projection'!H29</f>
        <v>0</v>
      </c>
      <c r="I19" s="61"/>
      <c r="J19" s="69">
        <f>'PnL projection'!J29</f>
        <v>0</v>
      </c>
      <c r="K19" s="61"/>
      <c r="L19" s="69">
        <f>'PnL projection'!L29</f>
        <v>0</v>
      </c>
      <c r="M19" s="61"/>
      <c r="N19" s="69">
        <f>'PnL projection'!N29</f>
        <v>0</v>
      </c>
      <c r="O19" s="61"/>
      <c r="P19" s="69">
        <f>'PnL projection'!P29</f>
        <v>0</v>
      </c>
      <c r="Q19" s="61"/>
      <c r="R19" s="69">
        <f>'PnL projection'!R29</f>
        <v>0</v>
      </c>
      <c r="S19" s="61"/>
      <c r="T19" s="69">
        <f>'PnL projection'!T29</f>
        <v>0</v>
      </c>
      <c r="U19" s="61"/>
      <c r="V19" s="69">
        <f>'PnL projection'!V29</f>
        <v>0</v>
      </c>
      <c r="W19" s="61"/>
      <c r="X19" s="69">
        <f>'PnL projection'!X29</f>
        <v>0</v>
      </c>
      <c r="Y19" s="61"/>
      <c r="Z19" s="69">
        <f>'PnL projection'!Z29</f>
        <v>0</v>
      </c>
      <c r="AA19" s="61"/>
      <c r="AB19" s="41">
        <f t="shared" si="2"/>
        <v>0</v>
      </c>
    </row>
    <row r="20" spans="2:28" ht="18" customHeight="1" x14ac:dyDescent="0.2">
      <c r="B20" s="75" t="str">
        <f>'PnL projection'!B30</f>
        <v>Outside services</v>
      </c>
      <c r="C20" s="69"/>
      <c r="D20" s="69">
        <f>'PnL projection'!D30</f>
        <v>0</v>
      </c>
      <c r="E20" s="69"/>
      <c r="F20" s="69">
        <f>'PnL projection'!F30</f>
        <v>0</v>
      </c>
      <c r="G20" s="69"/>
      <c r="H20" s="69">
        <f>'PnL projection'!H30</f>
        <v>0</v>
      </c>
      <c r="I20" s="69"/>
      <c r="J20" s="69">
        <f>'PnL projection'!J30</f>
        <v>0</v>
      </c>
      <c r="K20" s="69"/>
      <c r="L20" s="69">
        <f>'PnL projection'!L30</f>
        <v>0</v>
      </c>
      <c r="M20" s="69"/>
      <c r="N20" s="69">
        <f>'PnL projection'!N30</f>
        <v>0</v>
      </c>
      <c r="O20" s="69"/>
      <c r="P20" s="69">
        <f>'PnL projection'!P30</f>
        <v>0</v>
      </c>
      <c r="Q20" s="69"/>
      <c r="R20" s="69">
        <f>'PnL projection'!R30</f>
        <v>0</v>
      </c>
      <c r="S20" s="69"/>
      <c r="T20" s="69">
        <f>'PnL projection'!T30</f>
        <v>0</v>
      </c>
      <c r="U20" s="69"/>
      <c r="V20" s="69">
        <f>'PnL projection'!V30</f>
        <v>0</v>
      </c>
      <c r="W20" s="69"/>
      <c r="X20" s="69">
        <f>'PnL projection'!X30</f>
        <v>0</v>
      </c>
      <c r="Y20" s="69"/>
      <c r="Z20" s="69">
        <f>'PnL projection'!Z30</f>
        <v>0</v>
      </c>
      <c r="AA20" s="69"/>
      <c r="AB20" s="41">
        <f t="shared" si="2"/>
        <v>0</v>
      </c>
    </row>
    <row r="21" spans="2:28" ht="18" customHeight="1" x14ac:dyDescent="0.2">
      <c r="B21" s="75" t="str">
        <f>'PnL projection'!B31</f>
        <v>Supplies (office and operating)</v>
      </c>
      <c r="C21" s="61"/>
      <c r="D21" s="69">
        <f>'PnL projection'!D31</f>
        <v>0</v>
      </c>
      <c r="E21" s="69"/>
      <c r="F21" s="69">
        <f>'PnL projection'!F31</f>
        <v>0</v>
      </c>
      <c r="G21" s="61"/>
      <c r="H21" s="69">
        <f>'PnL projection'!H31</f>
        <v>0</v>
      </c>
      <c r="I21" s="61"/>
      <c r="J21" s="69">
        <f>'PnL projection'!J31</f>
        <v>0</v>
      </c>
      <c r="K21" s="61"/>
      <c r="L21" s="69">
        <f>'PnL projection'!L31</f>
        <v>0</v>
      </c>
      <c r="M21" s="61"/>
      <c r="N21" s="69">
        <f>'PnL projection'!N31</f>
        <v>0</v>
      </c>
      <c r="O21" s="61"/>
      <c r="P21" s="69">
        <f>'PnL projection'!P31</f>
        <v>0</v>
      </c>
      <c r="Q21" s="61"/>
      <c r="R21" s="69">
        <f>'PnL projection'!R31</f>
        <v>0</v>
      </c>
      <c r="S21" s="61"/>
      <c r="T21" s="69">
        <f>'PnL projection'!T31</f>
        <v>0</v>
      </c>
      <c r="U21" s="61"/>
      <c r="V21" s="69">
        <f>'PnL projection'!V31</f>
        <v>0</v>
      </c>
      <c r="W21" s="61"/>
      <c r="X21" s="69">
        <f>'PnL projection'!X31</f>
        <v>0</v>
      </c>
      <c r="Y21" s="61"/>
      <c r="Z21" s="69">
        <f>'PnL projection'!Z31</f>
        <v>0</v>
      </c>
      <c r="AA21" s="61"/>
      <c r="AB21" s="41">
        <f t="shared" si="2"/>
        <v>0</v>
      </c>
    </row>
    <row r="22" spans="2:28" ht="18" customHeight="1" x14ac:dyDescent="0.2">
      <c r="B22" s="75" t="str">
        <f>'PnL projection'!B32</f>
        <v>Repairs and maintenance</v>
      </c>
      <c r="C22" s="69"/>
      <c r="D22" s="69">
        <f>'PnL projection'!D32</f>
        <v>0</v>
      </c>
      <c r="E22" s="69"/>
      <c r="F22" s="69">
        <f>'PnL projection'!F32</f>
        <v>0</v>
      </c>
      <c r="G22" s="69"/>
      <c r="H22" s="69">
        <f>'PnL projection'!H32</f>
        <v>0</v>
      </c>
      <c r="I22" s="69"/>
      <c r="J22" s="69">
        <f>'PnL projection'!J32</f>
        <v>0</v>
      </c>
      <c r="K22" s="69"/>
      <c r="L22" s="69">
        <f>'PnL projection'!L32</f>
        <v>0</v>
      </c>
      <c r="M22" s="69"/>
      <c r="N22" s="69">
        <f>'PnL projection'!N32</f>
        <v>0</v>
      </c>
      <c r="O22" s="69"/>
      <c r="P22" s="69">
        <f>'PnL projection'!P32</f>
        <v>0</v>
      </c>
      <c r="Q22" s="69"/>
      <c r="R22" s="69">
        <f>'PnL projection'!R32</f>
        <v>0</v>
      </c>
      <c r="S22" s="69"/>
      <c r="T22" s="69">
        <f>'PnL projection'!T32</f>
        <v>0</v>
      </c>
      <c r="U22" s="69"/>
      <c r="V22" s="69">
        <f>'PnL projection'!V32</f>
        <v>0</v>
      </c>
      <c r="W22" s="69"/>
      <c r="X22" s="69">
        <f>'PnL projection'!X32</f>
        <v>0</v>
      </c>
      <c r="Y22" s="69"/>
      <c r="Z22" s="69">
        <f>'PnL projection'!Z32</f>
        <v>0</v>
      </c>
      <c r="AA22" s="69"/>
      <c r="AB22" s="41">
        <f t="shared" si="2"/>
        <v>0</v>
      </c>
    </row>
    <row r="23" spans="2:28" ht="18" customHeight="1" x14ac:dyDescent="0.2">
      <c r="B23" s="75" t="str">
        <f>'PnL projection'!B33</f>
        <v>Advertising</v>
      </c>
      <c r="C23" s="61"/>
      <c r="D23" s="69">
        <f>'PnL projection'!D33</f>
        <v>0</v>
      </c>
      <c r="E23" s="69"/>
      <c r="F23" s="69">
        <f>'PnL projection'!F33</f>
        <v>0</v>
      </c>
      <c r="G23" s="61"/>
      <c r="H23" s="69">
        <f>'PnL projection'!H33</f>
        <v>0</v>
      </c>
      <c r="I23" s="61"/>
      <c r="J23" s="69">
        <f>'PnL projection'!J33</f>
        <v>0</v>
      </c>
      <c r="K23" s="61"/>
      <c r="L23" s="69">
        <f>'PnL projection'!L33</f>
        <v>0</v>
      </c>
      <c r="M23" s="61"/>
      <c r="N23" s="69">
        <f>'PnL projection'!N33</f>
        <v>0</v>
      </c>
      <c r="O23" s="61"/>
      <c r="P23" s="69">
        <f>'PnL projection'!P33</f>
        <v>0</v>
      </c>
      <c r="Q23" s="61"/>
      <c r="R23" s="69">
        <f>'PnL projection'!R33</f>
        <v>0</v>
      </c>
      <c r="S23" s="61"/>
      <c r="T23" s="69">
        <f>'PnL projection'!T33</f>
        <v>0</v>
      </c>
      <c r="U23" s="61"/>
      <c r="V23" s="69">
        <f>'PnL projection'!V33</f>
        <v>0</v>
      </c>
      <c r="W23" s="61"/>
      <c r="X23" s="69">
        <f>'PnL projection'!X33</f>
        <v>0</v>
      </c>
      <c r="Y23" s="61"/>
      <c r="Z23" s="69">
        <f>'PnL projection'!Z33</f>
        <v>0</v>
      </c>
      <c r="AA23" s="61"/>
      <c r="AB23" s="41">
        <f t="shared" si="2"/>
        <v>0</v>
      </c>
    </row>
    <row r="24" spans="2:28" ht="18" customHeight="1" x14ac:dyDescent="0.2">
      <c r="B24" s="75" t="str">
        <f>'PnL projection'!B34</f>
        <v>Car, delivery and travel</v>
      </c>
      <c r="C24" s="69"/>
      <c r="D24" s="69">
        <f>'PnL projection'!D34</f>
        <v>0</v>
      </c>
      <c r="E24" s="69"/>
      <c r="F24" s="69">
        <f>'PnL projection'!F34</f>
        <v>0</v>
      </c>
      <c r="G24" s="69"/>
      <c r="H24" s="69">
        <f>'PnL projection'!H34</f>
        <v>0</v>
      </c>
      <c r="I24" s="69"/>
      <c r="J24" s="69">
        <f>'PnL projection'!J34</f>
        <v>0</v>
      </c>
      <c r="K24" s="69"/>
      <c r="L24" s="69">
        <f>'PnL projection'!L34</f>
        <v>0</v>
      </c>
      <c r="M24" s="69"/>
      <c r="N24" s="69">
        <f>'PnL projection'!N34</f>
        <v>0</v>
      </c>
      <c r="O24" s="69"/>
      <c r="P24" s="69">
        <f>'PnL projection'!P34</f>
        <v>0</v>
      </c>
      <c r="Q24" s="69"/>
      <c r="R24" s="69">
        <f>'PnL projection'!R34</f>
        <v>0</v>
      </c>
      <c r="S24" s="69"/>
      <c r="T24" s="69">
        <f>'PnL projection'!T34</f>
        <v>0</v>
      </c>
      <c r="U24" s="69"/>
      <c r="V24" s="69">
        <f>'PnL projection'!V34</f>
        <v>0</v>
      </c>
      <c r="W24" s="69"/>
      <c r="X24" s="69">
        <f>'PnL projection'!X34</f>
        <v>0</v>
      </c>
      <c r="Y24" s="69"/>
      <c r="Z24" s="69">
        <f>'PnL projection'!Z34</f>
        <v>0</v>
      </c>
      <c r="AA24" s="69"/>
      <c r="AB24" s="41">
        <f t="shared" si="2"/>
        <v>0</v>
      </c>
    </row>
    <row r="25" spans="2:28" ht="18" customHeight="1" x14ac:dyDescent="0.2">
      <c r="B25" s="75" t="str">
        <f>'PnL projection'!B35</f>
        <v>Accounting and legal</v>
      </c>
      <c r="C25" s="61"/>
      <c r="D25" s="69">
        <f>'PnL projection'!D35</f>
        <v>0</v>
      </c>
      <c r="E25" s="69"/>
      <c r="F25" s="69">
        <f>'PnL projection'!F35</f>
        <v>0</v>
      </c>
      <c r="G25" s="61"/>
      <c r="H25" s="69">
        <f>'PnL projection'!H35</f>
        <v>0</v>
      </c>
      <c r="I25" s="61"/>
      <c r="J25" s="69">
        <f>'PnL projection'!J35</f>
        <v>0</v>
      </c>
      <c r="K25" s="61"/>
      <c r="L25" s="69">
        <f>'PnL projection'!L35</f>
        <v>0</v>
      </c>
      <c r="M25" s="61"/>
      <c r="N25" s="69">
        <f>'PnL projection'!N35</f>
        <v>0</v>
      </c>
      <c r="O25" s="61"/>
      <c r="P25" s="69">
        <f>'PnL projection'!P35</f>
        <v>0</v>
      </c>
      <c r="Q25" s="61"/>
      <c r="R25" s="69">
        <f>'PnL projection'!R35</f>
        <v>0</v>
      </c>
      <c r="S25" s="61"/>
      <c r="T25" s="69">
        <f>'PnL projection'!T35</f>
        <v>0</v>
      </c>
      <c r="U25" s="61"/>
      <c r="V25" s="69">
        <f>'PnL projection'!V35</f>
        <v>0</v>
      </c>
      <c r="W25" s="61"/>
      <c r="X25" s="69">
        <f>'PnL projection'!X35</f>
        <v>0</v>
      </c>
      <c r="Y25" s="61"/>
      <c r="Z25" s="69">
        <f>'PnL projection'!Z35</f>
        <v>0</v>
      </c>
      <c r="AA25" s="61"/>
      <c r="AB25" s="41">
        <f t="shared" si="2"/>
        <v>0</v>
      </c>
    </row>
    <row r="26" spans="2:28" ht="18" customHeight="1" x14ac:dyDescent="0.2">
      <c r="B26" s="75" t="str">
        <f>'PnL projection'!B36</f>
        <v>Rent</v>
      </c>
      <c r="C26" s="69"/>
      <c r="D26" s="69">
        <f>'PnL projection'!D36</f>
        <v>0</v>
      </c>
      <c r="E26" s="69"/>
      <c r="F26" s="69">
        <f>'PnL projection'!F36</f>
        <v>0</v>
      </c>
      <c r="G26" s="69"/>
      <c r="H26" s="69">
        <f>'PnL projection'!H36</f>
        <v>0</v>
      </c>
      <c r="I26" s="69"/>
      <c r="J26" s="69">
        <f>'PnL projection'!J36</f>
        <v>0</v>
      </c>
      <c r="K26" s="69"/>
      <c r="L26" s="69">
        <f>'PnL projection'!L36</f>
        <v>0</v>
      </c>
      <c r="M26" s="69"/>
      <c r="N26" s="69">
        <f>'PnL projection'!N36</f>
        <v>0</v>
      </c>
      <c r="O26" s="69"/>
      <c r="P26" s="69">
        <f>'PnL projection'!P36</f>
        <v>0</v>
      </c>
      <c r="Q26" s="69"/>
      <c r="R26" s="69">
        <f>'PnL projection'!R36</f>
        <v>0</v>
      </c>
      <c r="S26" s="69"/>
      <c r="T26" s="69">
        <f>'PnL projection'!T36</f>
        <v>0</v>
      </c>
      <c r="U26" s="69"/>
      <c r="V26" s="69">
        <f>'PnL projection'!V36</f>
        <v>0</v>
      </c>
      <c r="W26" s="69"/>
      <c r="X26" s="69">
        <f>'PnL projection'!X36</f>
        <v>0</v>
      </c>
      <c r="Y26" s="69"/>
      <c r="Z26" s="69">
        <f>'PnL projection'!Z36</f>
        <v>0</v>
      </c>
      <c r="AA26" s="69"/>
      <c r="AB26" s="41">
        <f t="shared" si="2"/>
        <v>0</v>
      </c>
    </row>
    <row r="27" spans="2:28" ht="18" customHeight="1" x14ac:dyDescent="0.2">
      <c r="B27" s="75" t="str">
        <f>'PnL projection'!B37</f>
        <v>Telephone</v>
      </c>
      <c r="C27" s="61"/>
      <c r="D27" s="69">
        <f>'PnL projection'!D37</f>
        <v>0</v>
      </c>
      <c r="E27" s="69"/>
      <c r="F27" s="69">
        <f>'PnL projection'!F37</f>
        <v>0</v>
      </c>
      <c r="G27" s="61"/>
      <c r="H27" s="69">
        <f>'PnL projection'!H37</f>
        <v>0</v>
      </c>
      <c r="I27" s="61"/>
      <c r="J27" s="69">
        <f>'PnL projection'!J37</f>
        <v>0</v>
      </c>
      <c r="K27" s="61"/>
      <c r="L27" s="69">
        <f>'PnL projection'!L37</f>
        <v>0</v>
      </c>
      <c r="M27" s="61"/>
      <c r="N27" s="69">
        <f>'PnL projection'!N37</f>
        <v>0</v>
      </c>
      <c r="O27" s="61"/>
      <c r="P27" s="69">
        <f>'PnL projection'!P37</f>
        <v>0</v>
      </c>
      <c r="Q27" s="61"/>
      <c r="R27" s="69">
        <f>'PnL projection'!R37</f>
        <v>0</v>
      </c>
      <c r="S27" s="61"/>
      <c r="T27" s="69">
        <f>'PnL projection'!T37</f>
        <v>0</v>
      </c>
      <c r="U27" s="61"/>
      <c r="V27" s="69">
        <f>'PnL projection'!V37</f>
        <v>0</v>
      </c>
      <c r="W27" s="61"/>
      <c r="X27" s="69">
        <f>'PnL projection'!X37</f>
        <v>0</v>
      </c>
      <c r="Y27" s="61"/>
      <c r="Z27" s="69">
        <f>'PnL projection'!Z37</f>
        <v>0</v>
      </c>
      <c r="AA27" s="61"/>
      <c r="AB27" s="41">
        <f t="shared" si="2"/>
        <v>0</v>
      </c>
    </row>
    <row r="28" spans="2:28" ht="18" customHeight="1" x14ac:dyDescent="0.2">
      <c r="B28" s="75" t="str">
        <f>'PnL projection'!B38</f>
        <v>Utilities</v>
      </c>
      <c r="C28" s="69"/>
      <c r="D28" s="69">
        <f>'PnL projection'!D38</f>
        <v>0</v>
      </c>
      <c r="E28" s="69"/>
      <c r="F28" s="69">
        <f>'PnL projection'!F38</f>
        <v>0</v>
      </c>
      <c r="G28" s="69"/>
      <c r="H28" s="69">
        <f>'PnL projection'!H38</f>
        <v>0</v>
      </c>
      <c r="I28" s="69"/>
      <c r="J28" s="69">
        <f>'PnL projection'!J38</f>
        <v>0</v>
      </c>
      <c r="K28" s="69"/>
      <c r="L28" s="69">
        <f>'PnL projection'!L38</f>
        <v>0</v>
      </c>
      <c r="M28" s="69"/>
      <c r="N28" s="69">
        <f>'PnL projection'!N38</f>
        <v>0</v>
      </c>
      <c r="O28" s="69"/>
      <c r="P28" s="69">
        <f>'PnL projection'!P38</f>
        <v>0</v>
      </c>
      <c r="Q28" s="69"/>
      <c r="R28" s="69">
        <f>'PnL projection'!R38</f>
        <v>0</v>
      </c>
      <c r="S28" s="69"/>
      <c r="T28" s="69">
        <f>'PnL projection'!T38</f>
        <v>0</v>
      </c>
      <c r="U28" s="69"/>
      <c r="V28" s="69">
        <f>'PnL projection'!V38</f>
        <v>0</v>
      </c>
      <c r="W28" s="69"/>
      <c r="X28" s="69">
        <f>'PnL projection'!X38</f>
        <v>0</v>
      </c>
      <c r="Y28" s="69"/>
      <c r="Z28" s="69">
        <f>'PnL projection'!Z38</f>
        <v>0</v>
      </c>
      <c r="AA28" s="69"/>
      <c r="AB28" s="41">
        <f t="shared" si="2"/>
        <v>0</v>
      </c>
    </row>
    <row r="29" spans="2:28" ht="18" customHeight="1" x14ac:dyDescent="0.2">
      <c r="B29" s="75" t="str">
        <f>'PnL projection'!B39</f>
        <v>Insurance</v>
      </c>
      <c r="C29" s="61"/>
      <c r="D29" s="69">
        <f>'PnL projection'!D39</f>
        <v>0</v>
      </c>
      <c r="E29" s="69"/>
      <c r="F29" s="69">
        <f>'PnL projection'!F39</f>
        <v>0</v>
      </c>
      <c r="G29" s="61"/>
      <c r="H29" s="69">
        <f>'PnL projection'!H39</f>
        <v>0</v>
      </c>
      <c r="I29" s="61"/>
      <c r="J29" s="69">
        <f>'PnL projection'!J39</f>
        <v>0</v>
      </c>
      <c r="K29" s="61"/>
      <c r="L29" s="69">
        <f>'PnL projection'!L39</f>
        <v>0</v>
      </c>
      <c r="M29" s="61"/>
      <c r="N29" s="69">
        <f>'PnL projection'!N39</f>
        <v>0</v>
      </c>
      <c r="O29" s="61"/>
      <c r="P29" s="69">
        <f>'PnL projection'!P39</f>
        <v>0</v>
      </c>
      <c r="Q29" s="61"/>
      <c r="R29" s="69">
        <f>'PnL projection'!R39</f>
        <v>0</v>
      </c>
      <c r="S29" s="61"/>
      <c r="T29" s="69">
        <f>'PnL projection'!T39</f>
        <v>0</v>
      </c>
      <c r="U29" s="61"/>
      <c r="V29" s="69">
        <f>'PnL projection'!V39</f>
        <v>0</v>
      </c>
      <c r="W29" s="61"/>
      <c r="X29" s="69">
        <f>'PnL projection'!X39</f>
        <v>0</v>
      </c>
      <c r="Y29" s="61"/>
      <c r="Z29" s="69">
        <f>'PnL projection'!Z39</f>
        <v>0</v>
      </c>
      <c r="AA29" s="61"/>
      <c r="AB29" s="41">
        <f t="shared" si="2"/>
        <v>0</v>
      </c>
    </row>
    <row r="30" spans="2:28" ht="18" customHeight="1" x14ac:dyDescent="0.2">
      <c r="B30" s="75" t="str">
        <f>'PnL projection'!B40</f>
        <v>Bank charges</v>
      </c>
      <c r="C30" s="69"/>
      <c r="D30" s="69">
        <f>'PnL projection'!D40</f>
        <v>0</v>
      </c>
      <c r="E30" s="69"/>
      <c r="F30" s="69">
        <f>'PnL projection'!F40</f>
        <v>0</v>
      </c>
      <c r="G30" s="69"/>
      <c r="H30" s="69">
        <f>'PnL projection'!H40</f>
        <v>0</v>
      </c>
      <c r="I30" s="69"/>
      <c r="J30" s="69">
        <f>'PnL projection'!J40</f>
        <v>0</v>
      </c>
      <c r="K30" s="69"/>
      <c r="L30" s="69">
        <f>'PnL projection'!L40</f>
        <v>0</v>
      </c>
      <c r="M30" s="69"/>
      <c r="N30" s="69">
        <f>'PnL projection'!N40</f>
        <v>0</v>
      </c>
      <c r="O30" s="69"/>
      <c r="P30" s="69">
        <f>'PnL projection'!P40</f>
        <v>0</v>
      </c>
      <c r="Q30" s="69"/>
      <c r="R30" s="69">
        <f>'PnL projection'!R40</f>
        <v>0</v>
      </c>
      <c r="S30" s="69"/>
      <c r="T30" s="69">
        <f>'PnL projection'!T40</f>
        <v>0</v>
      </c>
      <c r="U30" s="69"/>
      <c r="V30" s="69">
        <f>'PnL projection'!V40</f>
        <v>0</v>
      </c>
      <c r="W30" s="69"/>
      <c r="X30" s="69">
        <f>'PnL projection'!X40</f>
        <v>0</v>
      </c>
      <c r="Y30" s="69"/>
      <c r="Z30" s="69">
        <f>'PnL projection'!Z40</f>
        <v>0</v>
      </c>
      <c r="AA30" s="69"/>
      <c r="AB30" s="41">
        <f t="shared" si="2"/>
        <v>0</v>
      </c>
    </row>
    <row r="31" spans="2:28" ht="18" customHeight="1" x14ac:dyDescent="0.2">
      <c r="B31" s="75" t="str">
        <f>'PnL projection'!B41</f>
        <v>Interest</v>
      </c>
      <c r="C31" s="61"/>
      <c r="D31" s="69">
        <f>'PnL projection'!D41</f>
        <v>0</v>
      </c>
      <c r="E31" s="69"/>
      <c r="F31" s="69">
        <f>'PnL projection'!F41</f>
        <v>0</v>
      </c>
      <c r="G31" s="61"/>
      <c r="H31" s="69">
        <f>'PnL projection'!H41</f>
        <v>0</v>
      </c>
      <c r="I31" s="61"/>
      <c r="J31" s="69">
        <f>'PnL projection'!J41</f>
        <v>0</v>
      </c>
      <c r="K31" s="61"/>
      <c r="L31" s="69">
        <f>'PnL projection'!L41</f>
        <v>0</v>
      </c>
      <c r="M31" s="61"/>
      <c r="N31" s="69">
        <f>'PnL projection'!N41</f>
        <v>0</v>
      </c>
      <c r="O31" s="61"/>
      <c r="P31" s="69">
        <f>'PnL projection'!P41</f>
        <v>0</v>
      </c>
      <c r="Q31" s="61"/>
      <c r="R31" s="69">
        <f>'PnL projection'!R41</f>
        <v>0</v>
      </c>
      <c r="S31" s="61"/>
      <c r="T31" s="69">
        <f>'PnL projection'!T41</f>
        <v>0</v>
      </c>
      <c r="U31" s="61"/>
      <c r="V31" s="69">
        <f>'PnL projection'!V41</f>
        <v>0</v>
      </c>
      <c r="W31" s="61"/>
      <c r="X31" s="69">
        <f>'PnL projection'!X41</f>
        <v>0</v>
      </c>
      <c r="Y31" s="61"/>
      <c r="Z31" s="69">
        <f>'PnL projection'!Z41</f>
        <v>0</v>
      </c>
      <c r="AA31" s="61"/>
      <c r="AB31" s="41">
        <f t="shared" si="2"/>
        <v>0</v>
      </c>
    </row>
    <row r="32" spans="2:28" ht="18" customHeight="1" x14ac:dyDescent="0.2">
      <c r="B32" s="75" t="s">
        <v>161</v>
      </c>
      <c r="C32" s="69"/>
      <c r="D32" s="69"/>
      <c r="E32" s="69"/>
      <c r="F32" s="69">
        <f>-Finance!G14</f>
        <v>0</v>
      </c>
      <c r="G32" s="69"/>
      <c r="H32" s="69">
        <f>-Finance!I14</f>
        <v>0</v>
      </c>
      <c r="I32" s="69"/>
      <c r="J32" s="69">
        <f>-Finance!K14</f>
        <v>0</v>
      </c>
      <c r="K32" s="69"/>
      <c r="L32" s="69">
        <f>-Finance!M14</f>
        <v>0</v>
      </c>
      <c r="M32" s="69"/>
      <c r="N32" s="69">
        <f>-Finance!O14</f>
        <v>0</v>
      </c>
      <c r="O32" s="69"/>
      <c r="P32" s="69">
        <f>-Finance!Q14</f>
        <v>0</v>
      </c>
      <c r="Q32" s="69"/>
      <c r="R32" s="69">
        <f>-Finance!S14</f>
        <v>0</v>
      </c>
      <c r="S32" s="69"/>
      <c r="T32" s="69">
        <f>-Finance!U14</f>
        <v>0</v>
      </c>
      <c r="U32" s="69"/>
      <c r="V32" s="69">
        <f>-Finance!W14</f>
        <v>0</v>
      </c>
      <c r="W32" s="69"/>
      <c r="X32" s="69">
        <f>-Finance!Y14</f>
        <v>0</v>
      </c>
      <c r="Y32" s="69"/>
      <c r="Z32" s="69">
        <f>-Finance!AA14</f>
        <v>0</v>
      </c>
      <c r="AA32" s="69"/>
      <c r="AB32" s="41">
        <f t="shared" si="2"/>
        <v>0</v>
      </c>
    </row>
    <row r="33" spans="2:28" ht="18" customHeight="1" x14ac:dyDescent="0.2">
      <c r="B33" s="75" t="str">
        <f>'PnL projection'!B43</f>
        <v>Royalties</v>
      </c>
      <c r="C33" s="61"/>
      <c r="D33" s="69">
        <f>'PnL projection'!D43</f>
        <v>0</v>
      </c>
      <c r="E33" s="69"/>
      <c r="F33" s="69">
        <f>'PnL projection'!F43</f>
        <v>0</v>
      </c>
      <c r="G33" s="61"/>
      <c r="H33" s="69">
        <f>'PnL projection'!H43</f>
        <v>0</v>
      </c>
      <c r="I33" s="61"/>
      <c r="J33" s="69">
        <f>'PnL projection'!J43</f>
        <v>0</v>
      </c>
      <c r="K33" s="61"/>
      <c r="L33" s="69">
        <f>'PnL projection'!L43</f>
        <v>0</v>
      </c>
      <c r="M33" s="61"/>
      <c r="N33" s="69">
        <f>'PnL projection'!N43</f>
        <v>0</v>
      </c>
      <c r="O33" s="61"/>
      <c r="P33" s="69">
        <f>'PnL projection'!P43</f>
        <v>0</v>
      </c>
      <c r="Q33" s="61"/>
      <c r="R33" s="69">
        <f>'PnL projection'!R43</f>
        <v>0</v>
      </c>
      <c r="S33" s="61"/>
      <c r="T33" s="69">
        <f>'PnL projection'!T43</f>
        <v>0</v>
      </c>
      <c r="U33" s="61"/>
      <c r="V33" s="69">
        <f>'PnL projection'!V43</f>
        <v>0</v>
      </c>
      <c r="W33" s="61"/>
      <c r="X33" s="69">
        <f>'PnL projection'!X43</f>
        <v>0</v>
      </c>
      <c r="Y33" s="61"/>
      <c r="Z33" s="69">
        <f>'PnL projection'!Z43</f>
        <v>0</v>
      </c>
      <c r="AA33" s="61"/>
      <c r="AB33" s="41">
        <f t="shared" si="2"/>
        <v>0</v>
      </c>
    </row>
    <row r="34" spans="2:28" ht="18" customHeight="1" x14ac:dyDescent="0.2">
      <c r="B34" s="75" t="str">
        <f>'PnL projection'!B44</f>
        <v>Marketing</v>
      </c>
      <c r="C34" s="69"/>
      <c r="D34" s="69">
        <f>'PnL projection'!D44</f>
        <v>0</v>
      </c>
      <c r="E34" s="69"/>
      <c r="F34" s="69">
        <f>'PnL projection'!F44</f>
        <v>0</v>
      </c>
      <c r="G34" s="69"/>
      <c r="H34" s="69">
        <f>'PnL projection'!H44</f>
        <v>0</v>
      </c>
      <c r="I34" s="69"/>
      <c r="J34" s="69">
        <f>'PnL projection'!J44</f>
        <v>0</v>
      </c>
      <c r="K34" s="69"/>
      <c r="L34" s="69">
        <f>'PnL projection'!L44</f>
        <v>0</v>
      </c>
      <c r="M34" s="69"/>
      <c r="N34" s="69">
        <f>'PnL projection'!N44</f>
        <v>0</v>
      </c>
      <c r="O34" s="69"/>
      <c r="P34" s="69">
        <f>'PnL projection'!P44</f>
        <v>0</v>
      </c>
      <c r="Q34" s="69"/>
      <c r="R34" s="69">
        <f>'PnL projection'!R44</f>
        <v>0</v>
      </c>
      <c r="S34" s="69"/>
      <c r="T34" s="69">
        <f>'PnL projection'!T44</f>
        <v>0</v>
      </c>
      <c r="U34" s="69"/>
      <c r="V34" s="69">
        <f>'PnL projection'!V44</f>
        <v>0</v>
      </c>
      <c r="W34" s="69"/>
      <c r="X34" s="69">
        <f>'PnL projection'!X44</f>
        <v>0</v>
      </c>
      <c r="Y34" s="69"/>
      <c r="Z34" s="69">
        <f>'PnL projection'!Z44</f>
        <v>0</v>
      </c>
      <c r="AA34" s="69"/>
      <c r="AB34" s="41">
        <f t="shared" si="2"/>
        <v>0</v>
      </c>
    </row>
    <row r="35" spans="2:28" ht="18" customHeight="1" x14ac:dyDescent="0.2">
      <c r="B35" s="75" t="str">
        <f>'PnL projection'!B45</f>
        <v>Courier &amp; postage</v>
      </c>
      <c r="C35" s="69"/>
      <c r="D35" s="69">
        <f>'PnL projection'!D45</f>
        <v>0</v>
      </c>
      <c r="E35" s="69"/>
      <c r="F35" s="69">
        <f>'PnL projection'!F45</f>
        <v>0</v>
      </c>
      <c r="G35" s="69"/>
      <c r="H35" s="69">
        <f>'PnL projection'!H45</f>
        <v>0</v>
      </c>
      <c r="I35" s="69"/>
      <c r="J35" s="69">
        <f>'PnL projection'!J45</f>
        <v>0</v>
      </c>
      <c r="K35" s="69"/>
      <c r="L35" s="69">
        <f>'PnL projection'!L45</f>
        <v>0</v>
      </c>
      <c r="M35" s="69"/>
      <c r="N35" s="69">
        <f>'PnL projection'!N45</f>
        <v>0</v>
      </c>
      <c r="O35" s="69"/>
      <c r="P35" s="69">
        <f>'PnL projection'!P45</f>
        <v>0</v>
      </c>
      <c r="Q35" s="69"/>
      <c r="R35" s="69">
        <f>'PnL projection'!R45</f>
        <v>0</v>
      </c>
      <c r="S35" s="69"/>
      <c r="T35" s="69">
        <f>'PnL projection'!T45</f>
        <v>0</v>
      </c>
      <c r="U35" s="69"/>
      <c r="V35" s="69">
        <f>'PnL projection'!V45</f>
        <v>0</v>
      </c>
      <c r="W35" s="69"/>
      <c r="X35" s="69">
        <f>'PnL projection'!X45</f>
        <v>0</v>
      </c>
      <c r="Y35" s="69"/>
      <c r="Z35" s="69">
        <f>'PnL projection'!Z45</f>
        <v>0</v>
      </c>
      <c r="AA35" s="69"/>
      <c r="AB35" s="41">
        <f t="shared" si="2"/>
        <v>0</v>
      </c>
    </row>
    <row r="36" spans="2:28" ht="18" customHeight="1" x14ac:dyDescent="0.2">
      <c r="B36" s="75" t="str">
        <f>'PnL projection'!B46</f>
        <v>Misc. (unspecified)</v>
      </c>
      <c r="C36" s="61"/>
      <c r="D36" s="69">
        <f>'PnL projection'!D46</f>
        <v>0</v>
      </c>
      <c r="E36" s="69"/>
      <c r="F36" s="69">
        <f>'PnL projection'!F46</f>
        <v>0</v>
      </c>
      <c r="G36" s="61"/>
      <c r="H36" s="69">
        <f>'PnL projection'!H46</f>
        <v>0</v>
      </c>
      <c r="I36" s="61"/>
      <c r="J36" s="69">
        <f>'PnL projection'!J46</f>
        <v>0</v>
      </c>
      <c r="K36" s="61"/>
      <c r="L36" s="69">
        <f>'PnL projection'!L46</f>
        <v>0</v>
      </c>
      <c r="M36" s="61"/>
      <c r="N36" s="69">
        <f>'PnL projection'!N46</f>
        <v>0</v>
      </c>
      <c r="O36" s="61"/>
      <c r="P36" s="69">
        <f>'PnL projection'!P46</f>
        <v>0</v>
      </c>
      <c r="Q36" s="61"/>
      <c r="R36" s="69">
        <f>'PnL projection'!R46</f>
        <v>0</v>
      </c>
      <c r="S36" s="61"/>
      <c r="T36" s="69">
        <f>'PnL projection'!T46</f>
        <v>0</v>
      </c>
      <c r="U36" s="61"/>
      <c r="V36" s="69">
        <f>'PnL projection'!V46</f>
        <v>0</v>
      </c>
      <c r="W36" s="61"/>
      <c r="X36" s="69">
        <f>'PnL projection'!X46</f>
        <v>0</v>
      </c>
      <c r="Y36" s="61"/>
      <c r="Z36" s="69">
        <f>'PnL projection'!Z46</f>
        <v>0</v>
      </c>
      <c r="AA36" s="61"/>
      <c r="AB36" s="41">
        <f t="shared" si="2"/>
        <v>0</v>
      </c>
    </row>
    <row r="37" spans="2:28" ht="18" customHeight="1" x14ac:dyDescent="0.2">
      <c r="B37" s="70" t="s">
        <v>41</v>
      </c>
      <c r="C37" s="71">
        <f>SUM(C15:C36)</f>
        <v>0</v>
      </c>
      <c r="D37" s="71">
        <f t="shared" ref="D37:AB37" si="3">SUM(D15:D36)</f>
        <v>0</v>
      </c>
      <c r="E37" s="71"/>
      <c r="F37" s="71">
        <f t="shared" si="3"/>
        <v>0</v>
      </c>
      <c r="G37" s="71"/>
      <c r="H37" s="71">
        <f t="shared" si="3"/>
        <v>0</v>
      </c>
      <c r="I37" s="71"/>
      <c r="J37" s="71">
        <f t="shared" si="3"/>
        <v>0</v>
      </c>
      <c r="K37" s="71"/>
      <c r="L37" s="71">
        <f t="shared" si="3"/>
        <v>0</v>
      </c>
      <c r="M37" s="71"/>
      <c r="N37" s="71">
        <f t="shared" si="3"/>
        <v>0</v>
      </c>
      <c r="O37" s="71"/>
      <c r="P37" s="71">
        <f t="shared" si="3"/>
        <v>0</v>
      </c>
      <c r="Q37" s="71"/>
      <c r="R37" s="71">
        <f t="shared" si="3"/>
        <v>0</v>
      </c>
      <c r="S37" s="71"/>
      <c r="T37" s="71">
        <f t="shared" si="3"/>
        <v>0</v>
      </c>
      <c r="U37" s="71"/>
      <c r="V37" s="71">
        <f t="shared" si="3"/>
        <v>0</v>
      </c>
      <c r="W37" s="71"/>
      <c r="X37" s="71">
        <f t="shared" si="3"/>
        <v>0</v>
      </c>
      <c r="Y37" s="71"/>
      <c r="Z37" s="71">
        <f t="shared" si="3"/>
        <v>0</v>
      </c>
      <c r="AA37" s="71"/>
      <c r="AB37" s="71">
        <f t="shared" si="3"/>
        <v>0</v>
      </c>
    </row>
    <row r="38" spans="2:28" ht="18" customHeight="1" x14ac:dyDescent="0.2">
      <c r="B38" s="67" t="s">
        <v>42</v>
      </c>
      <c r="C38" s="61"/>
      <c r="D38" s="61">
        <f>-Finance!E14</f>
        <v>0</v>
      </c>
      <c r="E38" s="61"/>
      <c r="F38" s="61">
        <f>-Finance!E15</f>
        <v>0</v>
      </c>
      <c r="G38" s="61"/>
      <c r="H38" s="61">
        <f>-Finance!E16</f>
        <v>0</v>
      </c>
      <c r="I38" s="61"/>
      <c r="J38" s="61">
        <f>-Finance!E17</f>
        <v>0</v>
      </c>
      <c r="K38" s="61"/>
      <c r="L38" s="61">
        <f>-Finance!E18</f>
        <v>0</v>
      </c>
      <c r="M38" s="61"/>
      <c r="N38" s="61">
        <f>-Finance!E19</f>
        <v>0</v>
      </c>
      <c r="O38" s="61"/>
      <c r="P38" s="61">
        <f>Finance!E20</f>
        <v>0</v>
      </c>
      <c r="Q38" s="61"/>
      <c r="R38" s="61">
        <f>-Finance!E21</f>
        <v>0</v>
      </c>
      <c r="S38" s="61"/>
      <c r="T38" s="61">
        <f>-Finance!E22</f>
        <v>0</v>
      </c>
      <c r="U38" s="61"/>
      <c r="V38" s="61">
        <f>-Finance!E23</f>
        <v>0</v>
      </c>
      <c r="W38" s="61"/>
      <c r="X38" s="61">
        <f>-Finance!E24</f>
        <v>0</v>
      </c>
      <c r="Y38" s="61"/>
      <c r="Z38" s="61">
        <f>-Finance!E25</f>
        <v>0</v>
      </c>
      <c r="AA38" s="61"/>
      <c r="AB38" s="41">
        <f t="shared" si="2"/>
        <v>0</v>
      </c>
    </row>
    <row r="39" spans="2:28" ht="18" customHeight="1" x14ac:dyDescent="0.2">
      <c r="B39" s="75" t="s">
        <v>43</v>
      </c>
      <c r="C39" s="69">
        <f>'Start-up costs'!C94+'Start-up costs'!C95+'Start-up costs'!C96</f>
        <v>0</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2:28" ht="18" customHeight="1" x14ac:dyDescent="0.2">
      <c r="B40" s="67" t="s">
        <v>408</v>
      </c>
      <c r="C40" s="61">
        <f>'Start-up costs'!C103-'Cash Flow Projection'!C39</f>
        <v>0</v>
      </c>
      <c r="D40" s="61"/>
      <c r="E40" s="61"/>
      <c r="F40" s="61"/>
      <c r="G40" s="61"/>
      <c r="H40" s="61"/>
      <c r="I40" s="61"/>
      <c r="J40" s="61"/>
      <c r="K40" s="61"/>
      <c r="L40" s="61"/>
      <c r="M40" s="61"/>
      <c r="N40" s="61"/>
      <c r="O40" s="61"/>
      <c r="P40" s="61"/>
      <c r="Q40" s="61"/>
      <c r="R40" s="61"/>
      <c r="S40" s="61"/>
      <c r="T40" s="61"/>
      <c r="U40" s="61"/>
      <c r="V40" s="61"/>
      <c r="W40" s="61"/>
      <c r="X40" s="61"/>
      <c r="Y40" s="61"/>
      <c r="Z40" s="61"/>
      <c r="AA40" s="61"/>
      <c r="AB40" s="61"/>
    </row>
    <row r="41" spans="2:28" ht="18" customHeight="1" x14ac:dyDescent="0.2">
      <c r="B41" s="75" t="s">
        <v>44</v>
      </c>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2:28" ht="18" customHeight="1" x14ac:dyDescent="0.2">
      <c r="B42" s="67" t="s">
        <v>45</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row>
    <row r="43" spans="2:28" ht="18" customHeight="1" x14ac:dyDescent="0.2">
      <c r="B43" s="70" t="s">
        <v>46</v>
      </c>
      <c r="C43" s="71">
        <f>SUM(C37:C42)</f>
        <v>0</v>
      </c>
      <c r="D43" s="71">
        <f t="shared" ref="D43:AB43" si="4">SUM(D37:D42)</f>
        <v>0</v>
      </c>
      <c r="E43" s="71"/>
      <c r="F43" s="71">
        <f t="shared" si="4"/>
        <v>0</v>
      </c>
      <c r="G43" s="71"/>
      <c r="H43" s="71">
        <f t="shared" si="4"/>
        <v>0</v>
      </c>
      <c r="I43" s="71"/>
      <c r="J43" s="71">
        <f t="shared" si="4"/>
        <v>0</v>
      </c>
      <c r="K43" s="71"/>
      <c r="L43" s="71">
        <f t="shared" si="4"/>
        <v>0</v>
      </c>
      <c r="M43" s="71"/>
      <c r="N43" s="71">
        <f t="shared" si="4"/>
        <v>0</v>
      </c>
      <c r="O43" s="71"/>
      <c r="P43" s="71">
        <f t="shared" si="4"/>
        <v>0</v>
      </c>
      <c r="Q43" s="71"/>
      <c r="R43" s="71">
        <f t="shared" si="4"/>
        <v>0</v>
      </c>
      <c r="S43" s="71"/>
      <c r="T43" s="71">
        <f t="shared" si="4"/>
        <v>0</v>
      </c>
      <c r="U43" s="71"/>
      <c r="V43" s="71">
        <f t="shared" si="4"/>
        <v>0</v>
      </c>
      <c r="W43" s="71"/>
      <c r="X43" s="71">
        <f t="shared" si="4"/>
        <v>0</v>
      </c>
      <c r="Y43" s="71"/>
      <c r="Z43" s="71">
        <f t="shared" si="4"/>
        <v>0</v>
      </c>
      <c r="AA43" s="71"/>
      <c r="AB43" s="71">
        <f t="shared" si="4"/>
        <v>0</v>
      </c>
    </row>
    <row r="44" spans="2:28" ht="18" customHeight="1" x14ac:dyDescent="0.2">
      <c r="B44" s="60" t="s">
        <v>47</v>
      </c>
      <c r="C44" s="71">
        <f>(C12-C43)</f>
        <v>0</v>
      </c>
      <c r="D44" s="71">
        <f t="shared" ref="D44:AB44" si="5">(D12-D43)</f>
        <v>0</v>
      </c>
      <c r="E44" s="71"/>
      <c r="F44" s="71">
        <f t="shared" si="5"/>
        <v>0</v>
      </c>
      <c r="G44" s="71"/>
      <c r="H44" s="71">
        <f t="shared" si="5"/>
        <v>0</v>
      </c>
      <c r="I44" s="71"/>
      <c r="J44" s="71">
        <f t="shared" si="5"/>
        <v>0</v>
      </c>
      <c r="K44" s="71"/>
      <c r="L44" s="71">
        <f t="shared" si="5"/>
        <v>0</v>
      </c>
      <c r="M44" s="71"/>
      <c r="N44" s="71">
        <f t="shared" si="5"/>
        <v>0</v>
      </c>
      <c r="O44" s="71"/>
      <c r="P44" s="71">
        <f t="shared" si="5"/>
        <v>0</v>
      </c>
      <c r="Q44" s="71"/>
      <c r="R44" s="71">
        <f t="shared" si="5"/>
        <v>0</v>
      </c>
      <c r="S44" s="71"/>
      <c r="T44" s="71">
        <f t="shared" si="5"/>
        <v>0</v>
      </c>
      <c r="U44" s="71"/>
      <c r="V44" s="71">
        <f t="shared" si="5"/>
        <v>0</v>
      </c>
      <c r="W44" s="71"/>
      <c r="X44" s="71">
        <f t="shared" si="5"/>
        <v>0</v>
      </c>
      <c r="Y44" s="71"/>
      <c r="Z44" s="71">
        <f t="shared" si="5"/>
        <v>0</v>
      </c>
      <c r="AA44" s="71"/>
      <c r="AB44" s="71">
        <f t="shared" si="5"/>
        <v>0</v>
      </c>
    </row>
    <row r="45" spans="2:28" ht="8.1" customHeight="1" x14ac:dyDescent="0.2">
      <c r="B45" s="56"/>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2:28" ht="18" customHeight="1" x14ac:dyDescent="0.2">
      <c r="B46" s="28" t="s">
        <v>48</v>
      </c>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7"/>
    </row>
    <row r="47" spans="2:28" ht="18" customHeight="1" x14ac:dyDescent="0.2">
      <c r="B47" s="67" t="s">
        <v>49</v>
      </c>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row>
    <row r="48" spans="2:28" ht="18" customHeight="1" x14ac:dyDescent="0.2">
      <c r="B48" s="75" t="s">
        <v>50</v>
      </c>
      <c r="C48" s="69"/>
      <c r="D48" s="69">
        <f>'Balance Sheet'!D9</f>
        <v>0</v>
      </c>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2:28" ht="18" customHeight="1" x14ac:dyDescent="0.2">
      <c r="B49" s="67" t="s">
        <v>51</v>
      </c>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row>
    <row r="50" spans="2:28" ht="18" customHeight="1" x14ac:dyDescent="0.2">
      <c r="B50" s="68" t="s">
        <v>52</v>
      </c>
      <c r="C50" s="69"/>
      <c r="D50" s="69">
        <f>'Balance Sheet'!D10</f>
        <v>0</v>
      </c>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2:28" ht="18" customHeight="1" x14ac:dyDescent="0.2">
      <c r="B51" s="67" t="s">
        <v>53</v>
      </c>
      <c r="C51" s="61"/>
      <c r="D51" s="61">
        <f>'Balance Sheet'!D36</f>
        <v>0</v>
      </c>
      <c r="E51" s="61"/>
      <c r="F51" s="61"/>
      <c r="G51" s="61"/>
      <c r="H51" s="61"/>
      <c r="I51" s="61"/>
      <c r="J51" s="61"/>
      <c r="K51" s="61"/>
      <c r="L51" s="61"/>
      <c r="M51" s="61"/>
      <c r="N51" s="61"/>
      <c r="O51" s="61"/>
      <c r="P51" s="61"/>
      <c r="Q51" s="61"/>
      <c r="R51" s="61"/>
      <c r="S51" s="61"/>
      <c r="T51" s="61"/>
      <c r="U51" s="61"/>
      <c r="V51" s="61"/>
      <c r="W51" s="61"/>
      <c r="X51" s="61"/>
      <c r="Y51" s="61"/>
      <c r="Z51" s="61"/>
      <c r="AA51" s="61"/>
      <c r="AB51" s="61"/>
    </row>
    <row r="52" spans="2:28" ht="18" customHeight="1" x14ac:dyDescent="0.2">
      <c r="B52" s="75" t="s">
        <v>27</v>
      </c>
      <c r="C52" s="69"/>
      <c r="D52" s="69">
        <f>'PnL projection'!D42</f>
        <v>0</v>
      </c>
      <c r="E52" s="69"/>
      <c r="F52" s="69"/>
      <c r="G52" s="69"/>
      <c r="H52" s="69"/>
      <c r="I52" s="69"/>
      <c r="J52" s="69"/>
      <c r="K52" s="69"/>
      <c r="L52" s="69"/>
      <c r="M52" s="69"/>
      <c r="N52" s="69"/>
      <c r="O52" s="69"/>
      <c r="P52" s="69"/>
      <c r="Q52" s="69"/>
      <c r="R52" s="69"/>
      <c r="S52" s="69"/>
      <c r="T52" s="69"/>
      <c r="U52" s="69"/>
      <c r="V52" s="69"/>
      <c r="W52" s="69"/>
      <c r="X52" s="69"/>
      <c r="Y52" s="69"/>
      <c r="Z52" s="69"/>
      <c r="AA52" s="69"/>
      <c r="AB52" s="69"/>
    </row>
  </sheetData>
  <phoneticPr fontId="14"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71"/>
  <sheetViews>
    <sheetView workbookViewId="0">
      <selection activeCell="C4" sqref="C4"/>
    </sheetView>
  </sheetViews>
  <sheetFormatPr defaultRowHeight="12" x14ac:dyDescent="0.2"/>
  <cols>
    <col min="1" max="1" width="1.42578125" style="94" customWidth="1"/>
    <col min="2" max="2" width="49.85546875" style="94" bestFit="1" customWidth="1"/>
    <col min="3" max="16384" width="9.140625" style="94"/>
  </cols>
  <sheetData>
    <row r="2" spans="2:16" ht="20.25" x14ac:dyDescent="0.3">
      <c r="B2" s="120" t="s">
        <v>56</v>
      </c>
      <c r="C2" s="90"/>
      <c r="D2" s="90"/>
      <c r="E2" s="90"/>
      <c r="F2" s="90"/>
      <c r="G2" s="90"/>
      <c r="H2" s="119" t="str">
        <f>'PnL projection'!K2</f>
        <v>Enter your company name here</v>
      </c>
      <c r="I2" s="91"/>
      <c r="J2" s="91"/>
      <c r="K2" s="90"/>
      <c r="L2" s="90"/>
      <c r="M2" s="90"/>
      <c r="N2" s="91"/>
      <c r="O2" s="92" t="s">
        <v>30</v>
      </c>
      <c r="P2" s="93" t="str">
        <f>'PnL projection'!R2</f>
        <v>enter month</v>
      </c>
    </row>
    <row r="3" spans="2:16" x14ac:dyDescent="0.2">
      <c r="B3" s="95"/>
      <c r="C3" s="95"/>
      <c r="D3" s="95"/>
      <c r="E3" s="95"/>
      <c r="F3" s="95"/>
      <c r="G3" s="95"/>
      <c r="H3" s="96"/>
      <c r="I3" s="95"/>
      <c r="J3" s="97"/>
      <c r="K3" s="97"/>
      <c r="L3" s="97"/>
      <c r="M3" s="95"/>
      <c r="N3" s="95"/>
      <c r="O3" s="95"/>
      <c r="P3" s="95"/>
    </row>
    <row r="4" spans="2:16" ht="24" x14ac:dyDescent="0.2">
      <c r="B4" s="98"/>
      <c r="C4" s="166" t="s">
        <v>407</v>
      </c>
      <c r="D4" s="117" t="str">
        <f>P2</f>
        <v>enter month</v>
      </c>
      <c r="E4" s="117" t="e">
        <f>DATE(YEAR(D4),MONTH(D4)+1,1)</f>
        <v>#VALUE!</v>
      </c>
      <c r="F4" s="117" t="e">
        <f t="shared" ref="F4:O4" si="0">DATE(YEAR(E4),MONTH(E4)+1,1)</f>
        <v>#VALUE!</v>
      </c>
      <c r="G4" s="117" t="e">
        <f t="shared" si="0"/>
        <v>#VALUE!</v>
      </c>
      <c r="H4" s="117" t="e">
        <f t="shared" si="0"/>
        <v>#VALUE!</v>
      </c>
      <c r="I4" s="117" t="e">
        <f t="shared" si="0"/>
        <v>#VALUE!</v>
      </c>
      <c r="J4" s="117" t="e">
        <f t="shared" si="0"/>
        <v>#VALUE!</v>
      </c>
      <c r="K4" s="117" t="e">
        <f t="shared" si="0"/>
        <v>#VALUE!</v>
      </c>
      <c r="L4" s="117" t="e">
        <f t="shared" si="0"/>
        <v>#VALUE!</v>
      </c>
      <c r="M4" s="117" t="e">
        <f t="shared" si="0"/>
        <v>#VALUE!</v>
      </c>
      <c r="N4" s="117" t="e">
        <f t="shared" si="0"/>
        <v>#VALUE!</v>
      </c>
      <c r="O4" s="117" t="e">
        <f t="shared" si="0"/>
        <v>#VALUE!</v>
      </c>
      <c r="P4" s="118" t="s">
        <v>31</v>
      </c>
    </row>
    <row r="5" spans="2:16" x14ac:dyDescent="0.2">
      <c r="B5" s="99" t="s">
        <v>57</v>
      </c>
      <c r="C5" s="100"/>
      <c r="D5" s="101"/>
    </row>
    <row r="6" spans="2:16" x14ac:dyDescent="0.2">
      <c r="B6" s="102"/>
      <c r="C6" s="103"/>
      <c r="D6" s="104"/>
    </row>
    <row r="7" spans="2:16" ht="19.5" customHeight="1" x14ac:dyDescent="0.2">
      <c r="B7" s="105" t="s">
        <v>58</v>
      </c>
      <c r="C7" s="106"/>
      <c r="D7" s="104"/>
    </row>
    <row r="8" spans="2:16" ht="19.5" customHeight="1" x14ac:dyDescent="0.2">
      <c r="B8" s="107" t="s">
        <v>59</v>
      </c>
      <c r="C8" s="108">
        <f>'Cash Flow Projection'!C44</f>
        <v>0</v>
      </c>
      <c r="D8" s="109">
        <f>'Cash Flow Projection'!C44</f>
        <v>0</v>
      </c>
      <c r="E8" s="109">
        <f>'Cash Flow Projection'!D44</f>
        <v>0</v>
      </c>
      <c r="F8" s="109">
        <f>'Cash Flow Projection'!F44</f>
        <v>0</v>
      </c>
      <c r="G8" s="109">
        <f>'Cash Flow Projection'!H44</f>
        <v>0</v>
      </c>
      <c r="H8" s="109">
        <f>'Cash Flow Projection'!J44</f>
        <v>0</v>
      </c>
      <c r="I8" s="109">
        <f>'Cash Flow Projection'!L44</f>
        <v>0</v>
      </c>
      <c r="J8" s="109">
        <f>'Cash Flow Projection'!N44</f>
        <v>0</v>
      </c>
      <c r="K8" s="109">
        <f>'Cash Flow Projection'!P44</f>
        <v>0</v>
      </c>
      <c r="L8" s="109">
        <f>'Cash Flow Projection'!R44</f>
        <v>0</v>
      </c>
      <c r="M8" s="109">
        <f>'Cash Flow Projection'!T44</f>
        <v>0</v>
      </c>
      <c r="N8" s="109">
        <f>'Cash Flow Projection'!V44</f>
        <v>0</v>
      </c>
      <c r="O8" s="109">
        <f>'Cash Flow Projection'!X44</f>
        <v>0</v>
      </c>
    </row>
    <row r="9" spans="2:16" ht="19.5" customHeight="1" x14ac:dyDescent="0.2">
      <c r="B9" s="107" t="s">
        <v>60</v>
      </c>
      <c r="C9" s="108">
        <v>0</v>
      </c>
      <c r="D9" s="108">
        <v>0</v>
      </c>
      <c r="E9" s="108">
        <v>0</v>
      </c>
      <c r="F9" s="108">
        <v>0</v>
      </c>
      <c r="G9" s="108">
        <v>0</v>
      </c>
      <c r="H9" s="108">
        <v>0</v>
      </c>
      <c r="I9" s="108">
        <v>0</v>
      </c>
      <c r="J9" s="108">
        <v>0</v>
      </c>
      <c r="K9" s="108">
        <v>0</v>
      </c>
      <c r="L9" s="108">
        <v>0</v>
      </c>
      <c r="M9" s="108">
        <v>0</v>
      </c>
      <c r="N9" s="108">
        <v>0</v>
      </c>
      <c r="O9" s="108">
        <v>0</v>
      </c>
    </row>
    <row r="10" spans="2:16" ht="19.5" customHeight="1" x14ac:dyDescent="0.2">
      <c r="B10" s="107" t="s">
        <v>61</v>
      </c>
      <c r="C10" s="108">
        <f>'Start-up costs'!C98</f>
        <v>0</v>
      </c>
      <c r="D10" s="108">
        <v>0</v>
      </c>
      <c r="E10" s="108">
        <v>0</v>
      </c>
      <c r="F10" s="108">
        <v>0</v>
      </c>
      <c r="G10" s="108">
        <v>0</v>
      </c>
      <c r="H10" s="108">
        <v>0</v>
      </c>
      <c r="I10" s="108">
        <v>0</v>
      </c>
      <c r="J10" s="108">
        <v>0</v>
      </c>
      <c r="K10" s="108">
        <v>0</v>
      </c>
      <c r="L10" s="108">
        <v>0</v>
      </c>
      <c r="M10" s="108">
        <v>0</v>
      </c>
      <c r="N10" s="108">
        <v>0</v>
      </c>
      <c r="O10" s="108">
        <v>0</v>
      </c>
    </row>
    <row r="11" spans="2:16" ht="19.5" customHeight="1" x14ac:dyDescent="0.2">
      <c r="B11" s="107" t="s">
        <v>62</v>
      </c>
      <c r="C11" s="108">
        <f>'Start-up costs'!C97+'Start-up costs'!C99+'Start-up costs'!C100</f>
        <v>0</v>
      </c>
      <c r="D11" s="108">
        <v>0</v>
      </c>
      <c r="E11" s="108">
        <v>0</v>
      </c>
      <c r="F11" s="108">
        <v>0</v>
      </c>
      <c r="G11" s="108">
        <v>0</v>
      </c>
      <c r="H11" s="108">
        <v>0</v>
      </c>
      <c r="I11" s="108">
        <v>0</v>
      </c>
      <c r="J11" s="108">
        <v>0</v>
      </c>
      <c r="K11" s="108">
        <v>0</v>
      </c>
      <c r="L11" s="108">
        <v>0</v>
      </c>
      <c r="M11" s="108">
        <v>0</v>
      </c>
      <c r="N11" s="108">
        <v>0</v>
      </c>
      <c r="O11" s="108">
        <v>0</v>
      </c>
    </row>
    <row r="12" spans="2:16" ht="19.5" customHeight="1" x14ac:dyDescent="0.2">
      <c r="B12" s="107" t="s">
        <v>63</v>
      </c>
      <c r="C12" s="108">
        <v>0</v>
      </c>
      <c r="D12" s="108">
        <v>0</v>
      </c>
      <c r="E12" s="108">
        <v>0</v>
      </c>
      <c r="F12" s="108">
        <v>0</v>
      </c>
      <c r="G12" s="108">
        <v>0</v>
      </c>
      <c r="H12" s="108">
        <v>0</v>
      </c>
      <c r="I12" s="108">
        <v>0</v>
      </c>
      <c r="J12" s="108">
        <v>0</v>
      </c>
      <c r="K12" s="108">
        <v>0</v>
      </c>
      <c r="L12" s="108">
        <v>0</v>
      </c>
      <c r="M12" s="108">
        <v>0</v>
      </c>
      <c r="N12" s="108">
        <v>0</v>
      </c>
      <c r="O12" s="108">
        <v>0</v>
      </c>
    </row>
    <row r="13" spans="2:16" ht="19.5" customHeight="1" x14ac:dyDescent="0.2">
      <c r="B13" s="110" t="s">
        <v>64</v>
      </c>
      <c r="C13" s="111">
        <f>SUM(C8:C12)</f>
        <v>0</v>
      </c>
      <c r="D13" s="111">
        <f>SUM(D8:D12)</f>
        <v>0</v>
      </c>
      <c r="E13" s="111">
        <f t="shared" ref="E13:O13" si="1">SUM(E8:E12)</f>
        <v>0</v>
      </c>
      <c r="F13" s="111">
        <f t="shared" si="1"/>
        <v>0</v>
      </c>
      <c r="G13" s="111">
        <f t="shared" si="1"/>
        <v>0</v>
      </c>
      <c r="H13" s="111">
        <f t="shared" si="1"/>
        <v>0</v>
      </c>
      <c r="I13" s="111">
        <f t="shared" si="1"/>
        <v>0</v>
      </c>
      <c r="J13" s="111">
        <f t="shared" si="1"/>
        <v>0</v>
      </c>
      <c r="K13" s="111">
        <f t="shared" si="1"/>
        <v>0</v>
      </c>
      <c r="L13" s="111">
        <f t="shared" si="1"/>
        <v>0</v>
      </c>
      <c r="M13" s="111">
        <f t="shared" si="1"/>
        <v>0</v>
      </c>
      <c r="N13" s="111">
        <f t="shared" si="1"/>
        <v>0</v>
      </c>
      <c r="O13" s="111">
        <f t="shared" si="1"/>
        <v>0</v>
      </c>
    </row>
    <row r="14" spans="2:16" ht="19.5" customHeight="1" x14ac:dyDescent="0.2">
      <c r="B14" s="102"/>
      <c r="C14" s="108"/>
      <c r="D14" s="108"/>
      <c r="E14" s="108"/>
      <c r="F14" s="108"/>
      <c r="G14" s="108"/>
      <c r="H14" s="108"/>
      <c r="I14" s="108"/>
      <c r="J14" s="108"/>
      <c r="K14" s="108"/>
      <c r="L14" s="108"/>
      <c r="M14" s="108"/>
      <c r="N14" s="108"/>
      <c r="O14" s="108"/>
    </row>
    <row r="15" spans="2:16" ht="19.5" customHeight="1" x14ac:dyDescent="0.2">
      <c r="B15" s="105" t="s">
        <v>65</v>
      </c>
      <c r="C15" s="108"/>
      <c r="D15" s="108"/>
      <c r="E15" s="108"/>
      <c r="F15" s="108"/>
      <c r="G15" s="108"/>
      <c r="H15" s="108"/>
      <c r="I15" s="108"/>
      <c r="J15" s="108"/>
      <c r="K15" s="108"/>
      <c r="L15" s="108"/>
      <c r="M15" s="108"/>
      <c r="N15" s="108"/>
      <c r="O15" s="108"/>
    </row>
    <row r="16" spans="2:16" ht="19.5" customHeight="1" x14ac:dyDescent="0.2">
      <c r="B16" s="107" t="s">
        <v>66</v>
      </c>
      <c r="C16" s="108">
        <f>'Start-up costs'!C96</f>
        <v>0</v>
      </c>
      <c r="D16" s="108">
        <v>0</v>
      </c>
      <c r="E16" s="108">
        <v>0</v>
      </c>
      <c r="F16" s="108">
        <v>0</v>
      </c>
      <c r="G16" s="108">
        <v>0</v>
      </c>
      <c r="H16" s="108">
        <v>0</v>
      </c>
      <c r="I16" s="108">
        <v>0</v>
      </c>
      <c r="J16" s="108">
        <v>0</v>
      </c>
      <c r="K16" s="108">
        <v>0</v>
      </c>
      <c r="L16" s="108">
        <v>0</v>
      </c>
      <c r="M16" s="108">
        <v>0</v>
      </c>
      <c r="N16" s="108">
        <v>0</v>
      </c>
      <c r="O16" s="108">
        <v>0</v>
      </c>
    </row>
    <row r="17" spans="2:15" ht="19.5" customHeight="1" x14ac:dyDescent="0.2">
      <c r="B17" s="107" t="s">
        <v>67</v>
      </c>
      <c r="C17" s="108">
        <v>0</v>
      </c>
      <c r="D17" s="108">
        <v>0</v>
      </c>
      <c r="E17" s="108">
        <v>0</v>
      </c>
      <c r="F17" s="108">
        <v>0</v>
      </c>
      <c r="G17" s="108">
        <v>0</v>
      </c>
      <c r="H17" s="108">
        <v>0</v>
      </c>
      <c r="I17" s="108">
        <v>0</v>
      </c>
      <c r="J17" s="108">
        <v>0</v>
      </c>
      <c r="K17" s="108">
        <v>0</v>
      </c>
      <c r="L17" s="108">
        <v>0</v>
      </c>
      <c r="M17" s="108">
        <v>0</v>
      </c>
      <c r="N17" s="108">
        <v>0</v>
      </c>
      <c r="O17" s="108">
        <v>0</v>
      </c>
    </row>
    <row r="18" spans="2:15" ht="19.5" customHeight="1" x14ac:dyDescent="0.2">
      <c r="B18" s="107" t="s">
        <v>68</v>
      </c>
      <c r="C18" s="108">
        <f>'Start-up costs'!C95</f>
        <v>0</v>
      </c>
      <c r="D18" s="108">
        <v>0</v>
      </c>
      <c r="E18" s="108">
        <v>0</v>
      </c>
      <c r="F18" s="108">
        <v>0</v>
      </c>
      <c r="G18" s="108">
        <v>0</v>
      </c>
      <c r="H18" s="108">
        <v>0</v>
      </c>
      <c r="I18" s="108">
        <v>0</v>
      </c>
      <c r="J18" s="108">
        <v>0</v>
      </c>
      <c r="K18" s="108">
        <v>0</v>
      </c>
      <c r="L18" s="108">
        <v>0</v>
      </c>
      <c r="M18" s="108">
        <v>0</v>
      </c>
      <c r="N18" s="108">
        <v>0</v>
      </c>
      <c r="O18" s="108">
        <v>0</v>
      </c>
    </row>
    <row r="19" spans="2:15" ht="19.5" customHeight="1" x14ac:dyDescent="0.2">
      <c r="B19" s="107" t="s">
        <v>69</v>
      </c>
      <c r="C19" s="108">
        <f>'Start-up costs'!C94</f>
        <v>0</v>
      </c>
      <c r="D19" s="108">
        <v>0</v>
      </c>
      <c r="E19" s="108">
        <v>0</v>
      </c>
      <c r="F19" s="108">
        <v>0</v>
      </c>
      <c r="G19" s="108">
        <v>0</v>
      </c>
      <c r="H19" s="108">
        <v>0</v>
      </c>
      <c r="I19" s="108">
        <v>0</v>
      </c>
      <c r="J19" s="108">
        <v>0</v>
      </c>
      <c r="K19" s="108">
        <v>0</v>
      </c>
      <c r="L19" s="108">
        <v>0</v>
      </c>
      <c r="M19" s="108">
        <v>0</v>
      </c>
      <c r="N19" s="108">
        <v>0</v>
      </c>
      <c r="O19" s="108">
        <v>0</v>
      </c>
    </row>
    <row r="20" spans="2:15" ht="19.5" customHeight="1" x14ac:dyDescent="0.2">
      <c r="B20" s="107" t="s">
        <v>70</v>
      </c>
      <c r="C20" s="108">
        <v>0</v>
      </c>
      <c r="D20" s="108">
        <v>0</v>
      </c>
      <c r="E20" s="108">
        <v>0</v>
      </c>
      <c r="F20" s="108">
        <v>0</v>
      </c>
      <c r="G20" s="108">
        <v>0</v>
      </c>
      <c r="H20" s="108">
        <v>0</v>
      </c>
      <c r="I20" s="108">
        <v>0</v>
      </c>
      <c r="J20" s="108">
        <v>0</v>
      </c>
      <c r="K20" s="108">
        <v>0</v>
      </c>
      <c r="L20" s="108">
        <v>0</v>
      </c>
      <c r="M20" s="108">
        <v>0</v>
      </c>
      <c r="N20" s="108">
        <v>0</v>
      </c>
      <c r="O20" s="108">
        <v>0</v>
      </c>
    </row>
    <row r="21" spans="2:15" ht="19.5" customHeight="1" x14ac:dyDescent="0.2">
      <c r="B21" s="107" t="s">
        <v>71</v>
      </c>
      <c r="C21" s="108">
        <v>0</v>
      </c>
      <c r="D21" s="108">
        <v>0</v>
      </c>
      <c r="E21" s="108">
        <v>0</v>
      </c>
      <c r="F21" s="108">
        <v>0</v>
      </c>
      <c r="G21" s="108">
        <v>0</v>
      </c>
      <c r="H21" s="108">
        <v>0</v>
      </c>
      <c r="I21" s="108">
        <v>0</v>
      </c>
      <c r="J21" s="108">
        <v>0</v>
      </c>
      <c r="K21" s="108">
        <v>0</v>
      </c>
      <c r="L21" s="108">
        <v>0</v>
      </c>
      <c r="M21" s="108">
        <v>0</v>
      </c>
      <c r="N21" s="108">
        <v>0</v>
      </c>
      <c r="O21" s="108">
        <v>0</v>
      </c>
    </row>
    <row r="22" spans="2:15" ht="19.5" customHeight="1" x14ac:dyDescent="0.2">
      <c r="B22" s="110" t="s">
        <v>72</v>
      </c>
      <c r="C22" s="111">
        <f>SUM(C16:C21)</f>
        <v>0</v>
      </c>
      <c r="D22" s="111">
        <f>SUM(D16:D21)</f>
        <v>0</v>
      </c>
      <c r="E22" s="111">
        <f t="shared" ref="E22:O22" si="2">SUM(E16:E21)</f>
        <v>0</v>
      </c>
      <c r="F22" s="111">
        <f t="shared" si="2"/>
        <v>0</v>
      </c>
      <c r="G22" s="111">
        <f t="shared" si="2"/>
        <v>0</v>
      </c>
      <c r="H22" s="111">
        <f t="shared" si="2"/>
        <v>0</v>
      </c>
      <c r="I22" s="111">
        <f t="shared" si="2"/>
        <v>0</v>
      </c>
      <c r="J22" s="111">
        <f t="shared" si="2"/>
        <v>0</v>
      </c>
      <c r="K22" s="111">
        <f t="shared" si="2"/>
        <v>0</v>
      </c>
      <c r="L22" s="111">
        <f t="shared" si="2"/>
        <v>0</v>
      </c>
      <c r="M22" s="111">
        <f t="shared" si="2"/>
        <v>0</v>
      </c>
      <c r="N22" s="111">
        <f t="shared" si="2"/>
        <v>0</v>
      </c>
      <c r="O22" s="111">
        <f t="shared" si="2"/>
        <v>0</v>
      </c>
    </row>
    <row r="23" spans="2:15" ht="19.5" customHeight="1" x14ac:dyDescent="0.2">
      <c r="B23" s="102"/>
      <c r="C23" s="112"/>
      <c r="D23" s="112"/>
      <c r="E23" s="112"/>
      <c r="F23" s="112"/>
      <c r="G23" s="112"/>
      <c r="H23" s="112"/>
      <c r="I23" s="112"/>
      <c r="J23" s="112"/>
      <c r="K23" s="112"/>
      <c r="L23" s="112"/>
      <c r="M23" s="112"/>
      <c r="N23" s="112"/>
      <c r="O23" s="112"/>
    </row>
    <row r="24" spans="2:15" ht="19.5" customHeight="1" x14ac:dyDescent="0.2">
      <c r="B24" s="105" t="s">
        <v>73</v>
      </c>
      <c r="C24" s="108"/>
      <c r="D24" s="108"/>
      <c r="E24" s="108"/>
      <c r="F24" s="108"/>
      <c r="G24" s="108"/>
      <c r="H24" s="108"/>
      <c r="I24" s="108"/>
      <c r="J24" s="108"/>
      <c r="K24" s="108"/>
      <c r="L24" s="108"/>
      <c r="M24" s="108"/>
      <c r="N24" s="108"/>
      <c r="O24" s="108"/>
    </row>
    <row r="25" spans="2:15" ht="19.5" customHeight="1" x14ac:dyDescent="0.2">
      <c r="B25" s="107" t="s">
        <v>74</v>
      </c>
      <c r="C25" s="108">
        <v>0</v>
      </c>
      <c r="D25" s="108">
        <v>0</v>
      </c>
      <c r="E25" s="108">
        <v>0</v>
      </c>
      <c r="F25" s="108">
        <v>0</v>
      </c>
      <c r="G25" s="108">
        <v>0</v>
      </c>
      <c r="H25" s="108">
        <v>0</v>
      </c>
      <c r="I25" s="108">
        <v>0</v>
      </c>
      <c r="J25" s="108">
        <v>0</v>
      </c>
      <c r="K25" s="108">
        <v>0</v>
      </c>
      <c r="L25" s="108">
        <v>0</v>
      </c>
      <c r="M25" s="108">
        <v>0</v>
      </c>
      <c r="N25" s="108">
        <v>0</v>
      </c>
      <c r="O25" s="108">
        <v>0</v>
      </c>
    </row>
    <row r="26" spans="2:15" ht="19.5" customHeight="1" x14ac:dyDescent="0.2">
      <c r="B26" s="107" t="s">
        <v>75</v>
      </c>
      <c r="C26" s="108">
        <v>0</v>
      </c>
      <c r="D26" s="108">
        <v>0</v>
      </c>
      <c r="E26" s="108">
        <v>0</v>
      </c>
      <c r="F26" s="108">
        <v>0</v>
      </c>
      <c r="G26" s="108">
        <v>0</v>
      </c>
      <c r="H26" s="108">
        <v>0</v>
      </c>
      <c r="I26" s="108">
        <v>0</v>
      </c>
      <c r="J26" s="108">
        <v>0</v>
      </c>
      <c r="K26" s="108">
        <v>0</v>
      </c>
      <c r="L26" s="108">
        <v>0</v>
      </c>
      <c r="M26" s="108">
        <v>0</v>
      </c>
      <c r="N26" s="108">
        <v>0</v>
      </c>
      <c r="O26" s="108">
        <v>0</v>
      </c>
    </row>
    <row r="27" spans="2:15" ht="19.5" customHeight="1" x14ac:dyDescent="0.2">
      <c r="B27" s="107" t="s">
        <v>76</v>
      </c>
      <c r="C27" s="108">
        <v>0</v>
      </c>
      <c r="D27" s="108">
        <v>0</v>
      </c>
      <c r="E27" s="108">
        <v>0</v>
      </c>
      <c r="F27" s="108">
        <v>0</v>
      </c>
      <c r="G27" s="108">
        <v>0</v>
      </c>
      <c r="H27" s="108">
        <v>0</v>
      </c>
      <c r="I27" s="108">
        <v>0</v>
      </c>
      <c r="J27" s="108">
        <v>0</v>
      </c>
      <c r="K27" s="108">
        <v>0</v>
      </c>
      <c r="L27" s="108">
        <v>0</v>
      </c>
      <c r="M27" s="108">
        <v>0</v>
      </c>
      <c r="N27" s="108">
        <v>0</v>
      </c>
      <c r="O27" s="108">
        <v>0</v>
      </c>
    </row>
    <row r="28" spans="2:15" ht="19.5" customHeight="1" x14ac:dyDescent="0.2">
      <c r="B28" s="107" t="s">
        <v>77</v>
      </c>
      <c r="C28" s="108">
        <v>0</v>
      </c>
      <c r="D28" s="108">
        <v>0</v>
      </c>
      <c r="E28" s="108">
        <v>0</v>
      </c>
      <c r="F28" s="108">
        <v>0</v>
      </c>
      <c r="G28" s="108">
        <v>0</v>
      </c>
      <c r="H28" s="108">
        <v>0</v>
      </c>
      <c r="I28" s="108">
        <v>0</v>
      </c>
      <c r="J28" s="108">
        <v>0</v>
      </c>
      <c r="K28" s="108">
        <v>0</v>
      </c>
      <c r="L28" s="108">
        <v>0</v>
      </c>
      <c r="M28" s="108">
        <v>0</v>
      </c>
      <c r="N28" s="108">
        <v>0</v>
      </c>
      <c r="O28" s="108">
        <v>0</v>
      </c>
    </row>
    <row r="29" spans="2:15" ht="19.5" customHeight="1" x14ac:dyDescent="0.2">
      <c r="B29" s="113" t="s">
        <v>78</v>
      </c>
      <c r="C29" s="111">
        <f>SUM(C25:C28)</f>
        <v>0</v>
      </c>
      <c r="D29" s="111">
        <f>SUM(D25:D28)</f>
        <v>0</v>
      </c>
      <c r="E29" s="111">
        <f t="shared" ref="E29:O29" si="3">SUM(E25:E28)</f>
        <v>0</v>
      </c>
      <c r="F29" s="111">
        <f t="shared" si="3"/>
        <v>0</v>
      </c>
      <c r="G29" s="111">
        <f t="shared" si="3"/>
        <v>0</v>
      </c>
      <c r="H29" s="111">
        <f t="shared" si="3"/>
        <v>0</v>
      </c>
      <c r="I29" s="111">
        <f t="shared" si="3"/>
        <v>0</v>
      </c>
      <c r="J29" s="111">
        <f t="shared" si="3"/>
        <v>0</v>
      </c>
      <c r="K29" s="111">
        <f t="shared" si="3"/>
        <v>0</v>
      </c>
      <c r="L29" s="111">
        <f t="shared" si="3"/>
        <v>0</v>
      </c>
      <c r="M29" s="111">
        <f t="shared" si="3"/>
        <v>0</v>
      </c>
      <c r="N29" s="111">
        <f t="shared" si="3"/>
        <v>0</v>
      </c>
      <c r="O29" s="111">
        <f t="shared" si="3"/>
        <v>0</v>
      </c>
    </row>
    <row r="30" spans="2:15" ht="19.5" customHeight="1" x14ac:dyDescent="0.2">
      <c r="B30" s="103"/>
      <c r="C30" s="108"/>
      <c r="D30" s="108"/>
      <c r="E30" s="108"/>
      <c r="F30" s="108"/>
      <c r="G30" s="108"/>
      <c r="H30" s="108"/>
      <c r="I30" s="108"/>
      <c r="J30" s="108"/>
      <c r="K30" s="108"/>
      <c r="L30" s="108"/>
      <c r="M30" s="108"/>
      <c r="N30" s="108"/>
      <c r="O30" s="108"/>
    </row>
    <row r="31" spans="2:15" ht="19.5" customHeight="1" thickBot="1" x14ac:dyDescent="0.25">
      <c r="B31" s="110" t="s">
        <v>79</v>
      </c>
      <c r="C31" s="114">
        <f>SUM(C13,C22,C29)</f>
        <v>0</v>
      </c>
      <c r="D31" s="114">
        <f>SUM(D13,D22,D29)</f>
        <v>0</v>
      </c>
      <c r="E31" s="114">
        <f t="shared" ref="E31:O31" si="4">SUM(E13,E22,E29)</f>
        <v>0</v>
      </c>
      <c r="F31" s="114">
        <f t="shared" si="4"/>
        <v>0</v>
      </c>
      <c r="G31" s="114">
        <f t="shared" si="4"/>
        <v>0</v>
      </c>
      <c r="H31" s="114">
        <f t="shared" si="4"/>
        <v>0</v>
      </c>
      <c r="I31" s="114">
        <f t="shared" si="4"/>
        <v>0</v>
      </c>
      <c r="J31" s="114">
        <f t="shared" si="4"/>
        <v>0</v>
      </c>
      <c r="K31" s="114">
        <f t="shared" si="4"/>
        <v>0</v>
      </c>
      <c r="L31" s="114">
        <f t="shared" si="4"/>
        <v>0</v>
      </c>
      <c r="M31" s="114">
        <f t="shared" si="4"/>
        <v>0</v>
      </c>
      <c r="N31" s="114">
        <f t="shared" si="4"/>
        <v>0</v>
      </c>
      <c r="O31" s="114">
        <f t="shared" si="4"/>
        <v>0</v>
      </c>
    </row>
    <row r="32" spans="2:15" ht="19.5" customHeight="1" thickTop="1" x14ac:dyDescent="0.2">
      <c r="B32" s="102"/>
      <c r="C32" s="112"/>
      <c r="D32" s="112"/>
    </row>
    <row r="33" spans="2:15" ht="19.5" customHeight="1" x14ac:dyDescent="0.2">
      <c r="B33" s="115" t="s">
        <v>80</v>
      </c>
      <c r="C33" s="112"/>
      <c r="D33" s="112"/>
    </row>
    <row r="34" spans="2:15" ht="19.5" customHeight="1" x14ac:dyDescent="0.2">
      <c r="B34" s="115"/>
      <c r="C34" s="108"/>
      <c r="D34" s="108"/>
    </row>
    <row r="35" spans="2:15" ht="19.5" customHeight="1" x14ac:dyDescent="0.2">
      <c r="B35" s="105" t="s">
        <v>81</v>
      </c>
      <c r="C35" s="108"/>
      <c r="D35" s="108"/>
    </row>
    <row r="36" spans="2:15" ht="19.5" customHeight="1" x14ac:dyDescent="0.2">
      <c r="B36" s="107" t="s">
        <v>82</v>
      </c>
      <c r="C36" s="108">
        <v>0</v>
      </c>
      <c r="D36" s="108">
        <v>0</v>
      </c>
      <c r="E36" s="108">
        <v>0</v>
      </c>
      <c r="F36" s="108">
        <v>0</v>
      </c>
      <c r="G36" s="108">
        <v>0</v>
      </c>
      <c r="H36" s="108">
        <v>0</v>
      </c>
      <c r="I36" s="108">
        <v>0</v>
      </c>
      <c r="J36" s="108">
        <v>0</v>
      </c>
      <c r="K36" s="108">
        <v>0</v>
      </c>
      <c r="L36" s="108">
        <v>0</v>
      </c>
      <c r="M36" s="108">
        <v>0</v>
      </c>
      <c r="N36" s="108">
        <v>0</v>
      </c>
      <c r="O36" s="108">
        <v>0</v>
      </c>
    </row>
    <row r="37" spans="2:15" ht="19.5" customHeight="1" x14ac:dyDescent="0.2">
      <c r="B37" s="107" t="s">
        <v>83</v>
      </c>
      <c r="C37" s="108">
        <v>0</v>
      </c>
      <c r="D37" s="108">
        <v>0</v>
      </c>
      <c r="E37" s="108">
        <v>0</v>
      </c>
      <c r="F37" s="108">
        <v>0</v>
      </c>
      <c r="G37" s="108">
        <v>0</v>
      </c>
      <c r="H37" s="108">
        <v>0</v>
      </c>
      <c r="I37" s="108">
        <v>0</v>
      </c>
      <c r="J37" s="108">
        <v>0</v>
      </c>
      <c r="K37" s="108">
        <v>0</v>
      </c>
      <c r="L37" s="108">
        <v>0</v>
      </c>
      <c r="M37" s="108">
        <v>0</v>
      </c>
      <c r="N37" s="108">
        <v>0</v>
      </c>
      <c r="O37" s="108">
        <v>0</v>
      </c>
    </row>
    <row r="38" spans="2:15" ht="19.5" customHeight="1" x14ac:dyDescent="0.2">
      <c r="B38" s="107" t="s">
        <v>84</v>
      </c>
      <c r="C38" s="108">
        <v>0</v>
      </c>
      <c r="D38" s="108">
        <v>0</v>
      </c>
      <c r="E38" s="108">
        <v>0</v>
      </c>
      <c r="F38" s="108">
        <v>0</v>
      </c>
      <c r="G38" s="108">
        <v>0</v>
      </c>
      <c r="H38" s="108">
        <v>0</v>
      </c>
      <c r="I38" s="108">
        <v>0</v>
      </c>
      <c r="J38" s="108">
        <v>0</v>
      </c>
      <c r="K38" s="108">
        <v>0</v>
      </c>
      <c r="L38" s="108">
        <v>0</v>
      </c>
      <c r="M38" s="108">
        <v>0</v>
      </c>
      <c r="N38" s="108">
        <v>0</v>
      </c>
      <c r="O38" s="108">
        <v>0</v>
      </c>
    </row>
    <row r="39" spans="2:15" ht="19.5" customHeight="1" x14ac:dyDescent="0.2">
      <c r="B39" s="107" t="s">
        <v>85</v>
      </c>
      <c r="C39" s="108">
        <v>0</v>
      </c>
      <c r="D39" s="108">
        <v>0</v>
      </c>
      <c r="E39" s="108">
        <v>0</v>
      </c>
      <c r="F39" s="108">
        <v>0</v>
      </c>
      <c r="G39" s="108">
        <v>0</v>
      </c>
      <c r="H39" s="108">
        <v>0</v>
      </c>
      <c r="I39" s="108">
        <v>0</v>
      </c>
      <c r="J39" s="108">
        <v>0</v>
      </c>
      <c r="K39" s="108">
        <v>0</v>
      </c>
      <c r="L39" s="108">
        <v>0</v>
      </c>
      <c r="M39" s="108">
        <v>0</v>
      </c>
      <c r="N39" s="108">
        <v>0</v>
      </c>
      <c r="O39" s="108">
        <v>0</v>
      </c>
    </row>
    <row r="40" spans="2:15" ht="19.5" customHeight="1" x14ac:dyDescent="0.2">
      <c r="B40" s="107" t="s">
        <v>86</v>
      </c>
      <c r="C40" s="108">
        <v>0</v>
      </c>
      <c r="D40" s="108">
        <v>0</v>
      </c>
      <c r="E40" s="108">
        <v>0</v>
      </c>
      <c r="F40" s="108">
        <v>0</v>
      </c>
      <c r="G40" s="108">
        <v>0</v>
      </c>
      <c r="H40" s="108">
        <v>0</v>
      </c>
      <c r="I40" s="108">
        <v>0</v>
      </c>
      <c r="J40" s="108">
        <v>0</v>
      </c>
      <c r="K40" s="108">
        <v>0</v>
      </c>
      <c r="L40" s="108">
        <v>0</v>
      </c>
      <c r="M40" s="108">
        <v>0</v>
      </c>
      <c r="N40" s="108">
        <v>0</v>
      </c>
      <c r="O40" s="108">
        <v>0</v>
      </c>
    </row>
    <row r="41" spans="2:15" ht="19.5" customHeight="1" x14ac:dyDescent="0.2">
      <c r="B41" s="107" t="s">
        <v>87</v>
      </c>
      <c r="C41" s="108">
        <v>0</v>
      </c>
      <c r="D41" s="108">
        <v>0</v>
      </c>
      <c r="E41" s="108">
        <v>0</v>
      </c>
      <c r="F41" s="108">
        <v>0</v>
      </c>
      <c r="G41" s="108">
        <v>0</v>
      </c>
      <c r="H41" s="108">
        <v>0</v>
      </c>
      <c r="I41" s="108">
        <v>0</v>
      </c>
      <c r="J41" s="108">
        <v>0</v>
      </c>
      <c r="K41" s="108">
        <v>0</v>
      </c>
      <c r="L41" s="108">
        <v>0</v>
      </c>
      <c r="M41" s="108">
        <v>0</v>
      </c>
      <c r="N41" s="108">
        <v>0</v>
      </c>
      <c r="O41" s="108">
        <v>0</v>
      </c>
    </row>
    <row r="42" spans="2:15" ht="19.5" customHeight="1" x14ac:dyDescent="0.2">
      <c r="B42" s="110" t="s">
        <v>88</v>
      </c>
      <c r="C42" s="111">
        <f>SUM(C36:C41)</f>
        <v>0</v>
      </c>
      <c r="D42" s="111">
        <f>SUM(D36:D41)</f>
        <v>0</v>
      </c>
      <c r="E42" s="111">
        <f t="shared" ref="E42:O42" si="5">SUM(E36:E41)</f>
        <v>0</v>
      </c>
      <c r="F42" s="111">
        <f t="shared" si="5"/>
        <v>0</v>
      </c>
      <c r="G42" s="111">
        <f t="shared" si="5"/>
        <v>0</v>
      </c>
      <c r="H42" s="111">
        <f t="shared" si="5"/>
        <v>0</v>
      </c>
      <c r="I42" s="111">
        <f t="shared" si="5"/>
        <v>0</v>
      </c>
      <c r="J42" s="111">
        <f t="shared" si="5"/>
        <v>0</v>
      </c>
      <c r="K42" s="111">
        <f t="shared" si="5"/>
        <v>0</v>
      </c>
      <c r="L42" s="111">
        <f t="shared" si="5"/>
        <v>0</v>
      </c>
      <c r="M42" s="111">
        <f t="shared" si="5"/>
        <v>0</v>
      </c>
      <c r="N42" s="111">
        <f t="shared" si="5"/>
        <v>0</v>
      </c>
      <c r="O42" s="111">
        <f t="shared" si="5"/>
        <v>0</v>
      </c>
    </row>
    <row r="43" spans="2:15" ht="19.5" customHeight="1" x14ac:dyDescent="0.2">
      <c r="B43" s="103"/>
      <c r="C43" s="108"/>
      <c r="D43" s="108"/>
    </row>
    <row r="44" spans="2:15" ht="19.5" customHeight="1" x14ac:dyDescent="0.2">
      <c r="B44" s="105" t="s">
        <v>89</v>
      </c>
      <c r="C44" s="108"/>
      <c r="D44" s="108"/>
    </row>
    <row r="45" spans="2:15" ht="19.5" customHeight="1" x14ac:dyDescent="0.2">
      <c r="B45" s="107" t="s">
        <v>90</v>
      </c>
      <c r="C45" s="108">
        <f>'Start-up costs'!C89</f>
        <v>0</v>
      </c>
      <c r="D45" s="109">
        <v>0</v>
      </c>
      <c r="E45" s="109">
        <v>0</v>
      </c>
      <c r="F45" s="109">
        <v>0</v>
      </c>
      <c r="G45" s="109">
        <v>0</v>
      </c>
      <c r="H45" s="109">
        <v>0</v>
      </c>
      <c r="I45" s="109">
        <v>0</v>
      </c>
      <c r="J45" s="109">
        <v>0</v>
      </c>
      <c r="K45" s="109">
        <v>0</v>
      </c>
      <c r="L45" s="109">
        <v>0</v>
      </c>
      <c r="M45" s="109">
        <v>0</v>
      </c>
      <c r="N45" s="109">
        <v>0</v>
      </c>
      <c r="O45" s="109">
        <v>0</v>
      </c>
    </row>
    <row r="46" spans="2:15" ht="19.5" customHeight="1" x14ac:dyDescent="0.2">
      <c r="B46" s="107" t="s">
        <v>91</v>
      </c>
      <c r="C46" s="108">
        <v>0</v>
      </c>
      <c r="D46" s="108">
        <v>0</v>
      </c>
      <c r="E46" s="108">
        <v>0</v>
      </c>
      <c r="F46" s="108">
        <v>0</v>
      </c>
      <c r="G46" s="108">
        <v>0</v>
      </c>
      <c r="H46" s="108">
        <v>0</v>
      </c>
      <c r="I46" s="108">
        <v>0</v>
      </c>
      <c r="J46" s="108">
        <v>0</v>
      </c>
      <c r="K46" s="108">
        <v>0</v>
      </c>
      <c r="L46" s="108">
        <v>0</v>
      </c>
      <c r="M46" s="108">
        <v>0</v>
      </c>
      <c r="N46" s="108">
        <v>0</v>
      </c>
      <c r="O46" s="108">
        <v>0</v>
      </c>
    </row>
    <row r="47" spans="2:15" ht="19.5" customHeight="1" x14ac:dyDescent="0.2">
      <c r="B47" s="107" t="s">
        <v>92</v>
      </c>
      <c r="C47" s="108">
        <f>-C40</f>
        <v>0</v>
      </c>
      <c r="D47" s="108">
        <f>-D40</f>
        <v>0</v>
      </c>
      <c r="E47" s="108">
        <f t="shared" ref="E47:O47" si="6">-E40</f>
        <v>0</v>
      </c>
      <c r="F47" s="108">
        <f t="shared" si="6"/>
        <v>0</v>
      </c>
      <c r="G47" s="108">
        <f t="shared" si="6"/>
        <v>0</v>
      </c>
      <c r="H47" s="108">
        <f t="shared" si="6"/>
        <v>0</v>
      </c>
      <c r="I47" s="108">
        <f t="shared" si="6"/>
        <v>0</v>
      </c>
      <c r="J47" s="108">
        <f t="shared" si="6"/>
        <v>0</v>
      </c>
      <c r="K47" s="108">
        <f t="shared" si="6"/>
        <v>0</v>
      </c>
      <c r="L47" s="108">
        <f t="shared" si="6"/>
        <v>0</v>
      </c>
      <c r="M47" s="108">
        <f t="shared" si="6"/>
        <v>0</v>
      </c>
      <c r="N47" s="108">
        <f t="shared" si="6"/>
        <v>0</v>
      </c>
      <c r="O47" s="108">
        <f t="shared" si="6"/>
        <v>0</v>
      </c>
    </row>
    <row r="48" spans="2:15" ht="19.5" customHeight="1" x14ac:dyDescent="0.2">
      <c r="B48" s="107" t="s">
        <v>93</v>
      </c>
      <c r="C48" s="108">
        <f>'Start-up costs'!C90</f>
        <v>0</v>
      </c>
      <c r="D48" s="108">
        <v>0</v>
      </c>
      <c r="E48" s="108">
        <v>0</v>
      </c>
      <c r="F48" s="108">
        <v>0</v>
      </c>
      <c r="G48" s="108">
        <v>0</v>
      </c>
      <c r="H48" s="108">
        <v>0</v>
      </c>
      <c r="I48" s="108">
        <v>0</v>
      </c>
      <c r="J48" s="108">
        <v>0</v>
      </c>
      <c r="K48" s="108">
        <v>0</v>
      </c>
      <c r="L48" s="108">
        <v>0</v>
      </c>
      <c r="M48" s="108">
        <v>0</v>
      </c>
      <c r="N48" s="108">
        <v>0</v>
      </c>
      <c r="O48" s="108">
        <v>0</v>
      </c>
    </row>
    <row r="49" spans="2:15" ht="19.5" customHeight="1" x14ac:dyDescent="0.2">
      <c r="B49" s="110" t="s">
        <v>94</v>
      </c>
      <c r="C49" s="111">
        <f>SUM(C45:C48)</f>
        <v>0</v>
      </c>
      <c r="D49" s="111">
        <f>SUM(D45:D48)</f>
        <v>0</v>
      </c>
      <c r="E49" s="111">
        <f t="shared" ref="E49:O49" si="7">SUM(E45:E48)</f>
        <v>0</v>
      </c>
      <c r="F49" s="111">
        <f t="shared" si="7"/>
        <v>0</v>
      </c>
      <c r="G49" s="111">
        <f t="shared" si="7"/>
        <v>0</v>
      </c>
      <c r="H49" s="111">
        <f t="shared" si="7"/>
        <v>0</v>
      </c>
      <c r="I49" s="111">
        <f t="shared" si="7"/>
        <v>0</v>
      </c>
      <c r="J49" s="111">
        <f t="shared" si="7"/>
        <v>0</v>
      </c>
      <c r="K49" s="111">
        <f t="shared" si="7"/>
        <v>0</v>
      </c>
      <c r="L49" s="111">
        <f t="shared" si="7"/>
        <v>0</v>
      </c>
      <c r="M49" s="111">
        <f t="shared" si="7"/>
        <v>0</v>
      </c>
      <c r="N49" s="111">
        <f t="shared" si="7"/>
        <v>0</v>
      </c>
      <c r="O49" s="111">
        <f t="shared" si="7"/>
        <v>0</v>
      </c>
    </row>
    <row r="50" spans="2:15" ht="19.5" customHeight="1" x14ac:dyDescent="0.2">
      <c r="B50" s="103"/>
      <c r="C50" s="108"/>
      <c r="D50" s="108"/>
      <c r="E50" s="108"/>
      <c r="F50" s="108"/>
      <c r="G50" s="108"/>
      <c r="H50" s="108"/>
      <c r="I50" s="108"/>
      <c r="J50" s="108"/>
      <c r="K50" s="108"/>
      <c r="L50" s="108"/>
      <c r="M50" s="108"/>
      <c r="N50" s="108"/>
      <c r="O50" s="108"/>
    </row>
    <row r="51" spans="2:15" ht="19.5" customHeight="1" thickBot="1" x14ac:dyDescent="0.25">
      <c r="B51" s="110" t="s">
        <v>95</v>
      </c>
      <c r="C51" s="114">
        <f>(C42+C49)</f>
        <v>0</v>
      </c>
      <c r="D51" s="114">
        <f>(D42+D49)</f>
        <v>0</v>
      </c>
      <c r="E51" s="114">
        <f t="shared" ref="E51:O51" si="8">(E42+E49)</f>
        <v>0</v>
      </c>
      <c r="F51" s="114">
        <f t="shared" si="8"/>
        <v>0</v>
      </c>
      <c r="G51" s="114">
        <f t="shared" si="8"/>
        <v>0</v>
      </c>
      <c r="H51" s="114">
        <f t="shared" si="8"/>
        <v>0</v>
      </c>
      <c r="I51" s="114">
        <f t="shared" si="8"/>
        <v>0</v>
      </c>
      <c r="J51" s="114">
        <f t="shared" si="8"/>
        <v>0</v>
      </c>
      <c r="K51" s="114">
        <f t="shared" si="8"/>
        <v>0</v>
      </c>
      <c r="L51" s="114">
        <f t="shared" si="8"/>
        <v>0</v>
      </c>
      <c r="M51" s="114">
        <f t="shared" si="8"/>
        <v>0</v>
      </c>
      <c r="N51" s="114">
        <f t="shared" si="8"/>
        <v>0</v>
      </c>
      <c r="O51" s="114">
        <f t="shared" si="8"/>
        <v>0</v>
      </c>
    </row>
    <row r="52" spans="2:15" ht="19.5" customHeight="1" thickTop="1" x14ac:dyDescent="0.2">
      <c r="B52" s="103"/>
      <c r="C52" s="108"/>
      <c r="D52" s="108"/>
      <c r="E52" s="108"/>
      <c r="F52" s="108"/>
      <c r="G52" s="108"/>
      <c r="H52" s="108"/>
      <c r="I52" s="108"/>
      <c r="J52" s="108"/>
      <c r="K52" s="108"/>
      <c r="L52" s="108"/>
      <c r="M52" s="108"/>
      <c r="N52" s="108"/>
      <c r="O52" s="108"/>
    </row>
    <row r="53" spans="2:15" ht="19.5" customHeight="1" x14ac:dyDescent="0.2">
      <c r="B53" s="105" t="s">
        <v>96</v>
      </c>
      <c r="C53" s="108"/>
      <c r="D53" s="108"/>
      <c r="E53" s="108"/>
      <c r="F53" s="108"/>
      <c r="G53" s="108"/>
      <c r="H53" s="108"/>
      <c r="I53" s="108"/>
      <c r="J53" s="108"/>
      <c r="K53" s="108"/>
      <c r="L53" s="108"/>
      <c r="M53" s="108"/>
      <c r="N53" s="108"/>
      <c r="O53" s="108"/>
    </row>
    <row r="54" spans="2:15" ht="19.5" customHeight="1" x14ac:dyDescent="0.2">
      <c r="B54" s="107" t="s">
        <v>97</v>
      </c>
      <c r="C54" s="108">
        <f>'Start-up costs'!C88</f>
        <v>0</v>
      </c>
      <c r="D54" s="108">
        <v>0</v>
      </c>
      <c r="E54" s="108">
        <v>0</v>
      </c>
      <c r="F54" s="108">
        <v>0</v>
      </c>
      <c r="G54" s="108">
        <v>0</v>
      </c>
      <c r="H54" s="108">
        <v>0</v>
      </c>
      <c r="I54" s="108">
        <v>0</v>
      </c>
      <c r="J54" s="108">
        <v>0</v>
      </c>
      <c r="K54" s="108">
        <v>0</v>
      </c>
      <c r="L54" s="108">
        <v>0</v>
      </c>
      <c r="M54" s="108">
        <v>0</v>
      </c>
      <c r="N54" s="108">
        <v>0</v>
      </c>
      <c r="O54" s="108">
        <v>0</v>
      </c>
    </row>
    <row r="55" spans="2:15" ht="19.5" customHeight="1" x14ac:dyDescent="0.2">
      <c r="B55" s="107" t="s">
        <v>98</v>
      </c>
      <c r="C55" s="108">
        <v>0</v>
      </c>
      <c r="D55" s="108">
        <v>0</v>
      </c>
      <c r="E55" s="108">
        <v>0</v>
      </c>
      <c r="F55" s="108">
        <v>0</v>
      </c>
      <c r="G55" s="108">
        <v>0</v>
      </c>
      <c r="H55" s="108">
        <v>0</v>
      </c>
      <c r="I55" s="108">
        <v>0</v>
      </c>
      <c r="J55" s="108">
        <v>0</v>
      </c>
      <c r="K55" s="108">
        <v>0</v>
      </c>
      <c r="L55" s="108">
        <v>0</v>
      </c>
      <c r="M55" s="108">
        <v>0</v>
      </c>
      <c r="N55" s="108">
        <v>0</v>
      </c>
      <c r="O55" s="108">
        <v>0</v>
      </c>
    </row>
    <row r="56" spans="2:15" ht="19.5" customHeight="1" x14ac:dyDescent="0.2">
      <c r="B56" s="107" t="s">
        <v>99</v>
      </c>
      <c r="C56" s="108">
        <v>0</v>
      </c>
      <c r="D56" s="109">
        <f>'PnL projection'!D49</f>
        <v>0</v>
      </c>
      <c r="E56" s="109">
        <f>'PnL projection'!F49+D56</f>
        <v>0</v>
      </c>
      <c r="F56" s="109">
        <f>'PnL projection'!H49+E56</f>
        <v>0</v>
      </c>
      <c r="G56" s="109">
        <f>'PnL projection'!J49+F56</f>
        <v>0</v>
      </c>
      <c r="H56" s="109">
        <f>'PnL projection'!L49+G56</f>
        <v>0</v>
      </c>
      <c r="I56" s="109">
        <f>'PnL projection'!N49+H56</f>
        <v>0</v>
      </c>
      <c r="J56" s="109">
        <f>'PnL projection'!P49+I56</f>
        <v>0</v>
      </c>
      <c r="K56" s="109">
        <f>'PnL projection'!R49+J56</f>
        <v>0</v>
      </c>
      <c r="L56" s="109">
        <f>'PnL projection'!T49+K56</f>
        <v>0</v>
      </c>
      <c r="M56" s="109">
        <f>'PnL projection'!V49+L56</f>
        <v>0</v>
      </c>
      <c r="N56" s="109">
        <f>'PnL projection'!X49+M56</f>
        <v>0</v>
      </c>
      <c r="O56" s="109">
        <f>'PnL projection'!Z49+N56</f>
        <v>0</v>
      </c>
    </row>
    <row r="57" spans="2:15" ht="19.5" customHeight="1" x14ac:dyDescent="0.2">
      <c r="B57" s="110" t="s">
        <v>100</v>
      </c>
      <c r="C57" s="111">
        <f>SUM(C54:C56)</f>
        <v>0</v>
      </c>
      <c r="D57" s="111">
        <f>SUM(D54:D56)</f>
        <v>0</v>
      </c>
      <c r="E57" s="111">
        <f>SUM(E54:E56)</f>
        <v>0</v>
      </c>
      <c r="F57" s="111">
        <f t="shared" ref="F57:O57" si="9">SUM(F54:F56)</f>
        <v>0</v>
      </c>
      <c r="G57" s="111">
        <f t="shared" si="9"/>
        <v>0</v>
      </c>
      <c r="H57" s="111">
        <f t="shared" si="9"/>
        <v>0</v>
      </c>
      <c r="I57" s="111">
        <f t="shared" si="9"/>
        <v>0</v>
      </c>
      <c r="J57" s="111">
        <f t="shared" si="9"/>
        <v>0</v>
      </c>
      <c r="K57" s="111">
        <f t="shared" si="9"/>
        <v>0</v>
      </c>
      <c r="L57" s="111">
        <f t="shared" si="9"/>
        <v>0</v>
      </c>
      <c r="M57" s="111">
        <f t="shared" si="9"/>
        <v>0</v>
      </c>
      <c r="N57" s="111">
        <f t="shared" si="9"/>
        <v>0</v>
      </c>
      <c r="O57" s="111">
        <f t="shared" si="9"/>
        <v>0</v>
      </c>
    </row>
    <row r="58" spans="2:15" ht="19.5" customHeight="1" x14ac:dyDescent="0.2">
      <c r="B58" s="103"/>
      <c r="C58" s="108"/>
      <c r="D58" s="108"/>
      <c r="E58" s="108"/>
      <c r="F58" s="108"/>
      <c r="G58" s="108"/>
      <c r="H58" s="108"/>
      <c r="I58" s="108"/>
      <c r="J58" s="108"/>
      <c r="K58" s="108"/>
      <c r="L58" s="108"/>
      <c r="M58" s="108"/>
      <c r="N58" s="108"/>
      <c r="O58" s="108"/>
    </row>
    <row r="59" spans="2:15" ht="19.5" customHeight="1" thickBot="1" x14ac:dyDescent="0.25">
      <c r="B59" s="110" t="s">
        <v>101</v>
      </c>
      <c r="C59" s="114">
        <f>C51+C57</f>
        <v>0</v>
      </c>
      <c r="D59" s="114">
        <f>D51+D57</f>
        <v>0</v>
      </c>
      <c r="E59" s="114">
        <f>E51+E57</f>
        <v>0</v>
      </c>
      <c r="F59" s="114">
        <f t="shared" ref="F59:O59" si="10">F51+F57</f>
        <v>0</v>
      </c>
      <c r="G59" s="114">
        <f t="shared" si="10"/>
        <v>0</v>
      </c>
      <c r="H59" s="114">
        <f t="shared" si="10"/>
        <v>0</v>
      </c>
      <c r="I59" s="114">
        <f t="shared" si="10"/>
        <v>0</v>
      </c>
      <c r="J59" s="114">
        <f t="shared" si="10"/>
        <v>0</v>
      </c>
      <c r="K59" s="114">
        <f t="shared" si="10"/>
        <v>0</v>
      </c>
      <c r="L59" s="114">
        <f t="shared" si="10"/>
        <v>0</v>
      </c>
      <c r="M59" s="114">
        <f t="shared" si="10"/>
        <v>0</v>
      </c>
      <c r="N59" s="114">
        <f t="shared" si="10"/>
        <v>0</v>
      </c>
      <c r="O59" s="114">
        <f t="shared" si="10"/>
        <v>0</v>
      </c>
    </row>
    <row r="60" spans="2:15" ht="12.75" thickTop="1" x14ac:dyDescent="0.2">
      <c r="C60" s="116"/>
      <c r="D60" s="116"/>
    </row>
    <row r="61" spans="2:15" x14ac:dyDescent="0.2">
      <c r="C61" s="116"/>
      <c r="D61" s="116"/>
    </row>
    <row r="62" spans="2:15" x14ac:dyDescent="0.2">
      <c r="C62" s="116"/>
      <c r="D62" s="116"/>
    </row>
    <row r="63" spans="2:15" x14ac:dyDescent="0.2">
      <c r="C63" s="116"/>
      <c r="D63" s="116"/>
    </row>
    <row r="64" spans="2:15" x14ac:dyDescent="0.2">
      <c r="C64" s="116"/>
      <c r="D64" s="116"/>
    </row>
    <row r="65" spans="3:4" x14ac:dyDescent="0.2">
      <c r="C65" s="116"/>
      <c r="D65" s="116"/>
    </row>
    <row r="66" spans="3:4" x14ac:dyDescent="0.2">
      <c r="C66" s="116"/>
      <c r="D66" s="116"/>
    </row>
    <row r="67" spans="3:4" x14ac:dyDescent="0.2">
      <c r="C67" s="116"/>
      <c r="D67" s="116"/>
    </row>
    <row r="68" spans="3:4" x14ac:dyDescent="0.2">
      <c r="C68" s="116"/>
      <c r="D68" s="116"/>
    </row>
    <row r="69" spans="3:4" x14ac:dyDescent="0.2">
      <c r="C69" s="116"/>
      <c r="D69" s="116"/>
    </row>
    <row r="70" spans="3:4" x14ac:dyDescent="0.2">
      <c r="C70" s="116"/>
      <c r="D70" s="116"/>
    </row>
    <row r="71" spans="3:4" x14ac:dyDescent="0.2">
      <c r="C71" s="116"/>
      <c r="D71" s="116"/>
    </row>
  </sheetData>
  <phoneticPr fontId="14" type="noConversion"/>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G13" sqref="G13"/>
    </sheetView>
  </sheetViews>
  <sheetFormatPr defaultRowHeight="12.75" x14ac:dyDescent="0.2"/>
  <cols>
    <col min="1" max="1" width="25.28515625" customWidth="1"/>
    <col min="2" max="2" width="12.85546875" bestFit="1" customWidth="1"/>
    <col min="3" max="3" width="11.5703125" bestFit="1" customWidth="1"/>
    <col min="4" max="4" width="12.85546875" bestFit="1" customWidth="1"/>
    <col min="5" max="5" width="11.5703125" bestFit="1" customWidth="1"/>
  </cols>
  <sheetData>
    <row r="1" spans="1:9" x14ac:dyDescent="0.2">
      <c r="A1" s="121" t="s">
        <v>104</v>
      </c>
    </row>
    <row r="3" spans="1:9" x14ac:dyDescent="0.2">
      <c r="A3" s="131" t="s">
        <v>257</v>
      </c>
      <c r="B3" s="123">
        <f>'Start-up costs'!C103</f>
        <v>0</v>
      </c>
    </row>
    <row r="4" spans="1:9" x14ac:dyDescent="0.2">
      <c r="A4" s="131" t="s">
        <v>258</v>
      </c>
      <c r="B4" s="123">
        <f>'Start-up costs'!C88</f>
        <v>0</v>
      </c>
      <c r="D4" s="161" t="s">
        <v>259</v>
      </c>
      <c r="E4" s="161"/>
      <c r="F4" s="161"/>
      <c r="G4" s="161"/>
    </row>
    <row r="5" spans="1:9" x14ac:dyDescent="0.2">
      <c r="A5" t="s">
        <v>105</v>
      </c>
      <c r="B5" s="124">
        <f>B3-B4</f>
        <v>0</v>
      </c>
    </row>
    <row r="7" spans="1:9" x14ac:dyDescent="0.2">
      <c r="A7" t="s">
        <v>106</v>
      </c>
      <c r="B7">
        <v>48</v>
      </c>
      <c r="C7" t="s">
        <v>108</v>
      </c>
      <c r="D7" s="161" t="s">
        <v>260</v>
      </c>
      <c r="E7" s="161"/>
      <c r="F7" s="161"/>
      <c r="G7" s="161"/>
    </row>
    <row r="8" spans="1:9" x14ac:dyDescent="0.2">
      <c r="A8" t="s">
        <v>107</v>
      </c>
      <c r="B8" s="125">
        <v>1.2500000000000001E-2</v>
      </c>
      <c r="C8" t="s">
        <v>109</v>
      </c>
      <c r="D8" s="161" t="s">
        <v>261</v>
      </c>
      <c r="E8" s="161"/>
      <c r="F8" s="161"/>
      <c r="G8" s="161"/>
      <c r="H8" s="161"/>
      <c r="I8" s="161"/>
    </row>
    <row r="10" spans="1:9" x14ac:dyDescent="0.2">
      <c r="A10" t="s">
        <v>110</v>
      </c>
      <c r="B10" s="122">
        <f>PMT(B8,B7,B5)</f>
        <v>0</v>
      </c>
      <c r="D10" s="161" t="s">
        <v>262</v>
      </c>
    </row>
    <row r="13" spans="1:9" x14ac:dyDescent="0.2">
      <c r="B13" s="127" t="s">
        <v>14</v>
      </c>
      <c r="C13" s="127" t="s">
        <v>110</v>
      </c>
      <c r="D13" s="127" t="s">
        <v>111</v>
      </c>
      <c r="E13" s="127" t="s">
        <v>160</v>
      </c>
    </row>
    <row r="14" spans="1:9" x14ac:dyDescent="0.2">
      <c r="A14" t="s">
        <v>112</v>
      </c>
      <c r="B14" s="126">
        <f>B5*B8</f>
        <v>0</v>
      </c>
      <c r="C14" s="122">
        <f>B10</f>
        <v>0</v>
      </c>
      <c r="D14" s="126">
        <f>B5+B14+C14</f>
        <v>0</v>
      </c>
      <c r="E14" s="122">
        <f>C14+B14</f>
        <v>0</v>
      </c>
    </row>
    <row r="15" spans="1:9" x14ac:dyDescent="0.2">
      <c r="A15" t="s">
        <v>113</v>
      </c>
      <c r="B15" s="126">
        <f>D14*B$8</f>
        <v>0</v>
      </c>
      <c r="C15" s="122">
        <f>B$10</f>
        <v>0</v>
      </c>
      <c r="D15" s="126">
        <f>D14+B15+C15</f>
        <v>0</v>
      </c>
      <c r="E15" s="122">
        <f>C15+B15</f>
        <v>0</v>
      </c>
    </row>
    <row r="16" spans="1:9" x14ac:dyDescent="0.2">
      <c r="A16" t="s">
        <v>114</v>
      </c>
      <c r="B16" s="126">
        <f t="shared" ref="B16:B61" si="0">D15*B$8</f>
        <v>0</v>
      </c>
      <c r="C16" s="122">
        <f t="shared" ref="C16:C61" si="1">B$10</f>
        <v>0</v>
      </c>
      <c r="D16" s="126">
        <f t="shared" ref="D16:D61" si="2">D15+B16+C16</f>
        <v>0</v>
      </c>
      <c r="E16" s="122">
        <f t="shared" ref="E16:E61" si="3">C16+B16</f>
        <v>0</v>
      </c>
    </row>
    <row r="17" spans="1:5" x14ac:dyDescent="0.2">
      <c r="A17" t="s">
        <v>115</v>
      </c>
      <c r="B17" s="126">
        <f t="shared" si="0"/>
        <v>0</v>
      </c>
      <c r="C17" s="122">
        <f t="shared" si="1"/>
        <v>0</v>
      </c>
      <c r="D17" s="126">
        <f t="shared" si="2"/>
        <v>0</v>
      </c>
      <c r="E17" s="122">
        <f t="shared" si="3"/>
        <v>0</v>
      </c>
    </row>
    <row r="18" spans="1:5" x14ac:dyDescent="0.2">
      <c r="A18" t="s">
        <v>116</v>
      </c>
      <c r="B18" s="126">
        <f t="shared" si="0"/>
        <v>0</v>
      </c>
      <c r="C18" s="122">
        <f t="shared" si="1"/>
        <v>0</v>
      </c>
      <c r="D18" s="126">
        <f t="shared" si="2"/>
        <v>0</v>
      </c>
      <c r="E18" s="122">
        <f t="shared" si="3"/>
        <v>0</v>
      </c>
    </row>
    <row r="19" spans="1:5" x14ac:dyDescent="0.2">
      <c r="A19" t="s">
        <v>117</v>
      </c>
      <c r="B19" s="126">
        <f t="shared" si="0"/>
        <v>0</v>
      </c>
      <c r="C19" s="122">
        <f t="shared" si="1"/>
        <v>0</v>
      </c>
      <c r="D19" s="126">
        <f t="shared" si="2"/>
        <v>0</v>
      </c>
      <c r="E19" s="122">
        <f t="shared" si="3"/>
        <v>0</v>
      </c>
    </row>
    <row r="20" spans="1:5" x14ac:dyDescent="0.2">
      <c r="A20" t="s">
        <v>118</v>
      </c>
      <c r="B20" s="126">
        <f t="shared" si="0"/>
        <v>0</v>
      </c>
      <c r="C20" s="122">
        <f t="shared" si="1"/>
        <v>0</v>
      </c>
      <c r="D20" s="126">
        <f t="shared" si="2"/>
        <v>0</v>
      </c>
      <c r="E20" s="122">
        <f t="shared" si="3"/>
        <v>0</v>
      </c>
    </row>
    <row r="21" spans="1:5" x14ac:dyDescent="0.2">
      <c r="A21" t="s">
        <v>119</v>
      </c>
      <c r="B21" s="126">
        <f t="shared" si="0"/>
        <v>0</v>
      </c>
      <c r="C21" s="122">
        <f t="shared" si="1"/>
        <v>0</v>
      </c>
      <c r="D21" s="126">
        <f t="shared" si="2"/>
        <v>0</v>
      </c>
      <c r="E21" s="122">
        <f t="shared" si="3"/>
        <v>0</v>
      </c>
    </row>
    <row r="22" spans="1:5" x14ac:dyDescent="0.2">
      <c r="A22" t="s">
        <v>120</v>
      </c>
      <c r="B22" s="126">
        <f t="shared" si="0"/>
        <v>0</v>
      </c>
      <c r="C22" s="122">
        <f t="shared" si="1"/>
        <v>0</v>
      </c>
      <c r="D22" s="126">
        <f t="shared" si="2"/>
        <v>0</v>
      </c>
      <c r="E22" s="122">
        <f t="shared" si="3"/>
        <v>0</v>
      </c>
    </row>
    <row r="23" spans="1:5" x14ac:dyDescent="0.2">
      <c r="A23" t="s">
        <v>121</v>
      </c>
      <c r="B23" s="126">
        <f t="shared" si="0"/>
        <v>0</v>
      </c>
      <c r="C23" s="122">
        <f t="shared" si="1"/>
        <v>0</v>
      </c>
      <c r="D23" s="126">
        <f t="shared" si="2"/>
        <v>0</v>
      </c>
      <c r="E23" s="122">
        <f t="shared" si="3"/>
        <v>0</v>
      </c>
    </row>
    <row r="24" spans="1:5" x14ac:dyDescent="0.2">
      <c r="A24" t="s">
        <v>122</v>
      </c>
      <c r="B24" s="126">
        <f t="shared" si="0"/>
        <v>0</v>
      </c>
      <c r="C24" s="122">
        <f t="shared" si="1"/>
        <v>0</v>
      </c>
      <c r="D24" s="126">
        <f t="shared" si="2"/>
        <v>0</v>
      </c>
      <c r="E24" s="122">
        <f t="shared" si="3"/>
        <v>0</v>
      </c>
    </row>
    <row r="25" spans="1:5" x14ac:dyDescent="0.2">
      <c r="A25" t="s">
        <v>123</v>
      </c>
      <c r="B25" s="126">
        <f t="shared" si="0"/>
        <v>0</v>
      </c>
      <c r="C25" s="122">
        <f t="shared" si="1"/>
        <v>0</v>
      </c>
      <c r="D25" s="126">
        <f t="shared" si="2"/>
        <v>0</v>
      </c>
      <c r="E25" s="122">
        <f t="shared" si="3"/>
        <v>0</v>
      </c>
    </row>
    <row r="26" spans="1:5" x14ac:dyDescent="0.2">
      <c r="A26" t="s">
        <v>124</v>
      </c>
      <c r="B26" s="126">
        <f t="shared" si="0"/>
        <v>0</v>
      </c>
      <c r="C26" s="122">
        <f t="shared" si="1"/>
        <v>0</v>
      </c>
      <c r="D26" s="126">
        <f t="shared" si="2"/>
        <v>0</v>
      </c>
      <c r="E26" s="122">
        <f t="shared" si="3"/>
        <v>0</v>
      </c>
    </row>
    <row r="27" spans="1:5" x14ac:dyDescent="0.2">
      <c r="A27" t="s">
        <v>125</v>
      </c>
      <c r="B27" s="126">
        <f t="shared" si="0"/>
        <v>0</v>
      </c>
      <c r="C27" s="122">
        <f t="shared" si="1"/>
        <v>0</v>
      </c>
      <c r="D27" s="126">
        <f t="shared" si="2"/>
        <v>0</v>
      </c>
      <c r="E27" s="122">
        <f t="shared" si="3"/>
        <v>0</v>
      </c>
    </row>
    <row r="28" spans="1:5" x14ac:dyDescent="0.2">
      <c r="A28" t="s">
        <v>126</v>
      </c>
      <c r="B28" s="126">
        <f t="shared" si="0"/>
        <v>0</v>
      </c>
      <c r="C28" s="122">
        <f t="shared" si="1"/>
        <v>0</v>
      </c>
      <c r="D28" s="126">
        <f t="shared" si="2"/>
        <v>0</v>
      </c>
      <c r="E28" s="122">
        <f t="shared" si="3"/>
        <v>0</v>
      </c>
    </row>
    <row r="29" spans="1:5" x14ac:dyDescent="0.2">
      <c r="A29" t="s">
        <v>127</v>
      </c>
      <c r="B29" s="126">
        <f t="shared" si="0"/>
        <v>0</v>
      </c>
      <c r="C29" s="122">
        <f t="shared" si="1"/>
        <v>0</v>
      </c>
      <c r="D29" s="126">
        <f t="shared" si="2"/>
        <v>0</v>
      </c>
      <c r="E29" s="122">
        <f t="shared" si="3"/>
        <v>0</v>
      </c>
    </row>
    <row r="30" spans="1:5" x14ac:dyDescent="0.2">
      <c r="A30" t="s">
        <v>128</v>
      </c>
      <c r="B30" s="126">
        <f t="shared" si="0"/>
        <v>0</v>
      </c>
      <c r="C30" s="122">
        <f t="shared" si="1"/>
        <v>0</v>
      </c>
      <c r="D30" s="126">
        <f t="shared" si="2"/>
        <v>0</v>
      </c>
      <c r="E30" s="122">
        <f t="shared" si="3"/>
        <v>0</v>
      </c>
    </row>
    <row r="31" spans="1:5" x14ac:dyDescent="0.2">
      <c r="A31" t="s">
        <v>129</v>
      </c>
      <c r="B31" s="126">
        <f t="shared" si="0"/>
        <v>0</v>
      </c>
      <c r="C31" s="122">
        <f t="shared" si="1"/>
        <v>0</v>
      </c>
      <c r="D31" s="126">
        <f t="shared" si="2"/>
        <v>0</v>
      </c>
      <c r="E31" s="122">
        <f t="shared" si="3"/>
        <v>0</v>
      </c>
    </row>
    <row r="32" spans="1:5" x14ac:dyDescent="0.2">
      <c r="A32" t="s">
        <v>130</v>
      </c>
      <c r="B32" s="126">
        <f t="shared" si="0"/>
        <v>0</v>
      </c>
      <c r="C32" s="122">
        <f t="shared" si="1"/>
        <v>0</v>
      </c>
      <c r="D32" s="126">
        <f t="shared" si="2"/>
        <v>0</v>
      </c>
      <c r="E32" s="122">
        <f t="shared" si="3"/>
        <v>0</v>
      </c>
    </row>
    <row r="33" spans="1:5" x14ac:dyDescent="0.2">
      <c r="A33" t="s">
        <v>131</v>
      </c>
      <c r="B33" s="126">
        <f t="shared" si="0"/>
        <v>0</v>
      </c>
      <c r="C33" s="122">
        <f t="shared" si="1"/>
        <v>0</v>
      </c>
      <c r="D33" s="126">
        <f t="shared" si="2"/>
        <v>0</v>
      </c>
      <c r="E33" s="122">
        <f t="shared" si="3"/>
        <v>0</v>
      </c>
    </row>
    <row r="34" spans="1:5" x14ac:dyDescent="0.2">
      <c r="A34" t="s">
        <v>132</v>
      </c>
      <c r="B34" s="126">
        <f t="shared" si="0"/>
        <v>0</v>
      </c>
      <c r="C34" s="122">
        <f t="shared" si="1"/>
        <v>0</v>
      </c>
      <c r="D34" s="126">
        <f t="shared" si="2"/>
        <v>0</v>
      </c>
      <c r="E34" s="122">
        <f t="shared" si="3"/>
        <v>0</v>
      </c>
    </row>
    <row r="35" spans="1:5" x14ac:dyDescent="0.2">
      <c r="A35" t="s">
        <v>133</v>
      </c>
      <c r="B35" s="126">
        <f t="shared" si="0"/>
        <v>0</v>
      </c>
      <c r="C35" s="122">
        <f t="shared" si="1"/>
        <v>0</v>
      </c>
      <c r="D35" s="126">
        <f t="shared" si="2"/>
        <v>0</v>
      </c>
      <c r="E35" s="122">
        <f t="shared" si="3"/>
        <v>0</v>
      </c>
    </row>
    <row r="36" spans="1:5" x14ac:dyDescent="0.2">
      <c r="A36" t="s">
        <v>134</v>
      </c>
      <c r="B36" s="126">
        <f t="shared" si="0"/>
        <v>0</v>
      </c>
      <c r="C36" s="122">
        <f t="shared" si="1"/>
        <v>0</v>
      </c>
      <c r="D36" s="126">
        <f t="shared" si="2"/>
        <v>0</v>
      </c>
      <c r="E36" s="122">
        <f t="shared" si="3"/>
        <v>0</v>
      </c>
    </row>
    <row r="37" spans="1:5" x14ac:dyDescent="0.2">
      <c r="A37" t="s">
        <v>135</v>
      </c>
      <c r="B37" s="126">
        <f t="shared" si="0"/>
        <v>0</v>
      </c>
      <c r="C37" s="122">
        <f t="shared" si="1"/>
        <v>0</v>
      </c>
      <c r="D37" s="126">
        <f t="shared" si="2"/>
        <v>0</v>
      </c>
      <c r="E37" s="122">
        <f t="shared" si="3"/>
        <v>0</v>
      </c>
    </row>
    <row r="38" spans="1:5" x14ac:dyDescent="0.2">
      <c r="A38" t="s">
        <v>136</v>
      </c>
      <c r="B38" s="126">
        <f t="shared" si="0"/>
        <v>0</v>
      </c>
      <c r="C38" s="122">
        <f t="shared" si="1"/>
        <v>0</v>
      </c>
      <c r="D38" s="126">
        <f t="shared" si="2"/>
        <v>0</v>
      </c>
      <c r="E38" s="122">
        <f t="shared" si="3"/>
        <v>0</v>
      </c>
    </row>
    <row r="39" spans="1:5" x14ac:dyDescent="0.2">
      <c r="A39" t="s">
        <v>137</v>
      </c>
      <c r="B39" s="126">
        <f t="shared" si="0"/>
        <v>0</v>
      </c>
      <c r="C39" s="122">
        <f t="shared" si="1"/>
        <v>0</v>
      </c>
      <c r="D39" s="126">
        <f t="shared" si="2"/>
        <v>0</v>
      </c>
      <c r="E39" s="122">
        <f t="shared" si="3"/>
        <v>0</v>
      </c>
    </row>
    <row r="40" spans="1:5" x14ac:dyDescent="0.2">
      <c r="A40" t="s">
        <v>138</v>
      </c>
      <c r="B40" s="126">
        <f t="shared" si="0"/>
        <v>0</v>
      </c>
      <c r="C40" s="122">
        <f t="shared" si="1"/>
        <v>0</v>
      </c>
      <c r="D40" s="126">
        <f t="shared" si="2"/>
        <v>0</v>
      </c>
      <c r="E40" s="122">
        <f t="shared" si="3"/>
        <v>0</v>
      </c>
    </row>
    <row r="41" spans="1:5" x14ac:dyDescent="0.2">
      <c r="A41" t="s">
        <v>139</v>
      </c>
      <c r="B41" s="126">
        <f t="shared" si="0"/>
        <v>0</v>
      </c>
      <c r="C41" s="122">
        <f t="shared" si="1"/>
        <v>0</v>
      </c>
      <c r="D41" s="126">
        <f t="shared" si="2"/>
        <v>0</v>
      </c>
      <c r="E41" s="122">
        <f t="shared" si="3"/>
        <v>0</v>
      </c>
    </row>
    <row r="42" spans="1:5" x14ac:dyDescent="0.2">
      <c r="A42" t="s">
        <v>140</v>
      </c>
      <c r="B42" s="126">
        <f t="shared" si="0"/>
        <v>0</v>
      </c>
      <c r="C42" s="122">
        <f t="shared" si="1"/>
        <v>0</v>
      </c>
      <c r="D42" s="126">
        <f t="shared" si="2"/>
        <v>0</v>
      </c>
      <c r="E42" s="122">
        <f t="shared" si="3"/>
        <v>0</v>
      </c>
    </row>
    <row r="43" spans="1:5" x14ac:dyDescent="0.2">
      <c r="A43" t="s">
        <v>141</v>
      </c>
      <c r="B43" s="126">
        <f t="shared" si="0"/>
        <v>0</v>
      </c>
      <c r="C43" s="122">
        <f t="shared" si="1"/>
        <v>0</v>
      </c>
      <c r="D43" s="126">
        <f t="shared" si="2"/>
        <v>0</v>
      </c>
      <c r="E43" s="122">
        <f t="shared" si="3"/>
        <v>0</v>
      </c>
    </row>
    <row r="44" spans="1:5" x14ac:dyDescent="0.2">
      <c r="A44" t="s">
        <v>142</v>
      </c>
      <c r="B44" s="126">
        <f t="shared" si="0"/>
        <v>0</v>
      </c>
      <c r="C44" s="122">
        <f t="shared" si="1"/>
        <v>0</v>
      </c>
      <c r="D44" s="126">
        <f t="shared" si="2"/>
        <v>0</v>
      </c>
      <c r="E44" s="122">
        <f t="shared" si="3"/>
        <v>0</v>
      </c>
    </row>
    <row r="45" spans="1:5" x14ac:dyDescent="0.2">
      <c r="A45" t="s">
        <v>143</v>
      </c>
      <c r="B45" s="126">
        <f t="shared" si="0"/>
        <v>0</v>
      </c>
      <c r="C45" s="122">
        <f t="shared" si="1"/>
        <v>0</v>
      </c>
      <c r="D45" s="126">
        <f t="shared" si="2"/>
        <v>0</v>
      </c>
      <c r="E45" s="122">
        <f t="shared" si="3"/>
        <v>0</v>
      </c>
    </row>
    <row r="46" spans="1:5" x14ac:dyDescent="0.2">
      <c r="A46" t="s">
        <v>144</v>
      </c>
      <c r="B46" s="126">
        <f t="shared" si="0"/>
        <v>0</v>
      </c>
      <c r="C46" s="122">
        <f t="shared" si="1"/>
        <v>0</v>
      </c>
      <c r="D46" s="126">
        <f t="shared" si="2"/>
        <v>0</v>
      </c>
      <c r="E46" s="122">
        <f t="shared" si="3"/>
        <v>0</v>
      </c>
    </row>
    <row r="47" spans="1:5" x14ac:dyDescent="0.2">
      <c r="A47" t="s">
        <v>145</v>
      </c>
      <c r="B47" s="126">
        <f t="shared" si="0"/>
        <v>0</v>
      </c>
      <c r="C47" s="122">
        <f t="shared" si="1"/>
        <v>0</v>
      </c>
      <c r="D47" s="126">
        <f t="shared" si="2"/>
        <v>0</v>
      </c>
      <c r="E47" s="122">
        <f t="shared" si="3"/>
        <v>0</v>
      </c>
    </row>
    <row r="48" spans="1:5" x14ac:dyDescent="0.2">
      <c r="A48" t="s">
        <v>146</v>
      </c>
      <c r="B48" s="126">
        <f t="shared" si="0"/>
        <v>0</v>
      </c>
      <c r="C48" s="122">
        <f t="shared" si="1"/>
        <v>0</v>
      </c>
      <c r="D48" s="126">
        <f t="shared" si="2"/>
        <v>0</v>
      </c>
      <c r="E48" s="122">
        <f t="shared" si="3"/>
        <v>0</v>
      </c>
    </row>
    <row r="49" spans="1:5" x14ac:dyDescent="0.2">
      <c r="A49" t="s">
        <v>147</v>
      </c>
      <c r="B49" s="126">
        <f t="shared" si="0"/>
        <v>0</v>
      </c>
      <c r="C49" s="122">
        <f t="shared" si="1"/>
        <v>0</v>
      </c>
      <c r="D49" s="126">
        <f t="shared" si="2"/>
        <v>0</v>
      </c>
      <c r="E49" s="122">
        <f t="shared" si="3"/>
        <v>0</v>
      </c>
    </row>
    <row r="50" spans="1:5" x14ac:dyDescent="0.2">
      <c r="A50" t="s">
        <v>148</v>
      </c>
      <c r="B50" s="126">
        <f t="shared" si="0"/>
        <v>0</v>
      </c>
      <c r="C50" s="122">
        <f t="shared" si="1"/>
        <v>0</v>
      </c>
      <c r="D50" s="126">
        <f t="shared" si="2"/>
        <v>0</v>
      </c>
      <c r="E50" s="122">
        <f t="shared" si="3"/>
        <v>0</v>
      </c>
    </row>
    <row r="51" spans="1:5" x14ac:dyDescent="0.2">
      <c r="A51" t="s">
        <v>149</v>
      </c>
      <c r="B51" s="126">
        <f t="shared" si="0"/>
        <v>0</v>
      </c>
      <c r="C51" s="122">
        <f t="shared" si="1"/>
        <v>0</v>
      </c>
      <c r="D51" s="126">
        <f t="shared" si="2"/>
        <v>0</v>
      </c>
      <c r="E51" s="122">
        <f t="shared" si="3"/>
        <v>0</v>
      </c>
    </row>
    <row r="52" spans="1:5" x14ac:dyDescent="0.2">
      <c r="A52" t="s">
        <v>150</v>
      </c>
      <c r="B52" s="126">
        <f t="shared" si="0"/>
        <v>0</v>
      </c>
      <c r="C52" s="122">
        <f t="shared" si="1"/>
        <v>0</v>
      </c>
      <c r="D52" s="126">
        <f t="shared" si="2"/>
        <v>0</v>
      </c>
      <c r="E52" s="122">
        <f t="shared" si="3"/>
        <v>0</v>
      </c>
    </row>
    <row r="53" spans="1:5" x14ac:dyDescent="0.2">
      <c r="A53" t="s">
        <v>151</v>
      </c>
      <c r="B53" s="126">
        <f t="shared" si="0"/>
        <v>0</v>
      </c>
      <c r="C53" s="122">
        <f t="shared" si="1"/>
        <v>0</v>
      </c>
      <c r="D53" s="126">
        <f t="shared" si="2"/>
        <v>0</v>
      </c>
      <c r="E53" s="122">
        <f t="shared" si="3"/>
        <v>0</v>
      </c>
    </row>
    <row r="54" spans="1:5" x14ac:dyDescent="0.2">
      <c r="A54" t="s">
        <v>152</v>
      </c>
      <c r="B54" s="126">
        <f t="shared" si="0"/>
        <v>0</v>
      </c>
      <c r="C54" s="122">
        <f t="shared" si="1"/>
        <v>0</v>
      </c>
      <c r="D54" s="126">
        <f t="shared" si="2"/>
        <v>0</v>
      </c>
      <c r="E54" s="122">
        <f t="shared" si="3"/>
        <v>0</v>
      </c>
    </row>
    <row r="55" spans="1:5" x14ac:dyDescent="0.2">
      <c r="A55" t="s">
        <v>153</v>
      </c>
      <c r="B55" s="126">
        <f t="shared" si="0"/>
        <v>0</v>
      </c>
      <c r="C55" s="122">
        <f t="shared" si="1"/>
        <v>0</v>
      </c>
      <c r="D55" s="126">
        <f t="shared" si="2"/>
        <v>0</v>
      </c>
      <c r="E55" s="122">
        <f t="shared" si="3"/>
        <v>0</v>
      </c>
    </row>
    <row r="56" spans="1:5" x14ac:dyDescent="0.2">
      <c r="A56" t="s">
        <v>154</v>
      </c>
      <c r="B56" s="126">
        <f t="shared" si="0"/>
        <v>0</v>
      </c>
      <c r="C56" s="122">
        <f t="shared" si="1"/>
        <v>0</v>
      </c>
      <c r="D56" s="126">
        <f t="shared" si="2"/>
        <v>0</v>
      </c>
      <c r="E56" s="122">
        <f t="shared" si="3"/>
        <v>0</v>
      </c>
    </row>
    <row r="57" spans="1:5" x14ac:dyDescent="0.2">
      <c r="A57" t="s">
        <v>155</v>
      </c>
      <c r="B57" s="126">
        <f t="shared" si="0"/>
        <v>0</v>
      </c>
      <c r="C57" s="122">
        <f t="shared" si="1"/>
        <v>0</v>
      </c>
      <c r="D57" s="126">
        <f t="shared" si="2"/>
        <v>0</v>
      </c>
      <c r="E57" s="122">
        <f t="shared" si="3"/>
        <v>0</v>
      </c>
    </row>
    <row r="58" spans="1:5" x14ac:dyDescent="0.2">
      <c r="A58" t="s">
        <v>156</v>
      </c>
      <c r="B58" s="126">
        <f t="shared" si="0"/>
        <v>0</v>
      </c>
      <c r="C58" s="122">
        <f t="shared" si="1"/>
        <v>0</v>
      </c>
      <c r="D58" s="126">
        <f t="shared" si="2"/>
        <v>0</v>
      </c>
      <c r="E58" s="122">
        <f t="shared" si="3"/>
        <v>0</v>
      </c>
    </row>
    <row r="59" spans="1:5" x14ac:dyDescent="0.2">
      <c r="A59" t="s">
        <v>157</v>
      </c>
      <c r="B59" s="126">
        <f t="shared" si="0"/>
        <v>0</v>
      </c>
      <c r="C59" s="122">
        <f t="shared" si="1"/>
        <v>0</v>
      </c>
      <c r="D59" s="126">
        <f t="shared" si="2"/>
        <v>0</v>
      </c>
      <c r="E59" s="122">
        <f t="shared" si="3"/>
        <v>0</v>
      </c>
    </row>
    <row r="60" spans="1:5" x14ac:dyDescent="0.2">
      <c r="A60" t="s">
        <v>158</v>
      </c>
      <c r="B60" s="126">
        <f t="shared" si="0"/>
        <v>0</v>
      </c>
      <c r="C60" s="122">
        <f t="shared" si="1"/>
        <v>0</v>
      </c>
      <c r="D60" s="126">
        <f t="shared" si="2"/>
        <v>0</v>
      </c>
      <c r="E60" s="122">
        <f t="shared" si="3"/>
        <v>0</v>
      </c>
    </row>
    <row r="61" spans="1:5" x14ac:dyDescent="0.2">
      <c r="A61" t="s">
        <v>159</v>
      </c>
      <c r="B61" s="126">
        <f t="shared" si="0"/>
        <v>0</v>
      </c>
      <c r="C61" s="122">
        <f t="shared" si="1"/>
        <v>0</v>
      </c>
      <c r="D61" s="126">
        <f t="shared" si="2"/>
        <v>0</v>
      </c>
      <c r="E61" s="122">
        <f t="shared" si="3"/>
        <v>0</v>
      </c>
    </row>
  </sheetData>
  <phoneticPr fontId="14"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5" sqref="I15"/>
    </sheetView>
  </sheetViews>
  <sheetFormatPr defaultRowHeight="12.75" x14ac:dyDescent="0.2"/>
  <sheetData/>
  <phoneticPr fontId="14"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2"/>
  <sheetViews>
    <sheetView workbookViewId="0"/>
  </sheetViews>
  <sheetFormatPr defaultRowHeight="12.75" x14ac:dyDescent="0.2"/>
  <cols>
    <col min="1" max="1" width="106.5703125" bestFit="1" customWidth="1"/>
  </cols>
  <sheetData>
    <row r="1" spans="1:1" x14ac:dyDescent="0.2">
      <c r="A1" t="s">
        <v>272</v>
      </c>
    </row>
    <row r="2" spans="1:1" x14ac:dyDescent="0.2">
      <c r="A2" t="s">
        <v>273</v>
      </c>
    </row>
    <row r="3" spans="1:1" x14ac:dyDescent="0.2">
      <c r="A3" t="s">
        <v>274</v>
      </c>
    </row>
    <row r="4" spans="1:1" x14ac:dyDescent="0.2">
      <c r="A4" t="s">
        <v>275</v>
      </c>
    </row>
    <row r="5" spans="1:1" x14ac:dyDescent="0.2">
      <c r="A5" t="s">
        <v>276</v>
      </c>
    </row>
    <row r="6" spans="1:1" x14ac:dyDescent="0.2">
      <c r="A6" t="s">
        <v>277</v>
      </c>
    </row>
    <row r="7" spans="1:1" x14ac:dyDescent="0.2">
      <c r="A7" t="s">
        <v>278</v>
      </c>
    </row>
    <row r="8" spans="1:1" x14ac:dyDescent="0.2">
      <c r="A8" t="s">
        <v>279</v>
      </c>
    </row>
    <row r="10" spans="1:1" x14ac:dyDescent="0.2">
      <c r="A10" t="s">
        <v>280</v>
      </c>
    </row>
    <row r="11" spans="1:1" x14ac:dyDescent="0.2">
      <c r="A11" t="s">
        <v>281</v>
      </c>
    </row>
    <row r="12" spans="1:1" x14ac:dyDescent="0.2">
      <c r="A12" t="s">
        <v>282</v>
      </c>
    </row>
    <row r="13" spans="1:1" x14ac:dyDescent="0.2">
      <c r="A13" t="s">
        <v>283</v>
      </c>
    </row>
    <row r="14" spans="1:1" x14ac:dyDescent="0.2">
      <c r="A14" t="s">
        <v>284</v>
      </c>
    </row>
    <row r="15" spans="1:1" x14ac:dyDescent="0.2">
      <c r="A15" t="s">
        <v>285</v>
      </c>
    </row>
    <row r="16" spans="1:1" x14ac:dyDescent="0.2">
      <c r="A16" t="s">
        <v>286</v>
      </c>
    </row>
    <row r="17" spans="1:1" x14ac:dyDescent="0.2">
      <c r="A17" t="s">
        <v>287</v>
      </c>
    </row>
    <row r="18" spans="1:1" x14ac:dyDescent="0.2">
      <c r="A18" t="s">
        <v>288</v>
      </c>
    </row>
    <row r="19" spans="1:1" x14ac:dyDescent="0.2">
      <c r="A19" t="s">
        <v>289</v>
      </c>
    </row>
    <row r="20" spans="1:1" x14ac:dyDescent="0.2">
      <c r="A20" t="s">
        <v>290</v>
      </c>
    </row>
    <row r="21" spans="1:1" x14ac:dyDescent="0.2">
      <c r="A21" t="s">
        <v>291</v>
      </c>
    </row>
    <row r="22" spans="1:1" x14ac:dyDescent="0.2">
      <c r="A22" t="s">
        <v>292</v>
      </c>
    </row>
    <row r="23" spans="1:1" x14ac:dyDescent="0.2">
      <c r="A23" t="s">
        <v>293</v>
      </c>
    </row>
    <row r="24" spans="1:1" x14ac:dyDescent="0.2">
      <c r="A24" t="s">
        <v>294</v>
      </c>
    </row>
    <row r="25" spans="1:1" x14ac:dyDescent="0.2">
      <c r="A25" t="s">
        <v>295</v>
      </c>
    </row>
    <row r="26" spans="1:1" x14ac:dyDescent="0.2">
      <c r="A26" t="s">
        <v>296</v>
      </c>
    </row>
    <row r="27" spans="1:1" x14ac:dyDescent="0.2">
      <c r="A27" t="s">
        <v>297</v>
      </c>
    </row>
    <row r="28" spans="1:1" x14ac:dyDescent="0.2">
      <c r="A28" t="s">
        <v>298</v>
      </c>
    </row>
    <row r="29" spans="1:1" x14ac:dyDescent="0.2">
      <c r="A29" t="s">
        <v>299</v>
      </c>
    </row>
    <row r="30" spans="1:1" x14ac:dyDescent="0.2">
      <c r="A30" t="s">
        <v>296</v>
      </c>
    </row>
    <row r="31" spans="1:1" x14ac:dyDescent="0.2">
      <c r="A31" t="s">
        <v>300</v>
      </c>
    </row>
    <row r="32" spans="1:1" x14ac:dyDescent="0.2">
      <c r="A32" t="s">
        <v>301</v>
      </c>
    </row>
    <row r="34" spans="1:1" x14ac:dyDescent="0.2">
      <c r="A34" t="s">
        <v>302</v>
      </c>
    </row>
    <row r="35" spans="1:1" x14ac:dyDescent="0.2">
      <c r="A35" t="s">
        <v>303</v>
      </c>
    </row>
    <row r="36" spans="1:1" x14ac:dyDescent="0.2">
      <c r="A36" t="s">
        <v>304</v>
      </c>
    </row>
    <row r="37" spans="1:1" x14ac:dyDescent="0.2">
      <c r="A37" t="s">
        <v>305</v>
      </c>
    </row>
    <row r="38" spans="1:1" x14ac:dyDescent="0.2">
      <c r="A38" t="s">
        <v>306</v>
      </c>
    </row>
    <row r="39" spans="1:1" x14ac:dyDescent="0.2">
      <c r="A39" t="s">
        <v>307</v>
      </c>
    </row>
    <row r="40" spans="1:1" x14ac:dyDescent="0.2">
      <c r="A40" t="s">
        <v>308</v>
      </c>
    </row>
    <row r="41" spans="1:1" x14ac:dyDescent="0.2">
      <c r="A41" t="s">
        <v>309</v>
      </c>
    </row>
    <row r="42" spans="1:1" x14ac:dyDescent="0.2">
      <c r="A42" t="s">
        <v>310</v>
      </c>
    </row>
    <row r="43" spans="1:1" x14ac:dyDescent="0.2">
      <c r="A43" t="s">
        <v>309</v>
      </c>
    </row>
    <row r="44" spans="1:1" x14ac:dyDescent="0.2">
      <c r="A44" t="s">
        <v>311</v>
      </c>
    </row>
    <row r="45" spans="1:1" x14ac:dyDescent="0.2">
      <c r="A45" t="s">
        <v>309</v>
      </c>
    </row>
    <row r="46" spans="1:1" x14ac:dyDescent="0.2">
      <c r="A46" t="s">
        <v>312</v>
      </c>
    </row>
    <row r="47" spans="1:1" x14ac:dyDescent="0.2">
      <c r="A47" t="s">
        <v>313</v>
      </c>
    </row>
    <row r="48" spans="1:1" x14ac:dyDescent="0.2">
      <c r="A48" t="s">
        <v>314</v>
      </c>
    </row>
    <row r="49" spans="1:1" x14ac:dyDescent="0.2">
      <c r="A49" t="s">
        <v>315</v>
      </c>
    </row>
    <row r="50" spans="1:1" x14ac:dyDescent="0.2">
      <c r="A50" t="s">
        <v>316</v>
      </c>
    </row>
    <row r="51" spans="1:1" x14ac:dyDescent="0.2">
      <c r="A51" t="s">
        <v>318</v>
      </c>
    </row>
    <row r="52" spans="1:1" x14ac:dyDescent="0.2">
      <c r="A52" t="s">
        <v>319</v>
      </c>
    </row>
    <row r="53" spans="1:1" x14ac:dyDescent="0.2">
      <c r="A53" t="s">
        <v>320</v>
      </c>
    </row>
    <row r="54" spans="1:1" x14ac:dyDescent="0.2">
      <c r="A54" t="s">
        <v>317</v>
      </c>
    </row>
    <row r="55" spans="1:1" x14ac:dyDescent="0.2">
      <c r="A55" t="s">
        <v>321</v>
      </c>
    </row>
    <row r="56" spans="1:1" x14ac:dyDescent="0.2">
      <c r="A56" t="s">
        <v>322</v>
      </c>
    </row>
    <row r="57" spans="1:1" x14ac:dyDescent="0.2">
      <c r="A57" t="s">
        <v>323</v>
      </c>
    </row>
    <row r="58" spans="1:1" x14ac:dyDescent="0.2">
      <c r="A58" t="s">
        <v>11</v>
      </c>
    </row>
    <row r="59" spans="1:1" x14ac:dyDescent="0.2">
      <c r="A59" t="s">
        <v>324</v>
      </c>
    </row>
    <row r="60" spans="1:1" x14ac:dyDescent="0.2">
      <c r="A60" t="s">
        <v>325</v>
      </c>
    </row>
    <row r="61" spans="1:1" x14ac:dyDescent="0.2">
      <c r="A61" t="s">
        <v>13</v>
      </c>
    </row>
    <row r="62" spans="1:1" x14ac:dyDescent="0.2">
      <c r="A62" t="s">
        <v>326</v>
      </c>
    </row>
    <row r="63" spans="1:1" x14ac:dyDescent="0.2">
      <c r="A63" t="s">
        <v>77</v>
      </c>
    </row>
    <row r="64" spans="1:1" x14ac:dyDescent="0.2">
      <c r="A64" t="s">
        <v>327</v>
      </c>
    </row>
    <row r="65" spans="1:1" x14ac:dyDescent="0.2">
      <c r="A65" t="s">
        <v>328</v>
      </c>
    </row>
    <row r="66" spans="1:1" x14ac:dyDescent="0.2">
      <c r="A66" t="s">
        <v>329</v>
      </c>
    </row>
    <row r="67" spans="1:1" x14ac:dyDescent="0.2">
      <c r="A67" t="s">
        <v>330</v>
      </c>
    </row>
    <row r="68" spans="1:1" x14ac:dyDescent="0.2">
      <c r="A68" t="s">
        <v>331</v>
      </c>
    </row>
    <row r="69" spans="1:1" x14ac:dyDescent="0.2">
      <c r="A69" t="s">
        <v>332</v>
      </c>
    </row>
    <row r="70" spans="1:1" x14ac:dyDescent="0.2">
      <c r="A70" t="s">
        <v>333</v>
      </c>
    </row>
    <row r="71" spans="1:1" x14ac:dyDescent="0.2">
      <c r="A71" t="s">
        <v>334</v>
      </c>
    </row>
    <row r="72" spans="1:1" x14ac:dyDescent="0.2">
      <c r="A72" t="s">
        <v>335</v>
      </c>
    </row>
    <row r="73" spans="1:1" x14ac:dyDescent="0.2">
      <c r="A73" t="s">
        <v>336</v>
      </c>
    </row>
    <row r="74" spans="1:1" x14ac:dyDescent="0.2">
      <c r="A74" t="s">
        <v>337</v>
      </c>
    </row>
    <row r="75" spans="1:1" x14ac:dyDescent="0.2">
      <c r="A75" t="s">
        <v>338</v>
      </c>
    </row>
    <row r="76" spans="1:1" x14ac:dyDescent="0.2">
      <c r="A76" t="s">
        <v>25</v>
      </c>
    </row>
    <row r="77" spans="1:1" x14ac:dyDescent="0.2">
      <c r="A77" t="s">
        <v>339</v>
      </c>
    </row>
    <row r="78" spans="1:1" x14ac:dyDescent="0.2">
      <c r="A78" t="s">
        <v>340</v>
      </c>
    </row>
    <row r="79" spans="1:1" x14ac:dyDescent="0.2">
      <c r="A79" t="s">
        <v>341</v>
      </c>
    </row>
    <row r="80" spans="1:1" x14ac:dyDescent="0.2">
      <c r="A80" t="s">
        <v>342</v>
      </c>
    </row>
    <row r="81" spans="1:1" x14ac:dyDescent="0.2">
      <c r="A81" t="s">
        <v>343</v>
      </c>
    </row>
    <row r="82" spans="1:1" x14ac:dyDescent="0.2">
      <c r="A82" t="s">
        <v>344</v>
      </c>
    </row>
    <row r="83" spans="1:1" x14ac:dyDescent="0.2">
      <c r="A83" t="s">
        <v>345</v>
      </c>
    </row>
    <row r="84" spans="1:1" x14ac:dyDescent="0.2">
      <c r="A84" t="s">
        <v>346</v>
      </c>
    </row>
    <row r="86" spans="1:1" x14ac:dyDescent="0.2">
      <c r="A86" t="s">
        <v>347</v>
      </c>
    </row>
    <row r="87" spans="1:1" x14ac:dyDescent="0.2">
      <c r="A87" t="s">
        <v>348</v>
      </c>
    </row>
    <row r="88" spans="1:1" x14ac:dyDescent="0.2">
      <c r="A88" t="s">
        <v>349</v>
      </c>
    </row>
    <row r="89" spans="1:1" x14ac:dyDescent="0.2">
      <c r="A89" t="s">
        <v>350</v>
      </c>
    </row>
    <row r="90" spans="1:1" x14ac:dyDescent="0.2">
      <c r="A90" t="s">
        <v>351</v>
      </c>
    </row>
    <row r="91" spans="1:1" x14ac:dyDescent="0.2">
      <c r="A91" t="s">
        <v>352</v>
      </c>
    </row>
    <row r="92" spans="1:1" x14ac:dyDescent="0.2">
      <c r="A92" t="s">
        <v>353</v>
      </c>
    </row>
    <row r="93" spans="1:1" x14ac:dyDescent="0.2">
      <c r="A93" t="s">
        <v>354</v>
      </c>
    </row>
    <row r="94" spans="1:1" x14ac:dyDescent="0.2">
      <c r="A94" t="s">
        <v>355</v>
      </c>
    </row>
    <row r="95" spans="1:1" x14ac:dyDescent="0.2">
      <c r="A95" t="s">
        <v>356</v>
      </c>
    </row>
    <row r="96" spans="1:1" x14ac:dyDescent="0.2">
      <c r="A96" t="s">
        <v>357</v>
      </c>
    </row>
    <row r="97" spans="1:1" x14ac:dyDescent="0.2">
      <c r="A97" t="s">
        <v>358</v>
      </c>
    </row>
    <row r="98" spans="1:1" x14ac:dyDescent="0.2">
      <c r="A98" t="s">
        <v>359</v>
      </c>
    </row>
    <row r="99" spans="1:1" x14ac:dyDescent="0.2">
      <c r="A99" t="s">
        <v>360</v>
      </c>
    </row>
    <row r="100" spans="1:1" x14ac:dyDescent="0.2">
      <c r="A100" t="s">
        <v>361</v>
      </c>
    </row>
    <row r="101" spans="1:1" x14ac:dyDescent="0.2">
      <c r="A101" t="s">
        <v>362</v>
      </c>
    </row>
    <row r="102" spans="1:1" x14ac:dyDescent="0.2">
      <c r="A102" t="s">
        <v>363</v>
      </c>
    </row>
    <row r="103" spans="1:1" x14ac:dyDescent="0.2">
      <c r="A103" t="s">
        <v>364</v>
      </c>
    </row>
    <row r="104" spans="1:1" x14ac:dyDescent="0.2">
      <c r="A104" t="s">
        <v>365</v>
      </c>
    </row>
    <row r="105" spans="1:1" x14ac:dyDescent="0.2">
      <c r="A105" t="s">
        <v>366</v>
      </c>
    </row>
    <row r="106" spans="1:1" x14ac:dyDescent="0.2">
      <c r="A106" t="s">
        <v>367</v>
      </c>
    </row>
    <row r="107" spans="1:1" x14ac:dyDescent="0.2">
      <c r="A107" t="s">
        <v>368</v>
      </c>
    </row>
    <row r="108" spans="1:1" x14ac:dyDescent="0.2">
      <c r="A108" t="s">
        <v>369</v>
      </c>
    </row>
    <row r="109" spans="1:1" x14ac:dyDescent="0.2">
      <c r="A109" t="s">
        <v>370</v>
      </c>
    </row>
    <row r="110" spans="1:1" x14ac:dyDescent="0.2">
      <c r="A110" t="s">
        <v>371</v>
      </c>
    </row>
    <row r="111" spans="1:1" x14ac:dyDescent="0.2">
      <c r="A111" t="s">
        <v>372</v>
      </c>
    </row>
    <row r="112" spans="1:1" x14ac:dyDescent="0.2">
      <c r="A112" t="s">
        <v>373</v>
      </c>
    </row>
    <row r="113" spans="1:1" x14ac:dyDescent="0.2">
      <c r="A113" t="s">
        <v>374</v>
      </c>
    </row>
    <row r="114" spans="1:1" x14ac:dyDescent="0.2">
      <c r="A114" t="s">
        <v>375</v>
      </c>
    </row>
    <row r="115" spans="1:1" x14ac:dyDescent="0.2">
      <c r="A115" t="s">
        <v>376</v>
      </c>
    </row>
    <row r="116" spans="1:1" x14ac:dyDescent="0.2">
      <c r="A116" t="s">
        <v>377</v>
      </c>
    </row>
    <row r="117" spans="1:1" x14ac:dyDescent="0.2">
      <c r="A117" t="s">
        <v>378</v>
      </c>
    </row>
    <row r="118" spans="1:1" x14ac:dyDescent="0.2">
      <c r="A118" t="s">
        <v>379</v>
      </c>
    </row>
    <row r="119" spans="1:1" x14ac:dyDescent="0.2">
      <c r="A119" t="s">
        <v>380</v>
      </c>
    </row>
    <row r="120" spans="1:1" x14ac:dyDescent="0.2">
      <c r="A120" t="s">
        <v>381</v>
      </c>
    </row>
    <row r="121" spans="1:1" x14ac:dyDescent="0.2">
      <c r="A121" t="s">
        <v>382</v>
      </c>
    </row>
    <row r="122" spans="1:1" x14ac:dyDescent="0.2">
      <c r="A122" t="s">
        <v>383</v>
      </c>
    </row>
    <row r="123" spans="1:1" x14ac:dyDescent="0.2">
      <c r="A123" t="s">
        <v>384</v>
      </c>
    </row>
    <row r="124" spans="1:1" x14ac:dyDescent="0.2">
      <c r="A124" t="s">
        <v>385</v>
      </c>
    </row>
    <row r="125" spans="1:1" x14ac:dyDescent="0.2">
      <c r="A125" t="s">
        <v>386</v>
      </c>
    </row>
    <row r="126" spans="1:1" x14ac:dyDescent="0.2">
      <c r="A126" t="s">
        <v>387</v>
      </c>
    </row>
    <row r="127" spans="1:1" x14ac:dyDescent="0.2">
      <c r="A127" t="s">
        <v>388</v>
      </c>
    </row>
    <row r="128" spans="1:1" x14ac:dyDescent="0.2">
      <c r="A128" t="s">
        <v>389</v>
      </c>
    </row>
    <row r="129" spans="1:1" x14ac:dyDescent="0.2">
      <c r="A129" t="s">
        <v>390</v>
      </c>
    </row>
    <row r="130" spans="1:1" x14ac:dyDescent="0.2">
      <c r="A130" t="s">
        <v>391</v>
      </c>
    </row>
    <row r="131" spans="1:1" x14ac:dyDescent="0.2">
      <c r="A131" t="s">
        <v>392</v>
      </c>
    </row>
    <row r="134" spans="1:1" x14ac:dyDescent="0.2">
      <c r="A134" t="s">
        <v>393</v>
      </c>
    </row>
    <row r="135" spans="1:1" x14ac:dyDescent="0.2">
      <c r="A135" t="s">
        <v>394</v>
      </c>
    </row>
    <row r="136" spans="1:1" x14ac:dyDescent="0.2">
      <c r="A136" t="s">
        <v>395</v>
      </c>
    </row>
    <row r="137" spans="1:1" x14ac:dyDescent="0.2">
      <c r="A137" t="s">
        <v>396</v>
      </c>
    </row>
    <row r="138" spans="1:1" x14ac:dyDescent="0.2">
      <c r="A138" t="s">
        <v>397</v>
      </c>
    </row>
    <row r="139" spans="1:1" x14ac:dyDescent="0.2">
      <c r="A139" t="s">
        <v>398</v>
      </c>
    </row>
    <row r="140" spans="1:1" x14ac:dyDescent="0.2">
      <c r="A140" t="s">
        <v>399</v>
      </c>
    </row>
    <row r="141" spans="1:1" x14ac:dyDescent="0.2">
      <c r="A141" t="s">
        <v>400</v>
      </c>
    </row>
    <row r="142" spans="1:1" x14ac:dyDescent="0.2">
      <c r="A142" t="s">
        <v>401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8</vt:i4>
      </vt:variant>
      <vt:variant>
        <vt:lpstr>Named Ranges</vt:lpstr>
      </vt:variant>
      <vt:variant>
        <vt:i4>1</vt:i4>
      </vt:variant>
    </vt:vector>
  </HeadingPairs>
  <TitlesOfParts>
    <vt:vector baseType="lpstr" size="9">
      <vt:lpstr>Introduction</vt:lpstr>
      <vt:lpstr>Start-up costs</vt:lpstr>
      <vt:lpstr>PnL projection</vt:lpstr>
      <vt:lpstr>Cash Flow Projection</vt:lpstr>
      <vt:lpstr>Balance Sheet</vt:lpstr>
      <vt:lpstr>Finance</vt:lpstr>
      <vt:lpstr>Notes</vt:lpstr>
      <vt:lpstr>Business Plan Template</vt:lpstr>
      <vt:lpstr>'PnL projection'!Print_Titles</vt:lpstr>
    </vt:vector>
  </TitlesOfParts>
  <Company/>
  <LinksUpToDate>false</LinksUpToDate>
  <SharedDoc>false</SharedDoc>
  <HyperlinksChanged>false</HyperlinksChanged>
  <AppVersion>14.0300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