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15" yWindow="765" windowWidth="31920" windowHeight="16440"/>
  </bookViews>
  <sheets>
    <sheet name="Weight Loss Tracker" sheetId="4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9" i="4" l="1"/>
  <c r="N9" i="4" s="1"/>
  <c r="M8" i="4"/>
  <c r="M7" i="4"/>
  <c r="U7" i="4" s="1"/>
  <c r="M6" i="4"/>
  <c r="M5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F15" i="4"/>
  <c r="K15" i="4" s="1"/>
  <c r="F14" i="4"/>
  <c r="K14" i="4" s="1"/>
  <c r="F13" i="4"/>
  <c r="K13" i="4" s="1"/>
  <c r="F12" i="4"/>
  <c r="F11" i="4"/>
  <c r="K11" i="4" s="1"/>
  <c r="F10" i="4"/>
  <c r="K10" i="4" s="1"/>
  <c r="F9" i="4"/>
  <c r="K9" i="4"/>
  <c r="F37" i="4"/>
  <c r="G37" i="4"/>
  <c r="O37" i="4"/>
  <c r="K37" i="4"/>
  <c r="N37" i="4" s="1"/>
  <c r="M37" i="4"/>
  <c r="J37" i="4"/>
  <c r="H37" i="4"/>
  <c r="C37" i="4"/>
  <c r="B37" i="4"/>
  <c r="F36" i="4"/>
  <c r="G36" i="4"/>
  <c r="O36" i="4"/>
  <c r="K36" i="4"/>
  <c r="N36" i="4" s="1"/>
  <c r="M36" i="4"/>
  <c r="J36" i="4"/>
  <c r="H36" i="4"/>
  <c r="C36" i="4"/>
  <c r="B36" i="4"/>
  <c r="F35" i="4"/>
  <c r="G35" i="4"/>
  <c r="O35" i="4"/>
  <c r="K35" i="4"/>
  <c r="N35" i="4" s="1"/>
  <c r="M35" i="4"/>
  <c r="J35" i="4"/>
  <c r="H35" i="4"/>
  <c r="C35" i="4"/>
  <c r="B35" i="4"/>
  <c r="F34" i="4"/>
  <c r="G34" i="4"/>
  <c r="O34" i="4"/>
  <c r="K34" i="4"/>
  <c r="N34" i="4" s="1"/>
  <c r="M34" i="4"/>
  <c r="J34" i="4"/>
  <c r="H34" i="4"/>
  <c r="C34" i="4"/>
  <c r="B34" i="4"/>
  <c r="F33" i="4"/>
  <c r="G33" i="4"/>
  <c r="O33" i="4"/>
  <c r="K33" i="4"/>
  <c r="N33" i="4" s="1"/>
  <c r="M33" i="4"/>
  <c r="J33" i="4"/>
  <c r="H33" i="4"/>
  <c r="C33" i="4"/>
  <c r="B33" i="4"/>
  <c r="F32" i="4"/>
  <c r="G32" i="4"/>
  <c r="O32" i="4"/>
  <c r="K32" i="4"/>
  <c r="N32" i="4" s="1"/>
  <c r="M32" i="4"/>
  <c r="J32" i="4"/>
  <c r="H32" i="4"/>
  <c r="C32" i="4"/>
  <c r="B32" i="4"/>
  <c r="V4" i="4"/>
  <c r="V5" i="4" s="1"/>
  <c r="V6" i="4" s="1"/>
  <c r="V7" i="4" s="1"/>
  <c r="V8" i="4" s="1"/>
  <c r="V9" i="4" s="1"/>
  <c r="V10" i="4" s="1"/>
  <c r="V11" i="4" s="1"/>
  <c r="V12" i="4" s="1"/>
  <c r="V13" i="4" s="1"/>
  <c r="V14" i="4" s="1"/>
  <c r="V15" i="4" s="1"/>
  <c r="V16" i="4" s="1"/>
  <c r="V17" i="4" s="1"/>
  <c r="V18" i="4" s="1"/>
  <c r="V19" i="4" s="1"/>
  <c r="V20" i="4" s="1"/>
  <c r="V21" i="4" s="1"/>
  <c r="V22" i="4" s="1"/>
  <c r="V23" i="4" s="1"/>
  <c r="V24" i="4" s="1"/>
  <c r="V25" i="4" s="1"/>
  <c r="V26" i="4" s="1"/>
  <c r="V27" i="4" s="1"/>
  <c r="V28" i="4" s="1"/>
  <c r="V29" i="4" s="1"/>
  <c r="V30" i="4" s="1"/>
  <c r="V31" i="4" s="1"/>
  <c r="V32" i="4" s="1"/>
  <c r="V33" i="4" s="1"/>
  <c r="V34" i="4" s="1"/>
  <c r="V35" i="4" s="1"/>
  <c r="V36" i="4" s="1"/>
  <c r="V37" i="4" s="1"/>
  <c r="M31" i="4"/>
  <c r="U31" i="4" s="1"/>
  <c r="F31" i="4"/>
  <c r="G31" i="4"/>
  <c r="O31" i="4"/>
  <c r="K31" i="4"/>
  <c r="N31" i="4" s="1"/>
  <c r="J31" i="4"/>
  <c r="H31" i="4"/>
  <c r="C31" i="4"/>
  <c r="B31" i="4"/>
  <c r="M30" i="4"/>
  <c r="F4" i="4"/>
  <c r="Y35" i="4" s="1"/>
  <c r="U30" i="4"/>
  <c r="F30" i="4"/>
  <c r="G30" i="4"/>
  <c r="O30" i="4"/>
  <c r="K30" i="4"/>
  <c r="N30" i="4" s="1"/>
  <c r="F29" i="4"/>
  <c r="J30" i="4"/>
  <c r="H30" i="4"/>
  <c r="C30" i="4"/>
  <c r="B30" i="4"/>
  <c r="M29" i="4"/>
  <c r="U29" i="4" s="1"/>
  <c r="G29" i="4"/>
  <c r="O29" i="4"/>
  <c r="K29" i="4"/>
  <c r="N29" i="4" s="1"/>
  <c r="F28" i="4"/>
  <c r="J29" i="4"/>
  <c r="H29" i="4"/>
  <c r="C29" i="4"/>
  <c r="B29" i="4"/>
  <c r="M28" i="4"/>
  <c r="U28" i="4" s="1"/>
  <c r="G28" i="4"/>
  <c r="O28" i="4"/>
  <c r="K28" i="4"/>
  <c r="N28" i="4" s="1"/>
  <c r="F27" i="4"/>
  <c r="J28" i="4"/>
  <c r="H28" i="4"/>
  <c r="C28" i="4"/>
  <c r="B28" i="4"/>
  <c r="M27" i="4"/>
  <c r="U27" i="4" s="1"/>
  <c r="G27" i="4"/>
  <c r="O27" i="4"/>
  <c r="K27" i="4"/>
  <c r="N27" i="4" s="1"/>
  <c r="F26" i="4"/>
  <c r="J27" i="4"/>
  <c r="H27" i="4"/>
  <c r="C27" i="4"/>
  <c r="B27" i="4"/>
  <c r="M26" i="4"/>
  <c r="U26" i="4" s="1"/>
  <c r="G26" i="4"/>
  <c r="O26" i="4"/>
  <c r="K26" i="4"/>
  <c r="N26" i="4" s="1"/>
  <c r="F25" i="4"/>
  <c r="J26" i="4"/>
  <c r="H26" i="4"/>
  <c r="C26" i="4"/>
  <c r="B26" i="4"/>
  <c r="M25" i="4"/>
  <c r="U25" i="4" s="1"/>
  <c r="G25" i="4"/>
  <c r="O25" i="4"/>
  <c r="K25" i="4"/>
  <c r="N25" i="4" s="1"/>
  <c r="F24" i="4"/>
  <c r="J25" i="4"/>
  <c r="H25" i="4"/>
  <c r="C25" i="4"/>
  <c r="B25" i="4"/>
  <c r="M24" i="4"/>
  <c r="U24" i="4" s="1"/>
  <c r="G24" i="4"/>
  <c r="O24" i="4"/>
  <c r="K24" i="4"/>
  <c r="N24" i="4" s="1"/>
  <c r="F23" i="4"/>
  <c r="K23" i="4" s="1"/>
  <c r="N23" i="4" s="1"/>
  <c r="J24" i="4"/>
  <c r="H24" i="4"/>
  <c r="C24" i="4"/>
  <c r="B24" i="4"/>
  <c r="M23" i="4"/>
  <c r="U23" i="4" s="1"/>
  <c r="F22" i="4"/>
  <c r="G22" i="4" s="1"/>
  <c r="O22" i="4" s="1"/>
  <c r="H23" i="4"/>
  <c r="C23" i="4"/>
  <c r="B23" i="4"/>
  <c r="M22" i="4"/>
  <c r="U22" i="4" s="1"/>
  <c r="F21" i="4"/>
  <c r="J22" i="4"/>
  <c r="H22" i="4"/>
  <c r="C22" i="4"/>
  <c r="B22" i="4"/>
  <c r="M21" i="4"/>
  <c r="U21" i="4" s="1"/>
  <c r="G21" i="4"/>
  <c r="O21" i="4" s="1"/>
  <c r="K21" i="4"/>
  <c r="N21" i="4" s="1"/>
  <c r="F20" i="4"/>
  <c r="J21" i="4"/>
  <c r="H21" i="4"/>
  <c r="C21" i="4"/>
  <c r="B21" i="4"/>
  <c r="M20" i="4"/>
  <c r="U20" i="4" s="1"/>
  <c r="F19" i="4"/>
  <c r="H20" i="4"/>
  <c r="C20" i="4"/>
  <c r="B20" i="4"/>
  <c r="M19" i="4"/>
  <c r="U19" i="4" s="1"/>
  <c r="F18" i="4"/>
  <c r="G18" i="4" s="1"/>
  <c r="O18" i="4" s="1"/>
  <c r="H19" i="4"/>
  <c r="C19" i="4"/>
  <c r="B19" i="4"/>
  <c r="M18" i="4"/>
  <c r="U18" i="4" s="1"/>
  <c r="F17" i="4"/>
  <c r="G17" i="4" s="1"/>
  <c r="O17" i="4" s="1"/>
  <c r="H18" i="4"/>
  <c r="C18" i="4"/>
  <c r="B18" i="4"/>
  <c r="M17" i="4"/>
  <c r="U17" i="4" s="1"/>
  <c r="F16" i="4"/>
  <c r="H17" i="4"/>
  <c r="C17" i="4"/>
  <c r="B17" i="4"/>
  <c r="M16" i="4"/>
  <c r="U16" i="4" s="1"/>
  <c r="J16" i="4"/>
  <c r="H16" i="4"/>
  <c r="C16" i="4"/>
  <c r="B16" i="4"/>
  <c r="M15" i="4"/>
  <c r="U15" i="4" s="1"/>
  <c r="G15" i="4"/>
  <c r="O15" i="4" s="1"/>
  <c r="J15" i="4"/>
  <c r="H15" i="4"/>
  <c r="C15" i="4"/>
  <c r="B15" i="4"/>
  <c r="M14" i="4"/>
  <c r="U14" i="4" s="1"/>
  <c r="G14" i="4"/>
  <c r="O14" i="4" s="1"/>
  <c r="J14" i="4"/>
  <c r="H14" i="4"/>
  <c r="C14" i="4"/>
  <c r="B14" i="4"/>
  <c r="M13" i="4"/>
  <c r="U13" i="4" s="1"/>
  <c r="G13" i="4"/>
  <c r="O13" i="4" s="1"/>
  <c r="J13" i="4"/>
  <c r="H13" i="4"/>
  <c r="C13" i="4"/>
  <c r="B13" i="4"/>
  <c r="M12" i="4"/>
  <c r="U12" i="4" s="1"/>
  <c r="G12" i="4"/>
  <c r="O12" i="4" s="1"/>
  <c r="J12" i="4"/>
  <c r="H12" i="4"/>
  <c r="C12" i="4"/>
  <c r="B12" i="4"/>
  <c r="M11" i="4"/>
  <c r="U11" i="4" s="1"/>
  <c r="J11" i="4"/>
  <c r="H11" i="4"/>
  <c r="C11" i="4"/>
  <c r="B11" i="4"/>
  <c r="M10" i="4"/>
  <c r="U10" i="4" s="1"/>
  <c r="G10" i="4"/>
  <c r="O10" i="4" s="1"/>
  <c r="J10" i="4"/>
  <c r="H10" i="4"/>
  <c r="C10" i="4"/>
  <c r="B10" i="4"/>
  <c r="U9" i="4"/>
  <c r="G9" i="4"/>
  <c r="O9" i="4" s="1"/>
  <c r="F8" i="4"/>
  <c r="J8" i="4" s="1"/>
  <c r="J9" i="4"/>
  <c r="H9" i="4"/>
  <c r="C9" i="4"/>
  <c r="B9" i="4"/>
  <c r="U8" i="4"/>
  <c r="F7" i="4"/>
  <c r="K7" i="4" s="1"/>
  <c r="N7" i="4" s="1"/>
  <c r="H8" i="4"/>
  <c r="C8" i="4"/>
  <c r="B8" i="4"/>
  <c r="F6" i="4"/>
  <c r="G6" i="4" s="1"/>
  <c r="O6" i="4" s="1"/>
  <c r="H7" i="4"/>
  <c r="C7" i="4"/>
  <c r="B7" i="4"/>
  <c r="U6" i="4"/>
  <c r="F5" i="4"/>
  <c r="G5" i="4" s="1"/>
  <c r="O5" i="4" s="1"/>
  <c r="H6" i="4"/>
  <c r="C6" i="4"/>
  <c r="B6" i="4"/>
  <c r="U5" i="4"/>
  <c r="H5" i="4"/>
  <c r="C5" i="4"/>
  <c r="B5" i="4"/>
  <c r="U4" i="4"/>
  <c r="G4" i="4"/>
  <c r="O4" i="4" s="1"/>
  <c r="H4" i="4"/>
  <c r="B4" i="4"/>
  <c r="L9" i="4" l="1"/>
  <c r="K8" i="4"/>
  <c r="N8" i="4" s="1"/>
  <c r="J7" i="4"/>
  <c r="L7" i="4"/>
  <c r="J6" i="4"/>
  <c r="L6" i="4"/>
  <c r="J5" i="4"/>
  <c r="K5" i="4"/>
  <c r="N5" i="4" s="1"/>
  <c r="K6" i="4"/>
  <c r="N6" i="4" s="1"/>
  <c r="G7" i="4"/>
  <c r="O7" i="4" s="1"/>
  <c r="Y4" i="4"/>
  <c r="Y3" i="4" s="1"/>
  <c r="Y8" i="4"/>
  <c r="Y12" i="4"/>
  <c r="Y16" i="4"/>
  <c r="Y20" i="4"/>
  <c r="Y24" i="4"/>
  <c r="Y28" i="4"/>
  <c r="Y32" i="4"/>
  <c r="Y36" i="4"/>
  <c r="Y5" i="4"/>
  <c r="Y9" i="4"/>
  <c r="Y13" i="4"/>
  <c r="Y17" i="4"/>
  <c r="Y21" i="4"/>
  <c r="Y25" i="4"/>
  <c r="Y29" i="4"/>
  <c r="Y33" i="4"/>
  <c r="Y37" i="4"/>
  <c r="G8" i="4"/>
  <c r="O8" i="4" s="1"/>
  <c r="Y6" i="4"/>
  <c r="Y10" i="4"/>
  <c r="Y14" i="4"/>
  <c r="Y18" i="4"/>
  <c r="Y22" i="4"/>
  <c r="Y26" i="4"/>
  <c r="Y30" i="4"/>
  <c r="Y34" i="4"/>
  <c r="Y7" i="4"/>
  <c r="Y11" i="4"/>
  <c r="Y15" i="4"/>
  <c r="Y19" i="4"/>
  <c r="Y23" i="4"/>
  <c r="Y27" i="4"/>
  <c r="Y31" i="4"/>
  <c r="N13" i="4"/>
  <c r="N10" i="4"/>
  <c r="N11" i="4"/>
  <c r="K17" i="4"/>
  <c r="N17" i="4" s="1"/>
  <c r="L23" i="4"/>
  <c r="J23" i="4"/>
  <c r="G23" i="4"/>
  <c r="O23" i="4" s="1"/>
  <c r="K22" i="4"/>
  <c r="N22" i="4" s="1"/>
  <c r="L22" i="4"/>
  <c r="L21" i="4"/>
  <c r="J17" i="4"/>
  <c r="K20" i="4"/>
  <c r="N20" i="4" s="1"/>
  <c r="G20" i="4"/>
  <c r="O20" i="4" s="1"/>
  <c r="J19" i="4"/>
  <c r="K19" i="4"/>
  <c r="N19" i="4" s="1"/>
  <c r="G19" i="4"/>
  <c r="O19" i="4" s="1"/>
  <c r="J18" i="4"/>
  <c r="K18" i="4"/>
  <c r="N18" i="4" s="1"/>
  <c r="L13" i="4"/>
  <c r="L10" i="4"/>
  <c r="L17" i="4"/>
  <c r="K16" i="4"/>
  <c r="N16" i="4" s="1"/>
  <c r="G16" i="4"/>
  <c r="O16" i="4" s="1"/>
  <c r="L15" i="4"/>
  <c r="N15" i="4"/>
  <c r="N14" i="4"/>
  <c r="L14" i="4"/>
  <c r="G11" i="4"/>
  <c r="O11" i="4" s="1"/>
  <c r="L11" i="4"/>
  <c r="K12" i="4"/>
  <c r="N12" i="4" s="1"/>
  <c r="J20" i="4"/>
  <c r="L18" i="4"/>
  <c r="L8" i="4" l="1"/>
  <c r="L5" i="4"/>
  <c r="L20" i="4"/>
  <c r="L19" i="4"/>
  <c r="L16" i="4"/>
  <c r="L12" i="4"/>
</calcChain>
</file>

<file path=xl/sharedStrings.xml><?xml version="1.0" encoding="utf-8"?>
<sst xmlns="http://schemas.openxmlformats.org/spreadsheetml/2006/main" count="22" uniqueCount="21">
  <si>
    <t>Stones</t>
  </si>
  <si>
    <t>Pounds</t>
  </si>
  <si>
    <t>Kilos</t>
  </si>
  <si>
    <t>Date</t>
  </si>
  <si>
    <t>Goal</t>
  </si>
  <si>
    <t>Lbs</t>
  </si>
  <si>
    <t>lbs/week</t>
  </si>
  <si>
    <t>Real</t>
  </si>
  <si>
    <t>BMI</t>
  </si>
  <si>
    <t>Height (m):</t>
  </si>
  <si>
    <t>Target (lbs):</t>
  </si>
  <si>
    <t>Total Loss</t>
  </si>
  <si>
    <t>Target</t>
  </si>
  <si>
    <t>Wks</t>
  </si>
  <si>
    <t>Countdown</t>
  </si>
  <si>
    <t>Stones Loss</t>
  </si>
  <si>
    <t>Week Loss</t>
  </si>
  <si>
    <t>Club 10</t>
  </si>
  <si>
    <t>Slimming World Weight Loss Tracker</t>
  </si>
  <si>
    <t>Progress Against Goal</t>
  </si>
  <si>
    <t>Half Stone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</si>
</sst>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165" fontId="0" fillId="0" borderId="0" xfId="0" applyNumberFormat="1"/>
    <xf numFmtId="0" fontId="0" fillId="0" borderId="0" xfId="0" applyNumberFormat="1"/>
    <xf numFmtId="164" fontId="0" fillId="0" borderId="0" xfId="0" applyNumberFormat="1"/>
    <xf numFmtId="0" fontId="0" fillId="0" borderId="1" xfId="0" applyBorder="1"/>
    <xf numFmtId="0" fontId="2" fillId="0" borderId="0" xfId="0" applyFont="1"/>
    <xf numFmtId="164" fontId="0" fillId="0" borderId="0" xfId="0" applyNumberFormat="1" applyAlignment="1">
      <alignment horizontal="center"/>
    </xf>
    <xf numFmtId="0" fontId="3" fillId="0" borderId="0" xfId="0" applyFont="1"/>
    <xf numFmtId="164" fontId="0" fillId="3" borderId="1" xfId="0" applyNumberFormat="1" applyFill="1" applyBorder="1"/>
    <xf numFmtId="164" fontId="0" fillId="3" borderId="1" xfId="0" applyNumberForma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6" fillId="0" borderId="0" xfId="0" applyFont="1"/>
    <xf numFmtId="164" fontId="6" fillId="0" borderId="0" xfId="0" applyNumberFormat="1" applyFont="1"/>
    <xf numFmtId="0" fontId="0" fillId="0" borderId="1" xfId="0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2" fillId="0" borderId="0" xfId="0" applyFont="1" applyFill="1"/>
    <xf numFmtId="164" fontId="3" fillId="3" borderId="2" xfId="0" applyNumberFormat="1" applyFont="1" applyFill="1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164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/>
    <xf numFmtId="164" fontId="5" fillId="0" borderId="1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1" fontId="0" fillId="3" borderId="1" xfId="0" applyNumberForma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left"/>
    </xf>
    <xf numFmtId="2" fontId="6" fillId="0" borderId="0" xfId="0" applyNumberFormat="1" applyFont="1"/>
    <xf numFmtId="2" fontId="0" fillId="3" borderId="1" xfId="0" applyNumberFormat="1" applyFill="1" applyBorder="1"/>
    <xf numFmtId="0" fontId="12" fillId="0" borderId="0" xfId="0" applyFont="1"/>
    <xf numFmtId="164" fontId="12" fillId="0" borderId="0" xfId="0" applyNumberFormat="1" applyFont="1"/>
    <xf numFmtId="165" fontId="1" fillId="4" borderId="1" xfId="0" applyNumberFormat="1" applyFont="1" applyFill="1" applyBorder="1" applyAlignment="1">
      <alignment horizontal="center"/>
    </xf>
    <xf numFmtId="165" fontId="10" fillId="5" borderId="2" xfId="0" applyNumberFormat="1" applyFont="1" applyFill="1" applyBorder="1" applyAlignment="1">
      <alignment horizontal="center"/>
    </xf>
    <xf numFmtId="165" fontId="10" fillId="5" borderId="3" xfId="0" applyNumberFormat="1" applyFont="1" applyFill="1" applyBorder="1" applyAlignment="1">
      <alignment horizontal="center"/>
    </xf>
    <xf numFmtId="165" fontId="10" fillId="5" borderId="4" xfId="0" applyNumberFormat="1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6">
    <dxf>
      <fill>
        <patternFill patternType="solid"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99"/>
        </patternFill>
      </fill>
    </dxf>
    <dxf>
      <fill>
        <patternFill>
          <bgColor theme="6"/>
        </patternFill>
      </fill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'Weight Loss Tracker'!$K$3</c:f>
              <c:strCache>
                <c:ptCount val="1"/>
                <c:pt idx="0">
                  <c:v>Total Loss</c:v>
                </c:pt>
              </c:strCache>
            </c:strRef>
          </c:tx>
          <c:marker>
            <c:symbol val="none"/>
          </c:marker>
          <c:cat>
            <c:numRef>
              <c:f>'Weight Loss Tracker'!$A$4:$A$37</c:f>
              <c:numCache>
                <c:formatCode>dd/mm/yyyy;@</c:formatCode>
                <c:ptCount val="34"/>
                <c:pt idx="0">
                  <c:v>43101</c:v>
                </c:pt>
                <c:pt idx="1">
                  <c:v>43108</c:v>
                </c:pt>
                <c:pt idx="2">
                  <c:v>43115</c:v>
                </c:pt>
                <c:pt idx="3">
                  <c:v>43122</c:v>
                </c:pt>
                <c:pt idx="4">
                  <c:v>43129</c:v>
                </c:pt>
                <c:pt idx="5">
                  <c:v>43136</c:v>
                </c:pt>
              </c:numCache>
            </c:numRef>
          </c:cat>
          <c:val>
            <c:numRef>
              <c:f>'Weight Loss Tracker'!$F$4:$F$37</c:f>
              <c:numCache>
                <c:formatCode>0.0</c:formatCode>
                <c:ptCount val="34"/>
                <c:pt idx="0">
                  <c:v>210</c:v>
                </c:pt>
                <c:pt idx="1">
                  <c:v>206</c:v>
                </c:pt>
                <c:pt idx="2">
                  <c:v>204</c:v>
                </c:pt>
                <c:pt idx="3">
                  <c:v>202</c:v>
                </c:pt>
                <c:pt idx="4">
                  <c:v>204</c:v>
                </c:pt>
                <c:pt idx="5">
                  <c:v>201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v>Goal</c:v>
          </c:tx>
          <c:marker>
            <c:symbol val="none"/>
          </c:marker>
          <c:cat>
            <c:numRef>
              <c:f>'Weight Loss Tracker'!$A$4:$A$37</c:f>
              <c:numCache>
                <c:formatCode>dd/mm/yyyy;@</c:formatCode>
                <c:ptCount val="34"/>
                <c:pt idx="0">
                  <c:v>43101</c:v>
                </c:pt>
                <c:pt idx="1">
                  <c:v>43108</c:v>
                </c:pt>
                <c:pt idx="2">
                  <c:v>43115</c:v>
                </c:pt>
                <c:pt idx="3">
                  <c:v>43122</c:v>
                </c:pt>
                <c:pt idx="4">
                  <c:v>43129</c:v>
                </c:pt>
                <c:pt idx="5">
                  <c:v>43136</c:v>
                </c:pt>
              </c:numCache>
            </c:numRef>
          </c:cat>
          <c:val>
            <c:numRef>
              <c:f>'Weight Loss Tracker'!$U$4:$U$37</c:f>
              <c:numCache>
                <c:formatCode>0.0</c:formatCode>
                <c:ptCount val="34"/>
                <c:pt idx="0" formatCode="General">
                  <c:v>210</c:v>
                </c:pt>
                <c:pt idx="1">
                  <c:v>208.5</c:v>
                </c:pt>
                <c:pt idx="2">
                  <c:v>207</c:v>
                </c:pt>
                <c:pt idx="3">
                  <c:v>205.5</c:v>
                </c:pt>
                <c:pt idx="4">
                  <c:v>204</c:v>
                </c:pt>
                <c:pt idx="5">
                  <c:v>202.5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v>Target</c:v>
          </c:tx>
          <c:marker>
            <c:symbol val="none"/>
          </c:marker>
          <c:cat>
            <c:numRef>
              <c:f>'Weight Loss Tracker'!$A$4:$A$37</c:f>
              <c:numCache>
                <c:formatCode>dd/mm/yyyy;@</c:formatCode>
                <c:ptCount val="34"/>
                <c:pt idx="0">
                  <c:v>43101</c:v>
                </c:pt>
                <c:pt idx="1">
                  <c:v>43108</c:v>
                </c:pt>
                <c:pt idx="2">
                  <c:v>43115</c:v>
                </c:pt>
                <c:pt idx="3">
                  <c:v>43122</c:v>
                </c:pt>
                <c:pt idx="4">
                  <c:v>43129</c:v>
                </c:pt>
                <c:pt idx="5">
                  <c:v>43136</c:v>
                </c:pt>
              </c:numCache>
            </c:numRef>
          </c:cat>
          <c:val>
            <c:numRef>
              <c:f>'Weight Loss Tracker'!$V$4:$V$37</c:f>
              <c:numCache>
                <c:formatCode>General</c:formatCode>
                <c:ptCount val="34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  <c:pt idx="20">
                  <c:v>150</c:v>
                </c:pt>
                <c:pt idx="21">
                  <c:v>150</c:v>
                </c:pt>
                <c:pt idx="22">
                  <c:v>150</c:v>
                </c:pt>
                <c:pt idx="23">
                  <c:v>150</c:v>
                </c:pt>
                <c:pt idx="24">
                  <c:v>150</c:v>
                </c:pt>
                <c:pt idx="25">
                  <c:v>150</c:v>
                </c:pt>
                <c:pt idx="26">
                  <c:v>150</c:v>
                </c:pt>
                <c:pt idx="27">
                  <c:v>150</c:v>
                </c:pt>
                <c:pt idx="28">
                  <c:v>150</c:v>
                </c:pt>
                <c:pt idx="29">
                  <c:v>150</c:v>
                </c:pt>
                <c:pt idx="30">
                  <c:v>150</c:v>
                </c:pt>
                <c:pt idx="31">
                  <c:v>150</c:v>
                </c:pt>
                <c:pt idx="32">
                  <c:v>150</c:v>
                </c:pt>
                <c:pt idx="33">
                  <c:v>150</c:v>
                </c:pt>
              </c:numCache>
            </c:numRef>
          </c:val>
          <c:smooth val="0"/>
        </c:ser>
        <c:ser>
          <c:idx val="4"/>
          <c:order val="3"/>
          <c:tx>
            <c:v>Club 10</c:v>
          </c:tx>
          <c:marker>
            <c:symbol val="none"/>
          </c:marker>
          <c:cat>
            <c:numRef>
              <c:f>'Weight Loss Tracker'!$A$4:$A$37</c:f>
              <c:numCache>
                <c:formatCode>dd/mm/yyyy;@</c:formatCode>
                <c:ptCount val="34"/>
                <c:pt idx="0">
                  <c:v>43101</c:v>
                </c:pt>
                <c:pt idx="1">
                  <c:v>43108</c:v>
                </c:pt>
                <c:pt idx="2">
                  <c:v>43115</c:v>
                </c:pt>
                <c:pt idx="3">
                  <c:v>43122</c:v>
                </c:pt>
                <c:pt idx="4">
                  <c:v>43129</c:v>
                </c:pt>
                <c:pt idx="5">
                  <c:v>43136</c:v>
                </c:pt>
              </c:numCache>
            </c:numRef>
          </c:cat>
          <c:val>
            <c:numRef>
              <c:f>'Weight Loss Tracker'!$Y$4:$Y$37</c:f>
              <c:numCache>
                <c:formatCode>0.00</c:formatCode>
                <c:ptCount val="34"/>
                <c:pt idx="0">
                  <c:v>189</c:v>
                </c:pt>
                <c:pt idx="1">
                  <c:v>189</c:v>
                </c:pt>
                <c:pt idx="2">
                  <c:v>189</c:v>
                </c:pt>
                <c:pt idx="3">
                  <c:v>189</c:v>
                </c:pt>
                <c:pt idx="4">
                  <c:v>189</c:v>
                </c:pt>
                <c:pt idx="5">
                  <c:v>189</c:v>
                </c:pt>
                <c:pt idx="6">
                  <c:v>189</c:v>
                </c:pt>
                <c:pt idx="7">
                  <c:v>189</c:v>
                </c:pt>
                <c:pt idx="8">
                  <c:v>189</c:v>
                </c:pt>
                <c:pt idx="9">
                  <c:v>189</c:v>
                </c:pt>
                <c:pt idx="10">
                  <c:v>189</c:v>
                </c:pt>
                <c:pt idx="11">
                  <c:v>189</c:v>
                </c:pt>
                <c:pt idx="12">
                  <c:v>189</c:v>
                </c:pt>
                <c:pt idx="13">
                  <c:v>189</c:v>
                </c:pt>
                <c:pt idx="14">
                  <c:v>189</c:v>
                </c:pt>
                <c:pt idx="15">
                  <c:v>189</c:v>
                </c:pt>
                <c:pt idx="16">
                  <c:v>189</c:v>
                </c:pt>
                <c:pt idx="17">
                  <c:v>189</c:v>
                </c:pt>
                <c:pt idx="18">
                  <c:v>189</c:v>
                </c:pt>
                <c:pt idx="19">
                  <c:v>189</c:v>
                </c:pt>
                <c:pt idx="20">
                  <c:v>189</c:v>
                </c:pt>
                <c:pt idx="21">
                  <c:v>189</c:v>
                </c:pt>
                <c:pt idx="22">
                  <c:v>189</c:v>
                </c:pt>
                <c:pt idx="23">
                  <c:v>189</c:v>
                </c:pt>
                <c:pt idx="24">
                  <c:v>189</c:v>
                </c:pt>
                <c:pt idx="25">
                  <c:v>189</c:v>
                </c:pt>
                <c:pt idx="26">
                  <c:v>189</c:v>
                </c:pt>
                <c:pt idx="27">
                  <c:v>189</c:v>
                </c:pt>
                <c:pt idx="28">
                  <c:v>189</c:v>
                </c:pt>
                <c:pt idx="29">
                  <c:v>189</c:v>
                </c:pt>
                <c:pt idx="30">
                  <c:v>189</c:v>
                </c:pt>
                <c:pt idx="31">
                  <c:v>189</c:v>
                </c:pt>
                <c:pt idx="32">
                  <c:v>189</c:v>
                </c:pt>
                <c:pt idx="33">
                  <c:v>189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45344"/>
        <c:axId val="43959424"/>
      </c:lineChart>
      <c:dateAx>
        <c:axId val="43945344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crossAx val="43959424"/>
        <c:crosses val="autoZero"/>
        <c:auto val="1"/>
        <c:lblOffset val="100"/>
        <c:baseTimeUnit val="days"/>
      </c:dateAx>
      <c:valAx>
        <c:axId val="43959424"/>
        <c:scaling>
          <c:orientation val="minMax"/>
          <c:min val="100"/>
        </c:scaling>
        <c:delete val="0"/>
        <c:axPos val="l"/>
        <c:majorGridlines/>
        <c:numFmt formatCode="0.0" sourceLinked="1"/>
        <c:majorTickMark val="in"/>
        <c:minorTickMark val="in"/>
        <c:tickLblPos val="nextTo"/>
        <c:crossAx val="43945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12700</xdr:colOff>
      <xdr:row>3</xdr:row>
      <xdr:rowOff>23283</xdr:rowOff>
    </xdr:from>
    <xdr:to>
      <xdr:col>27</xdr:col>
      <xdr:colOff>12700</xdr:colOff>
      <xdr:row>36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zoomScale="110" zoomScaleNormal="110" zoomScalePageLayoutView="120" workbookViewId="0">
      <selection activeCell="D4" sqref="D4"/>
    </sheetView>
  </sheetViews>
  <sheetFormatPr defaultColWidth="8.85546875" defaultRowHeight="15" x14ac:dyDescent="0.25"/>
  <cols>
    <col min="1" max="1" width="11.42578125" style="1" customWidth="1"/>
    <col min="2" max="2" width="5.42578125" style="2" customWidth="1"/>
    <col min="3" max="3" width="4.85546875" style="2" customWidth="1"/>
    <col min="4" max="6" width="7.85546875" customWidth="1"/>
    <col min="7" max="7" width="7.85546875" style="3" customWidth="1"/>
    <col min="8" max="8" width="5.7109375" style="6" customWidth="1"/>
    <col min="9" max="9" width="2.85546875" customWidth="1"/>
    <col min="10" max="12" width="11.42578125" customWidth="1"/>
    <col min="13" max="13" width="11.42578125" style="3" customWidth="1"/>
    <col min="14" max="14" width="5.7109375" style="43" bestFit="1" customWidth="1"/>
    <col min="15" max="15" width="5.7109375" style="7" customWidth="1"/>
    <col min="16" max="16" width="17.140625" style="5" customWidth="1"/>
    <col min="17" max="17" width="11.28515625" style="5" customWidth="1"/>
    <col min="18" max="18" width="2.140625" style="5" customWidth="1"/>
    <col min="19" max="19" width="3.85546875" customWidth="1"/>
    <col min="22" max="22" width="12.85546875" customWidth="1"/>
    <col min="23" max="23" width="5.7109375" customWidth="1"/>
    <col min="24" max="24" width="12.85546875" customWidth="1"/>
    <col min="25" max="25" width="11.42578125" customWidth="1"/>
    <col min="26" max="26" width="12.85546875" customWidth="1"/>
    <col min="27" max="27" width="8.42578125" customWidth="1"/>
  </cols>
  <sheetData>
    <row r="1" spans="1:27" ht="21" x14ac:dyDescent="0.35">
      <c r="A1" s="46" t="s">
        <v>18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8"/>
      <c r="S1" s="49" t="s">
        <v>19</v>
      </c>
      <c r="T1" s="50"/>
      <c r="U1" s="50"/>
      <c r="V1" s="50"/>
      <c r="W1" s="50"/>
      <c r="X1" s="50"/>
      <c r="Y1" s="50"/>
      <c r="Z1" s="50"/>
      <c r="AA1" s="51"/>
    </row>
    <row r="2" spans="1:27" x14ac:dyDescent="0.25">
      <c r="R2" s="24"/>
    </row>
    <row r="3" spans="1:27" x14ac:dyDescent="0.25">
      <c r="A3" s="45" t="s">
        <v>3</v>
      </c>
      <c r="B3" s="45"/>
      <c r="C3" s="39" t="s">
        <v>13</v>
      </c>
      <c r="D3" s="11" t="s">
        <v>0</v>
      </c>
      <c r="E3" s="11" t="s">
        <v>1</v>
      </c>
      <c r="F3" s="11" t="s">
        <v>5</v>
      </c>
      <c r="G3" s="10" t="s">
        <v>2</v>
      </c>
      <c r="H3" s="10" t="s">
        <v>7</v>
      </c>
      <c r="J3" s="11" t="s">
        <v>16</v>
      </c>
      <c r="K3" s="11" t="s">
        <v>11</v>
      </c>
      <c r="L3" s="11" t="s">
        <v>15</v>
      </c>
      <c r="M3" s="10" t="s">
        <v>4</v>
      </c>
      <c r="O3" s="12" t="s">
        <v>8</v>
      </c>
      <c r="P3" s="12" t="s">
        <v>12</v>
      </c>
      <c r="Q3" s="12" t="s">
        <v>14</v>
      </c>
      <c r="R3" s="30"/>
      <c r="S3" s="4">
        <v>1.5</v>
      </c>
      <c r="T3" s="14" t="s">
        <v>6</v>
      </c>
      <c r="U3" s="5" t="s">
        <v>4</v>
      </c>
      <c r="V3" s="13" t="s">
        <v>10</v>
      </c>
      <c r="W3" s="4">
        <v>150</v>
      </c>
      <c r="X3" s="15" t="s">
        <v>17</v>
      </c>
      <c r="Y3" s="42" t="str">
        <f>CONCATENATE(" ",ROUNDDOWN(Y4/14,0)," st  ",MOD(Y4,14)," lbs")</f>
        <v xml:space="preserve"> 13 st  7 lbs</v>
      </c>
      <c r="Z3" s="13" t="s">
        <v>9</v>
      </c>
      <c r="AA3" s="4">
        <v>1.5</v>
      </c>
    </row>
    <row r="4" spans="1:27" x14ac:dyDescent="0.25">
      <c r="A4" s="17">
        <v>43101</v>
      </c>
      <c r="B4" s="16" t="str">
        <f>IF(A4="","",TEXT(A4,"ddd"))</f>
        <v>Mon</v>
      </c>
      <c r="C4" s="16"/>
      <c r="D4" s="21">
        <v>15</v>
      </c>
      <c r="E4" s="23">
        <v>0</v>
      </c>
      <c r="F4" s="22">
        <f t="shared" ref="F4:F5" si="0">IF(D4="","",(D4*14)+E4)</f>
        <v>210</v>
      </c>
      <c r="G4" s="22">
        <f>IF(F4="","",F4*0.453592)</f>
        <v>95.254319999999993</v>
      </c>
      <c r="H4" s="9" t="str">
        <f ca="1">IF(A4="","",IF(A4&lt;TODAY(),"Yes",""))</f>
        <v>Yes</v>
      </c>
      <c r="J4" s="8"/>
      <c r="K4" s="8"/>
      <c r="L4" s="40"/>
      <c r="M4" s="8"/>
      <c r="O4" s="25">
        <f t="shared" ref="O4:O37" si="1">IF(G4="","",(G4/$AA$3)/$AA$3)</f>
        <v>42.335253333333334</v>
      </c>
      <c r="P4" s="31"/>
      <c r="Q4" s="36"/>
      <c r="R4" s="26"/>
      <c r="S4" s="19"/>
      <c r="T4" s="20"/>
      <c r="U4" s="19">
        <f>F4</f>
        <v>210</v>
      </c>
      <c r="V4" s="19">
        <f>W3</f>
        <v>150</v>
      </c>
      <c r="W4" s="19"/>
      <c r="X4" s="19"/>
      <c r="Y4" s="41">
        <f>$F$4-ROUNDUP($F$4/10,0)</f>
        <v>189</v>
      </c>
      <c r="Z4" s="19"/>
      <c r="AA4" s="7"/>
    </row>
    <row r="5" spans="1:27" x14ac:dyDescent="0.25">
      <c r="A5" s="17">
        <v>43108</v>
      </c>
      <c r="B5" s="16" t="str">
        <f t="shared" ref="B5:B37" si="2">IF(A5="","",TEXT(A5,"ddd"))</f>
        <v>Mon</v>
      </c>
      <c r="C5" s="35">
        <f>IF(A5="","",(A5-$A$4)/7)</f>
        <v>1</v>
      </c>
      <c r="D5" s="21">
        <v>14</v>
      </c>
      <c r="E5" s="23">
        <v>10</v>
      </c>
      <c r="F5" s="22">
        <f t="shared" si="0"/>
        <v>206</v>
      </c>
      <c r="G5" s="22">
        <f t="shared" ref="G5:G37" si="3">IF(F5="","",F5*0.453592)</f>
        <v>93.439952000000005</v>
      </c>
      <c r="H5" s="9" t="str">
        <f t="shared" ref="H5:H37" ca="1" si="4">IF(A5="","",IF(A5&lt;TODAY(),"Yes",""))</f>
        <v>Yes</v>
      </c>
      <c r="J5" s="8">
        <f>IF(E5="","",F4-F5)</f>
        <v>4</v>
      </c>
      <c r="K5" s="8">
        <f>IF(F5="","",$F$4-F5)</f>
        <v>4</v>
      </c>
      <c r="L5" s="40" t="str">
        <f>IF(F5="","",CONCATENATE(" ",ROUNDDOWN(K5/14,0)," st  ",MOD(K5,14)," lbs"))</f>
        <v xml:space="preserve"> 0 st  4 lbs</v>
      </c>
      <c r="M5" s="8">
        <f t="shared" ref="M5:M37" si="5">IF(A5="","",($S$3/7)*(A5-$A$4))</f>
        <v>1.5</v>
      </c>
      <c r="N5" s="44">
        <f t="shared" ref="N5:N37" si="6">IF(K5="","",K5-M5)</f>
        <v>2.5</v>
      </c>
      <c r="O5" s="25">
        <f t="shared" si="1"/>
        <v>41.528867555555557</v>
      </c>
      <c r="P5" s="32"/>
      <c r="Q5" s="36"/>
      <c r="R5" s="27"/>
      <c r="S5" s="19"/>
      <c r="T5" s="20"/>
      <c r="U5" s="20">
        <f t="shared" ref="U5:U31" si="7">IF(M5="","",$F$4-M5)</f>
        <v>208.5</v>
      </c>
      <c r="V5" s="19">
        <f t="shared" ref="V5:V37" si="8">V4</f>
        <v>150</v>
      </c>
      <c r="W5" s="19"/>
      <c r="X5" s="19"/>
      <c r="Y5" s="41">
        <f t="shared" ref="Y5:Y37" si="9">$F$4-ROUNDUP($F$4/10,0)</f>
        <v>189</v>
      </c>
      <c r="Z5" s="19"/>
      <c r="AA5" s="7"/>
    </row>
    <row r="6" spans="1:27" x14ac:dyDescent="0.25">
      <c r="A6" s="17">
        <v>43115</v>
      </c>
      <c r="B6" s="16" t="str">
        <f t="shared" si="2"/>
        <v>Mon</v>
      </c>
      <c r="C6" s="35">
        <f t="shared" ref="C6:C37" si="10">IF(A6="","",(A6-$A$4)/7)</f>
        <v>2</v>
      </c>
      <c r="D6" s="21">
        <v>14</v>
      </c>
      <c r="E6" s="23">
        <v>8</v>
      </c>
      <c r="F6" s="22">
        <f>IF(D6="","",(D6*14)+E6)</f>
        <v>204</v>
      </c>
      <c r="G6" s="22">
        <f t="shared" si="3"/>
        <v>92.532768000000004</v>
      </c>
      <c r="H6" s="9" t="str">
        <f t="shared" ca="1" si="4"/>
        <v>Yes</v>
      </c>
      <c r="J6" s="8">
        <f t="shared" ref="J6:J37" si="11">IF(E6="","",F5-F6)</f>
        <v>2</v>
      </c>
      <c r="K6" s="8">
        <f t="shared" ref="K6:K37" si="12">IF(F6="","",$F$4-F6)</f>
        <v>6</v>
      </c>
      <c r="L6" s="40" t="str">
        <f t="shared" ref="L6:L37" si="13">IF(F6="","",CONCATENATE(" ",ROUNDDOWN(K6/14,0)," st  ",MOD(K6,14)," lbs"))</f>
        <v xml:space="preserve"> 0 st  6 lbs</v>
      </c>
      <c r="M6" s="8">
        <f t="shared" si="5"/>
        <v>3</v>
      </c>
      <c r="N6" s="44">
        <f t="shared" si="6"/>
        <v>3</v>
      </c>
      <c r="O6" s="25">
        <f t="shared" si="1"/>
        <v>41.125674666666669</v>
      </c>
      <c r="P6" s="32"/>
      <c r="Q6" s="36"/>
      <c r="R6" s="27"/>
      <c r="S6" s="19"/>
      <c r="T6" s="20"/>
      <c r="U6" s="20">
        <f t="shared" si="7"/>
        <v>207</v>
      </c>
      <c r="V6" s="19">
        <f t="shared" si="8"/>
        <v>150</v>
      </c>
      <c r="W6" s="19"/>
      <c r="X6" s="19"/>
      <c r="Y6" s="41">
        <f t="shared" si="9"/>
        <v>189</v>
      </c>
      <c r="Z6" s="19"/>
      <c r="AA6" s="7"/>
    </row>
    <row r="7" spans="1:27" x14ac:dyDescent="0.25">
      <c r="A7" s="17">
        <v>43122</v>
      </c>
      <c r="B7" s="16" t="str">
        <f t="shared" si="2"/>
        <v>Mon</v>
      </c>
      <c r="C7" s="35">
        <f t="shared" si="10"/>
        <v>3</v>
      </c>
      <c r="D7" s="21">
        <v>14</v>
      </c>
      <c r="E7" s="23">
        <v>6</v>
      </c>
      <c r="F7" s="22">
        <f t="shared" ref="F7:F37" si="14">IF(D7="","",(D7*14)+E7)</f>
        <v>202</v>
      </c>
      <c r="G7" s="22">
        <f t="shared" si="3"/>
        <v>91.625584000000003</v>
      </c>
      <c r="H7" s="9" t="str">
        <f t="shared" ca="1" si="4"/>
        <v>Yes</v>
      </c>
      <c r="J7" s="8">
        <f t="shared" si="11"/>
        <v>2</v>
      </c>
      <c r="K7" s="8">
        <f t="shared" si="12"/>
        <v>8</v>
      </c>
      <c r="L7" s="40" t="str">
        <f t="shared" si="13"/>
        <v xml:space="preserve"> 0 st  8 lbs</v>
      </c>
      <c r="M7" s="8">
        <f t="shared" si="5"/>
        <v>4.5</v>
      </c>
      <c r="N7" s="44">
        <f t="shared" si="6"/>
        <v>3.5</v>
      </c>
      <c r="O7" s="25">
        <f t="shared" si="1"/>
        <v>40.72248177777778</v>
      </c>
      <c r="P7" s="32" t="s">
        <v>20</v>
      </c>
      <c r="Q7" s="36">
        <v>1</v>
      </c>
      <c r="R7" s="27"/>
      <c r="S7" s="19"/>
      <c r="T7" s="20"/>
      <c r="U7" s="20">
        <f t="shared" si="7"/>
        <v>205.5</v>
      </c>
      <c r="V7" s="19">
        <f t="shared" si="8"/>
        <v>150</v>
      </c>
      <c r="W7" s="19"/>
      <c r="X7" s="19"/>
      <c r="Y7" s="41">
        <f t="shared" si="9"/>
        <v>189</v>
      </c>
      <c r="Z7" s="19"/>
      <c r="AA7" s="7"/>
    </row>
    <row r="8" spans="1:27" x14ac:dyDescent="0.25">
      <c r="A8" s="17">
        <v>43129</v>
      </c>
      <c r="B8" s="16" t="str">
        <f t="shared" si="2"/>
        <v>Mon</v>
      </c>
      <c r="C8" s="35">
        <f t="shared" si="10"/>
        <v>4</v>
      </c>
      <c r="D8" s="21">
        <v>14</v>
      </c>
      <c r="E8" s="23">
        <v>8</v>
      </c>
      <c r="F8" s="22">
        <f t="shared" si="14"/>
        <v>204</v>
      </c>
      <c r="G8" s="22">
        <f t="shared" si="3"/>
        <v>92.532768000000004</v>
      </c>
      <c r="H8" s="9" t="str">
        <f t="shared" ca="1" si="4"/>
        <v>Yes</v>
      </c>
      <c r="J8" s="8">
        <f t="shared" si="11"/>
        <v>-2</v>
      </c>
      <c r="K8" s="8">
        <f t="shared" si="12"/>
        <v>6</v>
      </c>
      <c r="L8" s="40" t="str">
        <f t="shared" si="13"/>
        <v xml:space="preserve"> 0 st  6 lbs</v>
      </c>
      <c r="M8" s="8">
        <f t="shared" si="5"/>
        <v>6</v>
      </c>
      <c r="N8" s="44">
        <f t="shared" si="6"/>
        <v>0</v>
      </c>
      <c r="O8" s="25">
        <f t="shared" si="1"/>
        <v>41.125674666666669</v>
      </c>
      <c r="P8" s="32"/>
      <c r="Q8" s="36">
        <v>2</v>
      </c>
      <c r="R8" s="27"/>
      <c r="S8" s="19"/>
      <c r="T8" s="20"/>
      <c r="U8" s="20">
        <f t="shared" si="7"/>
        <v>204</v>
      </c>
      <c r="V8" s="19">
        <f t="shared" si="8"/>
        <v>150</v>
      </c>
      <c r="W8" s="19"/>
      <c r="X8" s="19"/>
      <c r="Y8" s="41">
        <f t="shared" si="9"/>
        <v>189</v>
      </c>
      <c r="Z8" s="19"/>
      <c r="AA8" s="7"/>
    </row>
    <row r="9" spans="1:27" x14ac:dyDescent="0.25">
      <c r="A9" s="17">
        <v>43136</v>
      </c>
      <c r="B9" s="16" t="str">
        <f t="shared" si="2"/>
        <v>Mon</v>
      </c>
      <c r="C9" s="35">
        <f t="shared" si="10"/>
        <v>5</v>
      </c>
      <c r="D9" s="21">
        <v>14</v>
      </c>
      <c r="E9" s="23">
        <v>5</v>
      </c>
      <c r="F9" s="22">
        <f t="shared" si="14"/>
        <v>201</v>
      </c>
      <c r="G9" s="22">
        <f t="shared" si="3"/>
        <v>91.171992000000003</v>
      </c>
      <c r="H9" s="9" t="str">
        <f t="shared" ca="1" si="4"/>
        <v>Yes</v>
      </c>
      <c r="J9" s="8">
        <f t="shared" si="11"/>
        <v>3</v>
      </c>
      <c r="K9" s="8">
        <f t="shared" si="12"/>
        <v>9</v>
      </c>
      <c r="L9" s="40" t="str">
        <f t="shared" si="13"/>
        <v xml:space="preserve"> 0 st  9 lbs</v>
      </c>
      <c r="M9" s="8">
        <f t="shared" si="5"/>
        <v>7.5</v>
      </c>
      <c r="N9" s="44">
        <f t="shared" si="6"/>
        <v>1.5</v>
      </c>
      <c r="O9" s="25">
        <f t="shared" si="1"/>
        <v>40.520885333333332</v>
      </c>
      <c r="P9" s="32"/>
      <c r="Q9" s="36">
        <v>3</v>
      </c>
      <c r="R9" s="27"/>
      <c r="S9" s="19"/>
      <c r="T9" s="20"/>
      <c r="U9" s="20">
        <f t="shared" si="7"/>
        <v>202.5</v>
      </c>
      <c r="V9" s="19">
        <f t="shared" si="8"/>
        <v>150</v>
      </c>
      <c r="W9" s="19"/>
      <c r="X9" s="19"/>
      <c r="Y9" s="41">
        <f t="shared" si="9"/>
        <v>189</v>
      </c>
      <c r="Z9" s="19"/>
      <c r="AA9" s="7"/>
    </row>
    <row r="10" spans="1:27" x14ac:dyDescent="0.25">
      <c r="A10" s="17"/>
      <c r="B10" s="16" t="str">
        <f t="shared" si="2"/>
        <v/>
      </c>
      <c r="C10" s="35" t="str">
        <f t="shared" si="10"/>
        <v/>
      </c>
      <c r="D10" s="21"/>
      <c r="E10" s="23"/>
      <c r="F10" s="22" t="str">
        <f t="shared" si="14"/>
        <v/>
      </c>
      <c r="G10" s="22" t="str">
        <f t="shared" si="3"/>
        <v/>
      </c>
      <c r="H10" s="9" t="str">
        <f t="shared" ca="1" si="4"/>
        <v/>
      </c>
      <c r="J10" s="8" t="str">
        <f t="shared" si="11"/>
        <v/>
      </c>
      <c r="K10" s="8" t="str">
        <f t="shared" si="12"/>
        <v/>
      </c>
      <c r="L10" s="40" t="str">
        <f t="shared" si="13"/>
        <v/>
      </c>
      <c r="M10" s="8" t="str">
        <f t="shared" si="5"/>
        <v/>
      </c>
      <c r="N10" s="44" t="str">
        <f t="shared" si="6"/>
        <v/>
      </c>
      <c r="O10" s="25" t="str">
        <f t="shared" si="1"/>
        <v/>
      </c>
      <c r="P10" s="32"/>
      <c r="Q10" s="36"/>
      <c r="R10" s="27"/>
      <c r="S10" s="19"/>
      <c r="T10" s="20"/>
      <c r="U10" s="20" t="str">
        <f t="shared" si="7"/>
        <v/>
      </c>
      <c r="V10" s="19">
        <f t="shared" si="8"/>
        <v>150</v>
      </c>
      <c r="W10" s="19"/>
      <c r="X10" s="19"/>
      <c r="Y10" s="41">
        <f t="shared" si="9"/>
        <v>189</v>
      </c>
      <c r="Z10" s="19"/>
      <c r="AA10" s="7"/>
    </row>
    <row r="11" spans="1:27" x14ac:dyDescent="0.25">
      <c r="A11" s="17"/>
      <c r="B11" s="16" t="str">
        <f t="shared" si="2"/>
        <v/>
      </c>
      <c r="C11" s="35" t="str">
        <f t="shared" si="10"/>
        <v/>
      </c>
      <c r="D11" s="21"/>
      <c r="E11" s="23"/>
      <c r="F11" s="22" t="str">
        <f t="shared" si="14"/>
        <v/>
      </c>
      <c r="G11" s="22" t="str">
        <f t="shared" si="3"/>
        <v/>
      </c>
      <c r="H11" s="9" t="str">
        <f t="shared" ca="1" si="4"/>
        <v/>
      </c>
      <c r="J11" s="8" t="str">
        <f t="shared" si="11"/>
        <v/>
      </c>
      <c r="K11" s="8" t="str">
        <f t="shared" si="12"/>
        <v/>
      </c>
      <c r="L11" s="40" t="str">
        <f t="shared" si="13"/>
        <v/>
      </c>
      <c r="M11" s="8" t="str">
        <f t="shared" si="5"/>
        <v/>
      </c>
      <c r="N11" s="44" t="str">
        <f t="shared" si="6"/>
        <v/>
      </c>
      <c r="O11" s="25" t="str">
        <f t="shared" si="1"/>
        <v/>
      </c>
      <c r="P11" s="32"/>
      <c r="Q11" s="36"/>
      <c r="R11" s="27"/>
      <c r="S11" s="19"/>
      <c r="T11" s="20"/>
      <c r="U11" s="20" t="str">
        <f t="shared" si="7"/>
        <v/>
      </c>
      <c r="V11" s="19">
        <f t="shared" si="8"/>
        <v>150</v>
      </c>
      <c r="W11" s="19"/>
      <c r="X11" s="19"/>
      <c r="Y11" s="41">
        <f t="shared" si="9"/>
        <v>189</v>
      </c>
      <c r="Z11" s="19"/>
      <c r="AA11" s="7"/>
    </row>
    <row r="12" spans="1:27" x14ac:dyDescent="0.25">
      <c r="A12" s="17"/>
      <c r="B12" s="16" t="str">
        <f t="shared" si="2"/>
        <v/>
      </c>
      <c r="C12" s="35" t="str">
        <f t="shared" si="10"/>
        <v/>
      </c>
      <c r="D12" s="21"/>
      <c r="E12" s="23"/>
      <c r="F12" s="22" t="str">
        <f t="shared" si="14"/>
        <v/>
      </c>
      <c r="G12" s="22" t="str">
        <f t="shared" si="3"/>
        <v/>
      </c>
      <c r="H12" s="9" t="str">
        <f t="shared" ca="1" si="4"/>
        <v/>
      </c>
      <c r="J12" s="8" t="str">
        <f t="shared" si="11"/>
        <v/>
      </c>
      <c r="K12" s="8" t="str">
        <f t="shared" si="12"/>
        <v/>
      </c>
      <c r="L12" s="40" t="str">
        <f t="shared" si="13"/>
        <v/>
      </c>
      <c r="M12" s="8" t="str">
        <f t="shared" si="5"/>
        <v/>
      </c>
      <c r="N12" s="44" t="str">
        <f t="shared" si="6"/>
        <v/>
      </c>
      <c r="O12" s="25" t="str">
        <f t="shared" si="1"/>
        <v/>
      </c>
      <c r="P12" s="32"/>
      <c r="Q12" s="36"/>
      <c r="R12" s="27"/>
      <c r="S12" s="19"/>
      <c r="T12" s="20"/>
      <c r="U12" s="20" t="str">
        <f t="shared" si="7"/>
        <v/>
      </c>
      <c r="V12" s="19">
        <f t="shared" si="8"/>
        <v>150</v>
      </c>
      <c r="W12" s="19"/>
      <c r="X12" s="19"/>
      <c r="Y12" s="41">
        <f t="shared" si="9"/>
        <v>189</v>
      </c>
      <c r="Z12" s="19"/>
      <c r="AA12" s="7"/>
    </row>
    <row r="13" spans="1:27" x14ac:dyDescent="0.25">
      <c r="A13" s="17"/>
      <c r="B13" s="16" t="str">
        <f t="shared" si="2"/>
        <v/>
      </c>
      <c r="C13" s="35" t="str">
        <f t="shared" si="10"/>
        <v/>
      </c>
      <c r="D13" s="21"/>
      <c r="E13" s="23"/>
      <c r="F13" s="22" t="str">
        <f t="shared" si="14"/>
        <v/>
      </c>
      <c r="G13" s="22" t="str">
        <f t="shared" si="3"/>
        <v/>
      </c>
      <c r="H13" s="9" t="str">
        <f t="shared" ca="1" si="4"/>
        <v/>
      </c>
      <c r="J13" s="8" t="str">
        <f t="shared" si="11"/>
        <v/>
      </c>
      <c r="K13" s="8" t="str">
        <f t="shared" si="12"/>
        <v/>
      </c>
      <c r="L13" s="40" t="str">
        <f t="shared" si="13"/>
        <v/>
      </c>
      <c r="M13" s="8" t="str">
        <f t="shared" si="5"/>
        <v/>
      </c>
      <c r="N13" s="44" t="str">
        <f t="shared" si="6"/>
        <v/>
      </c>
      <c r="O13" s="25" t="str">
        <f t="shared" si="1"/>
        <v/>
      </c>
      <c r="P13" s="32"/>
      <c r="Q13" s="36"/>
      <c r="R13" s="27"/>
      <c r="S13" s="19"/>
      <c r="T13" s="20"/>
      <c r="U13" s="20" t="str">
        <f t="shared" si="7"/>
        <v/>
      </c>
      <c r="V13" s="19">
        <f t="shared" si="8"/>
        <v>150</v>
      </c>
      <c r="W13" s="19"/>
      <c r="X13" s="19"/>
      <c r="Y13" s="41">
        <f t="shared" si="9"/>
        <v>189</v>
      </c>
      <c r="Z13" s="19"/>
      <c r="AA13" s="7"/>
    </row>
    <row r="14" spans="1:27" x14ac:dyDescent="0.25">
      <c r="A14" s="18"/>
      <c r="B14" s="16" t="str">
        <f t="shared" si="2"/>
        <v/>
      </c>
      <c r="C14" s="35" t="str">
        <f t="shared" si="10"/>
        <v/>
      </c>
      <c r="D14" s="21"/>
      <c r="E14" s="23"/>
      <c r="F14" s="22" t="str">
        <f t="shared" si="14"/>
        <v/>
      </c>
      <c r="G14" s="22" t="str">
        <f t="shared" si="3"/>
        <v/>
      </c>
      <c r="H14" s="9" t="str">
        <f t="shared" ca="1" si="4"/>
        <v/>
      </c>
      <c r="J14" s="8" t="str">
        <f t="shared" si="11"/>
        <v/>
      </c>
      <c r="K14" s="8" t="str">
        <f t="shared" si="12"/>
        <v/>
      </c>
      <c r="L14" s="40" t="str">
        <f t="shared" si="13"/>
        <v/>
      </c>
      <c r="M14" s="8" t="str">
        <f t="shared" si="5"/>
        <v/>
      </c>
      <c r="N14" s="44" t="str">
        <f t="shared" si="6"/>
        <v/>
      </c>
      <c r="O14" s="25" t="str">
        <f t="shared" si="1"/>
        <v/>
      </c>
      <c r="P14" s="32"/>
      <c r="Q14" s="37"/>
      <c r="R14" s="27"/>
      <c r="S14" s="19"/>
      <c r="T14" s="20"/>
      <c r="U14" s="20" t="str">
        <f t="shared" si="7"/>
        <v/>
      </c>
      <c r="V14" s="19">
        <f t="shared" si="8"/>
        <v>150</v>
      </c>
      <c r="W14" s="19"/>
      <c r="X14" s="19"/>
      <c r="Y14" s="41">
        <f t="shared" si="9"/>
        <v>189</v>
      </c>
      <c r="Z14" s="19"/>
      <c r="AA14" s="7"/>
    </row>
    <row r="15" spans="1:27" x14ac:dyDescent="0.25">
      <c r="A15" s="18"/>
      <c r="B15" s="16" t="str">
        <f>IF(A15="","",TEXT(A15,"ddd"))</f>
        <v/>
      </c>
      <c r="C15" s="35" t="str">
        <f t="shared" si="10"/>
        <v/>
      </c>
      <c r="D15" s="21"/>
      <c r="E15" s="23"/>
      <c r="F15" s="22" t="str">
        <f t="shared" si="14"/>
        <v/>
      </c>
      <c r="G15" s="22" t="str">
        <f t="shared" si="3"/>
        <v/>
      </c>
      <c r="H15" s="9" t="str">
        <f t="shared" ca="1" si="4"/>
        <v/>
      </c>
      <c r="J15" s="8" t="str">
        <f t="shared" si="11"/>
        <v/>
      </c>
      <c r="K15" s="8" t="str">
        <f t="shared" si="12"/>
        <v/>
      </c>
      <c r="L15" s="40" t="str">
        <f t="shared" si="13"/>
        <v/>
      </c>
      <c r="M15" s="8" t="str">
        <f t="shared" si="5"/>
        <v/>
      </c>
      <c r="N15" s="44" t="str">
        <f t="shared" si="6"/>
        <v/>
      </c>
      <c r="O15" s="25" t="str">
        <f t="shared" si="1"/>
        <v/>
      </c>
      <c r="P15" s="32"/>
      <c r="Q15" s="37"/>
      <c r="R15" s="27"/>
      <c r="S15" s="19"/>
      <c r="T15" s="20"/>
      <c r="U15" s="20" t="str">
        <f t="shared" si="7"/>
        <v/>
      </c>
      <c r="V15" s="19">
        <f t="shared" si="8"/>
        <v>150</v>
      </c>
      <c r="W15" s="19"/>
      <c r="X15" s="19"/>
      <c r="Y15" s="41">
        <f t="shared" si="9"/>
        <v>189</v>
      </c>
      <c r="Z15" s="19"/>
      <c r="AA15" s="7"/>
    </row>
    <row r="16" spans="1:27" x14ac:dyDescent="0.25">
      <c r="A16" s="18"/>
      <c r="B16" s="16" t="str">
        <f t="shared" si="2"/>
        <v/>
      </c>
      <c r="C16" s="35" t="str">
        <f t="shared" si="10"/>
        <v/>
      </c>
      <c r="D16" s="21"/>
      <c r="E16" s="23"/>
      <c r="F16" s="22" t="str">
        <f t="shared" si="14"/>
        <v/>
      </c>
      <c r="G16" s="22" t="str">
        <f t="shared" si="3"/>
        <v/>
      </c>
      <c r="H16" s="9" t="str">
        <f t="shared" ca="1" si="4"/>
        <v/>
      </c>
      <c r="J16" s="8" t="str">
        <f t="shared" si="11"/>
        <v/>
      </c>
      <c r="K16" s="8" t="str">
        <f t="shared" si="12"/>
        <v/>
      </c>
      <c r="L16" s="40" t="str">
        <f t="shared" si="13"/>
        <v/>
      </c>
      <c r="M16" s="8" t="str">
        <f t="shared" si="5"/>
        <v/>
      </c>
      <c r="N16" s="44" t="str">
        <f t="shared" si="6"/>
        <v/>
      </c>
      <c r="O16" s="25" t="str">
        <f t="shared" si="1"/>
        <v/>
      </c>
      <c r="P16" s="33"/>
      <c r="Q16" s="37"/>
      <c r="R16" s="27"/>
      <c r="S16" s="19"/>
      <c r="T16" s="20"/>
      <c r="U16" s="20" t="str">
        <f t="shared" si="7"/>
        <v/>
      </c>
      <c r="V16" s="19">
        <f t="shared" si="8"/>
        <v>150</v>
      </c>
      <c r="W16" s="19"/>
      <c r="X16" s="19"/>
      <c r="Y16" s="41">
        <f t="shared" si="9"/>
        <v>189</v>
      </c>
      <c r="Z16" s="19"/>
      <c r="AA16" s="7"/>
    </row>
    <row r="17" spans="1:27" x14ac:dyDescent="0.25">
      <c r="A17" s="18"/>
      <c r="B17" s="16" t="str">
        <f t="shared" si="2"/>
        <v/>
      </c>
      <c r="C17" s="35" t="str">
        <f t="shared" si="10"/>
        <v/>
      </c>
      <c r="D17" s="21"/>
      <c r="E17" s="23"/>
      <c r="F17" s="22" t="str">
        <f t="shared" si="14"/>
        <v/>
      </c>
      <c r="G17" s="22" t="str">
        <f t="shared" si="3"/>
        <v/>
      </c>
      <c r="H17" s="9" t="str">
        <f t="shared" ca="1" si="4"/>
        <v/>
      </c>
      <c r="J17" s="8" t="str">
        <f t="shared" si="11"/>
        <v/>
      </c>
      <c r="K17" s="8" t="str">
        <f t="shared" si="12"/>
        <v/>
      </c>
      <c r="L17" s="40" t="str">
        <f t="shared" si="13"/>
        <v/>
      </c>
      <c r="M17" s="8" t="str">
        <f t="shared" si="5"/>
        <v/>
      </c>
      <c r="N17" s="44" t="str">
        <f t="shared" si="6"/>
        <v/>
      </c>
      <c r="O17" s="25" t="str">
        <f t="shared" si="1"/>
        <v/>
      </c>
      <c r="P17" s="33"/>
      <c r="Q17" s="37"/>
      <c r="R17" s="27"/>
      <c r="S17" s="19"/>
      <c r="T17" s="20"/>
      <c r="U17" s="20" t="str">
        <f t="shared" si="7"/>
        <v/>
      </c>
      <c r="V17" s="19">
        <f t="shared" si="8"/>
        <v>150</v>
      </c>
      <c r="W17" s="19"/>
      <c r="X17" s="19"/>
      <c r="Y17" s="41">
        <f t="shared" si="9"/>
        <v>189</v>
      </c>
      <c r="Z17" s="19"/>
      <c r="AA17" s="7"/>
    </row>
    <row r="18" spans="1:27" x14ac:dyDescent="0.25">
      <c r="A18" s="17"/>
      <c r="B18" s="16" t="str">
        <f t="shared" si="2"/>
        <v/>
      </c>
      <c r="C18" s="35" t="str">
        <f t="shared" si="10"/>
        <v/>
      </c>
      <c r="D18" s="21"/>
      <c r="E18" s="23"/>
      <c r="F18" s="22" t="str">
        <f t="shared" si="14"/>
        <v/>
      </c>
      <c r="G18" s="22" t="str">
        <f t="shared" si="3"/>
        <v/>
      </c>
      <c r="H18" s="9" t="str">
        <f t="shared" ca="1" si="4"/>
        <v/>
      </c>
      <c r="J18" s="8" t="str">
        <f t="shared" si="11"/>
        <v/>
      </c>
      <c r="K18" s="8" t="str">
        <f t="shared" si="12"/>
        <v/>
      </c>
      <c r="L18" s="40" t="str">
        <f t="shared" si="13"/>
        <v/>
      </c>
      <c r="M18" s="8" t="str">
        <f t="shared" si="5"/>
        <v/>
      </c>
      <c r="N18" s="44" t="str">
        <f t="shared" si="6"/>
        <v/>
      </c>
      <c r="O18" s="25" t="str">
        <f t="shared" si="1"/>
        <v/>
      </c>
      <c r="P18" s="33"/>
      <c r="Q18" s="37"/>
      <c r="R18" s="27"/>
      <c r="S18" s="19"/>
      <c r="T18" s="20"/>
      <c r="U18" s="20" t="str">
        <f t="shared" si="7"/>
        <v/>
      </c>
      <c r="V18" s="19">
        <f t="shared" si="8"/>
        <v>150</v>
      </c>
      <c r="W18" s="19"/>
      <c r="X18" s="19"/>
      <c r="Y18" s="41">
        <f t="shared" si="9"/>
        <v>189</v>
      </c>
      <c r="Z18" s="19"/>
      <c r="AA18" s="7"/>
    </row>
    <row r="19" spans="1:27" x14ac:dyDescent="0.25">
      <c r="A19" s="17"/>
      <c r="B19" s="16" t="str">
        <f t="shared" si="2"/>
        <v/>
      </c>
      <c r="C19" s="35" t="str">
        <f t="shared" si="10"/>
        <v/>
      </c>
      <c r="D19" s="21"/>
      <c r="E19" s="23"/>
      <c r="F19" s="22" t="str">
        <f t="shared" si="14"/>
        <v/>
      </c>
      <c r="G19" s="22" t="str">
        <f t="shared" si="3"/>
        <v/>
      </c>
      <c r="H19" s="9" t="str">
        <f t="shared" ca="1" si="4"/>
        <v/>
      </c>
      <c r="J19" s="8" t="str">
        <f t="shared" si="11"/>
        <v/>
      </c>
      <c r="K19" s="8" t="str">
        <f t="shared" si="12"/>
        <v/>
      </c>
      <c r="L19" s="40" t="str">
        <f t="shared" si="13"/>
        <v/>
      </c>
      <c r="M19" s="8" t="str">
        <f t="shared" si="5"/>
        <v/>
      </c>
      <c r="N19" s="44" t="str">
        <f t="shared" si="6"/>
        <v/>
      </c>
      <c r="O19" s="25" t="str">
        <f t="shared" si="1"/>
        <v/>
      </c>
      <c r="P19" s="33"/>
      <c r="Q19" s="37"/>
      <c r="R19" s="27"/>
      <c r="S19" s="19"/>
      <c r="T19" s="20"/>
      <c r="U19" s="20" t="str">
        <f t="shared" si="7"/>
        <v/>
      </c>
      <c r="V19" s="19">
        <f t="shared" si="8"/>
        <v>150</v>
      </c>
      <c r="W19" s="19"/>
      <c r="X19" s="19"/>
      <c r="Y19" s="41">
        <f t="shared" si="9"/>
        <v>189</v>
      </c>
      <c r="Z19" s="19"/>
      <c r="AA19" s="7"/>
    </row>
    <row r="20" spans="1:27" x14ac:dyDescent="0.25">
      <c r="A20" s="17"/>
      <c r="B20" s="16" t="str">
        <f t="shared" si="2"/>
        <v/>
      </c>
      <c r="C20" s="35" t="str">
        <f t="shared" si="10"/>
        <v/>
      </c>
      <c r="D20" s="21"/>
      <c r="E20" s="23"/>
      <c r="F20" s="22" t="str">
        <f t="shared" si="14"/>
        <v/>
      </c>
      <c r="G20" s="22" t="str">
        <f t="shared" si="3"/>
        <v/>
      </c>
      <c r="H20" s="9" t="str">
        <f t="shared" ca="1" si="4"/>
        <v/>
      </c>
      <c r="J20" s="8" t="str">
        <f t="shared" si="11"/>
        <v/>
      </c>
      <c r="K20" s="8" t="str">
        <f t="shared" si="12"/>
        <v/>
      </c>
      <c r="L20" s="40" t="str">
        <f t="shared" si="13"/>
        <v/>
      </c>
      <c r="M20" s="8" t="str">
        <f t="shared" si="5"/>
        <v/>
      </c>
      <c r="N20" s="44" t="str">
        <f t="shared" si="6"/>
        <v/>
      </c>
      <c r="O20" s="25" t="str">
        <f t="shared" si="1"/>
        <v/>
      </c>
      <c r="P20" s="34"/>
      <c r="Q20" s="38"/>
      <c r="R20" s="28"/>
      <c r="S20" s="19"/>
      <c r="T20" s="20"/>
      <c r="U20" s="20" t="str">
        <f t="shared" si="7"/>
        <v/>
      </c>
      <c r="V20" s="19">
        <f t="shared" si="8"/>
        <v>150</v>
      </c>
      <c r="W20" s="19"/>
      <c r="X20" s="19"/>
      <c r="Y20" s="41">
        <f t="shared" si="9"/>
        <v>189</v>
      </c>
      <c r="Z20" s="19"/>
      <c r="AA20" s="7"/>
    </row>
    <row r="21" spans="1:27" x14ac:dyDescent="0.25">
      <c r="A21" s="17"/>
      <c r="B21" s="16" t="str">
        <f t="shared" si="2"/>
        <v/>
      </c>
      <c r="C21" s="35" t="str">
        <f t="shared" si="10"/>
        <v/>
      </c>
      <c r="D21" s="21"/>
      <c r="E21" s="23"/>
      <c r="F21" s="22" t="str">
        <f t="shared" si="14"/>
        <v/>
      </c>
      <c r="G21" s="22" t="str">
        <f t="shared" si="3"/>
        <v/>
      </c>
      <c r="H21" s="9" t="str">
        <f t="shared" ca="1" si="4"/>
        <v/>
      </c>
      <c r="J21" s="8" t="str">
        <f t="shared" si="11"/>
        <v/>
      </c>
      <c r="K21" s="8" t="str">
        <f t="shared" si="12"/>
        <v/>
      </c>
      <c r="L21" s="40" t="str">
        <f t="shared" si="13"/>
        <v/>
      </c>
      <c r="M21" s="8" t="str">
        <f t="shared" si="5"/>
        <v/>
      </c>
      <c r="N21" s="44" t="str">
        <f t="shared" si="6"/>
        <v/>
      </c>
      <c r="O21" s="25" t="str">
        <f t="shared" si="1"/>
        <v/>
      </c>
      <c r="P21" s="34"/>
      <c r="Q21" s="38"/>
      <c r="R21" s="28"/>
      <c r="S21" s="19"/>
      <c r="T21" s="20"/>
      <c r="U21" s="20" t="str">
        <f t="shared" si="7"/>
        <v/>
      </c>
      <c r="V21" s="19">
        <f t="shared" si="8"/>
        <v>150</v>
      </c>
      <c r="W21" s="19"/>
      <c r="X21" s="19"/>
      <c r="Y21" s="41">
        <f t="shared" si="9"/>
        <v>189</v>
      </c>
      <c r="Z21" s="19"/>
    </row>
    <row r="22" spans="1:27" x14ac:dyDescent="0.25">
      <c r="A22" s="17"/>
      <c r="B22" s="16" t="str">
        <f t="shared" si="2"/>
        <v/>
      </c>
      <c r="C22" s="35" t="str">
        <f t="shared" si="10"/>
        <v/>
      </c>
      <c r="D22" s="21"/>
      <c r="E22" s="23"/>
      <c r="F22" s="22" t="str">
        <f t="shared" si="14"/>
        <v/>
      </c>
      <c r="G22" s="22" t="str">
        <f t="shared" si="3"/>
        <v/>
      </c>
      <c r="H22" s="9" t="str">
        <f t="shared" ca="1" si="4"/>
        <v/>
      </c>
      <c r="J22" s="8" t="str">
        <f t="shared" si="11"/>
        <v/>
      </c>
      <c r="K22" s="8" t="str">
        <f t="shared" si="12"/>
        <v/>
      </c>
      <c r="L22" s="40" t="str">
        <f t="shared" si="13"/>
        <v/>
      </c>
      <c r="M22" s="8" t="str">
        <f t="shared" si="5"/>
        <v/>
      </c>
      <c r="N22" s="44" t="str">
        <f t="shared" si="6"/>
        <v/>
      </c>
      <c r="O22" s="25" t="str">
        <f t="shared" si="1"/>
        <v/>
      </c>
      <c r="P22" s="34"/>
      <c r="Q22" s="38"/>
      <c r="R22" s="28"/>
      <c r="S22" s="19"/>
      <c r="T22" s="20"/>
      <c r="U22" s="20" t="str">
        <f t="shared" si="7"/>
        <v/>
      </c>
      <c r="V22" s="19">
        <f t="shared" si="8"/>
        <v>150</v>
      </c>
      <c r="W22" s="19"/>
      <c r="X22" s="19"/>
      <c r="Y22" s="41">
        <f t="shared" si="9"/>
        <v>189</v>
      </c>
      <c r="Z22" s="19"/>
    </row>
    <row r="23" spans="1:27" x14ac:dyDescent="0.25">
      <c r="A23" s="17"/>
      <c r="B23" s="16" t="str">
        <f t="shared" si="2"/>
        <v/>
      </c>
      <c r="C23" s="35" t="str">
        <f t="shared" si="10"/>
        <v/>
      </c>
      <c r="D23" s="21"/>
      <c r="E23" s="23"/>
      <c r="F23" s="22" t="str">
        <f t="shared" si="14"/>
        <v/>
      </c>
      <c r="G23" s="22" t="str">
        <f t="shared" si="3"/>
        <v/>
      </c>
      <c r="H23" s="9" t="str">
        <f t="shared" ca="1" si="4"/>
        <v/>
      </c>
      <c r="J23" s="8" t="str">
        <f t="shared" si="11"/>
        <v/>
      </c>
      <c r="K23" s="8" t="str">
        <f t="shared" si="12"/>
        <v/>
      </c>
      <c r="L23" s="40" t="str">
        <f t="shared" si="13"/>
        <v/>
      </c>
      <c r="M23" s="8" t="str">
        <f t="shared" si="5"/>
        <v/>
      </c>
      <c r="N23" s="44" t="str">
        <f t="shared" si="6"/>
        <v/>
      </c>
      <c r="O23" s="25" t="str">
        <f t="shared" si="1"/>
        <v/>
      </c>
      <c r="P23" s="34"/>
      <c r="Q23" s="38"/>
      <c r="R23" s="28"/>
      <c r="S23" s="19"/>
      <c r="T23" s="20"/>
      <c r="U23" s="20" t="str">
        <f t="shared" si="7"/>
        <v/>
      </c>
      <c r="V23" s="19">
        <f t="shared" si="8"/>
        <v>150</v>
      </c>
      <c r="W23" s="19"/>
      <c r="X23" s="19"/>
      <c r="Y23" s="41">
        <f t="shared" si="9"/>
        <v>189</v>
      </c>
      <c r="Z23" s="19"/>
    </row>
    <row r="24" spans="1:27" x14ac:dyDescent="0.25">
      <c r="A24" s="17"/>
      <c r="B24" s="16" t="str">
        <f t="shared" si="2"/>
        <v/>
      </c>
      <c r="C24" s="35" t="str">
        <f t="shared" si="10"/>
        <v/>
      </c>
      <c r="D24" s="21"/>
      <c r="E24" s="23"/>
      <c r="F24" s="22" t="str">
        <f t="shared" si="14"/>
        <v/>
      </c>
      <c r="G24" s="22" t="str">
        <f t="shared" si="3"/>
        <v/>
      </c>
      <c r="H24" s="9" t="str">
        <f t="shared" ca="1" si="4"/>
        <v/>
      </c>
      <c r="J24" s="8" t="str">
        <f t="shared" si="11"/>
        <v/>
      </c>
      <c r="K24" s="8" t="str">
        <f t="shared" si="12"/>
        <v/>
      </c>
      <c r="L24" s="40" t="str">
        <f t="shared" si="13"/>
        <v/>
      </c>
      <c r="M24" s="8" t="str">
        <f t="shared" si="5"/>
        <v/>
      </c>
      <c r="N24" s="44" t="str">
        <f t="shared" si="6"/>
        <v/>
      </c>
      <c r="O24" s="25" t="str">
        <f t="shared" si="1"/>
        <v/>
      </c>
      <c r="P24" s="34"/>
      <c r="Q24" s="38"/>
      <c r="R24" s="28"/>
      <c r="S24" s="19"/>
      <c r="T24" s="20"/>
      <c r="U24" s="20" t="str">
        <f t="shared" si="7"/>
        <v/>
      </c>
      <c r="V24" s="19">
        <f t="shared" si="8"/>
        <v>150</v>
      </c>
      <c r="W24" s="19"/>
      <c r="X24" s="19"/>
      <c r="Y24" s="41">
        <f t="shared" si="9"/>
        <v>189</v>
      </c>
      <c r="Z24" s="19"/>
    </row>
    <row r="25" spans="1:27" x14ac:dyDescent="0.25">
      <c r="A25" s="17"/>
      <c r="B25" s="16" t="str">
        <f t="shared" si="2"/>
        <v/>
      </c>
      <c r="C25" s="35" t="str">
        <f t="shared" si="10"/>
        <v/>
      </c>
      <c r="D25" s="21"/>
      <c r="E25" s="23"/>
      <c r="F25" s="22" t="str">
        <f t="shared" si="14"/>
        <v/>
      </c>
      <c r="G25" s="22" t="str">
        <f t="shared" si="3"/>
        <v/>
      </c>
      <c r="H25" s="9" t="str">
        <f t="shared" ca="1" si="4"/>
        <v/>
      </c>
      <c r="J25" s="8" t="str">
        <f t="shared" si="11"/>
        <v/>
      </c>
      <c r="K25" s="8" t="str">
        <f t="shared" si="12"/>
        <v/>
      </c>
      <c r="L25" s="40" t="str">
        <f t="shared" si="13"/>
        <v/>
      </c>
      <c r="M25" s="8" t="str">
        <f t="shared" si="5"/>
        <v/>
      </c>
      <c r="N25" s="44" t="str">
        <f t="shared" si="6"/>
        <v/>
      </c>
      <c r="O25" s="25" t="str">
        <f t="shared" si="1"/>
        <v/>
      </c>
      <c r="P25" s="34"/>
      <c r="Q25" s="38"/>
      <c r="R25" s="28"/>
      <c r="S25" s="19"/>
      <c r="T25" s="20"/>
      <c r="U25" s="20" t="str">
        <f t="shared" si="7"/>
        <v/>
      </c>
      <c r="V25" s="19">
        <f t="shared" si="8"/>
        <v>150</v>
      </c>
      <c r="W25" s="19"/>
      <c r="X25" s="19"/>
      <c r="Y25" s="41">
        <f t="shared" si="9"/>
        <v>189</v>
      </c>
      <c r="Z25" s="19"/>
    </row>
    <row r="26" spans="1:27" x14ac:dyDescent="0.25">
      <c r="A26" s="17"/>
      <c r="B26" s="16" t="str">
        <f t="shared" si="2"/>
        <v/>
      </c>
      <c r="C26" s="35" t="str">
        <f t="shared" si="10"/>
        <v/>
      </c>
      <c r="D26" s="21"/>
      <c r="E26" s="23"/>
      <c r="F26" s="22" t="str">
        <f t="shared" si="14"/>
        <v/>
      </c>
      <c r="G26" s="22" t="str">
        <f t="shared" si="3"/>
        <v/>
      </c>
      <c r="H26" s="9" t="str">
        <f t="shared" ca="1" si="4"/>
        <v/>
      </c>
      <c r="J26" s="8" t="str">
        <f t="shared" si="11"/>
        <v/>
      </c>
      <c r="K26" s="8" t="str">
        <f t="shared" si="12"/>
        <v/>
      </c>
      <c r="L26" s="40" t="str">
        <f t="shared" si="13"/>
        <v/>
      </c>
      <c r="M26" s="8" t="str">
        <f t="shared" si="5"/>
        <v/>
      </c>
      <c r="N26" s="44" t="str">
        <f t="shared" si="6"/>
        <v/>
      </c>
      <c r="O26" s="25" t="str">
        <f t="shared" si="1"/>
        <v/>
      </c>
      <c r="P26" s="34"/>
      <c r="Q26" s="38"/>
      <c r="R26" s="28"/>
      <c r="S26" s="19"/>
      <c r="T26" s="20"/>
      <c r="U26" s="20" t="str">
        <f t="shared" si="7"/>
        <v/>
      </c>
      <c r="V26" s="19">
        <f t="shared" si="8"/>
        <v>150</v>
      </c>
      <c r="W26" s="19"/>
      <c r="X26" s="19"/>
      <c r="Y26" s="41">
        <f t="shared" si="9"/>
        <v>189</v>
      </c>
      <c r="Z26" s="19"/>
    </row>
    <row r="27" spans="1:27" x14ac:dyDescent="0.25">
      <c r="A27" s="17"/>
      <c r="B27" s="16" t="str">
        <f t="shared" si="2"/>
        <v/>
      </c>
      <c r="C27" s="35" t="str">
        <f t="shared" si="10"/>
        <v/>
      </c>
      <c r="D27" s="21"/>
      <c r="E27" s="23"/>
      <c r="F27" s="22" t="str">
        <f t="shared" si="14"/>
        <v/>
      </c>
      <c r="G27" s="22" t="str">
        <f t="shared" si="3"/>
        <v/>
      </c>
      <c r="H27" s="9" t="str">
        <f t="shared" ca="1" si="4"/>
        <v/>
      </c>
      <c r="J27" s="8" t="str">
        <f t="shared" si="11"/>
        <v/>
      </c>
      <c r="K27" s="8" t="str">
        <f t="shared" si="12"/>
        <v/>
      </c>
      <c r="L27" s="40" t="str">
        <f t="shared" si="13"/>
        <v/>
      </c>
      <c r="M27" s="8" t="str">
        <f t="shared" si="5"/>
        <v/>
      </c>
      <c r="N27" s="44" t="str">
        <f t="shared" si="6"/>
        <v/>
      </c>
      <c r="O27" s="25" t="str">
        <f t="shared" si="1"/>
        <v/>
      </c>
      <c r="P27" s="34"/>
      <c r="Q27" s="38"/>
      <c r="R27" s="28"/>
      <c r="S27" s="19"/>
      <c r="T27" s="20"/>
      <c r="U27" s="20" t="str">
        <f t="shared" si="7"/>
        <v/>
      </c>
      <c r="V27" s="19">
        <f t="shared" si="8"/>
        <v>150</v>
      </c>
      <c r="W27" s="19"/>
      <c r="X27" s="19"/>
      <c r="Y27" s="41">
        <f t="shared" si="9"/>
        <v>189</v>
      </c>
      <c r="Z27" s="19"/>
    </row>
    <row r="28" spans="1:27" x14ac:dyDescent="0.25">
      <c r="A28" s="17"/>
      <c r="B28" s="16" t="str">
        <f t="shared" si="2"/>
        <v/>
      </c>
      <c r="C28" s="35" t="str">
        <f t="shared" si="10"/>
        <v/>
      </c>
      <c r="D28" s="21"/>
      <c r="E28" s="23"/>
      <c r="F28" s="22" t="str">
        <f t="shared" si="14"/>
        <v/>
      </c>
      <c r="G28" s="22" t="str">
        <f t="shared" si="3"/>
        <v/>
      </c>
      <c r="H28" s="9" t="str">
        <f t="shared" ca="1" si="4"/>
        <v/>
      </c>
      <c r="J28" s="8" t="str">
        <f t="shared" si="11"/>
        <v/>
      </c>
      <c r="K28" s="8" t="str">
        <f t="shared" si="12"/>
        <v/>
      </c>
      <c r="L28" s="40" t="str">
        <f t="shared" si="13"/>
        <v/>
      </c>
      <c r="M28" s="8" t="str">
        <f t="shared" si="5"/>
        <v/>
      </c>
      <c r="N28" s="44" t="str">
        <f t="shared" si="6"/>
        <v/>
      </c>
      <c r="O28" s="25" t="str">
        <f t="shared" si="1"/>
        <v/>
      </c>
      <c r="P28" s="34"/>
      <c r="Q28" s="38"/>
      <c r="R28" s="28"/>
      <c r="S28" s="19"/>
      <c r="T28" s="20"/>
      <c r="U28" s="20" t="str">
        <f t="shared" si="7"/>
        <v/>
      </c>
      <c r="V28" s="19">
        <f t="shared" si="8"/>
        <v>150</v>
      </c>
      <c r="W28" s="19"/>
      <c r="X28" s="19"/>
      <c r="Y28" s="41">
        <f t="shared" si="9"/>
        <v>189</v>
      </c>
      <c r="Z28" s="19"/>
    </row>
    <row r="29" spans="1:27" x14ac:dyDescent="0.25">
      <c r="A29" s="17"/>
      <c r="B29" s="16" t="str">
        <f t="shared" si="2"/>
        <v/>
      </c>
      <c r="C29" s="35" t="str">
        <f t="shared" si="10"/>
        <v/>
      </c>
      <c r="D29" s="21"/>
      <c r="E29" s="23"/>
      <c r="F29" s="22" t="str">
        <f t="shared" si="14"/>
        <v/>
      </c>
      <c r="G29" s="22" t="str">
        <f t="shared" si="3"/>
        <v/>
      </c>
      <c r="H29" s="9" t="str">
        <f t="shared" ca="1" si="4"/>
        <v/>
      </c>
      <c r="J29" s="8" t="str">
        <f t="shared" si="11"/>
        <v/>
      </c>
      <c r="K29" s="8" t="str">
        <f t="shared" si="12"/>
        <v/>
      </c>
      <c r="L29" s="40" t="str">
        <f t="shared" si="13"/>
        <v/>
      </c>
      <c r="M29" s="8" t="str">
        <f t="shared" si="5"/>
        <v/>
      </c>
      <c r="N29" s="44" t="str">
        <f t="shared" si="6"/>
        <v/>
      </c>
      <c r="O29" s="25" t="str">
        <f t="shared" si="1"/>
        <v/>
      </c>
      <c r="P29" s="34"/>
      <c r="Q29" s="38"/>
      <c r="R29" s="28"/>
      <c r="S29" s="19"/>
      <c r="T29" s="20"/>
      <c r="U29" s="20" t="str">
        <f t="shared" si="7"/>
        <v/>
      </c>
      <c r="V29" s="19">
        <f t="shared" si="8"/>
        <v>150</v>
      </c>
      <c r="W29" s="19"/>
      <c r="X29" s="19"/>
      <c r="Y29" s="41">
        <f t="shared" si="9"/>
        <v>189</v>
      </c>
      <c r="Z29" s="19"/>
    </row>
    <row r="30" spans="1:27" x14ac:dyDescent="0.25">
      <c r="A30" s="17"/>
      <c r="B30" s="16" t="str">
        <f t="shared" si="2"/>
        <v/>
      </c>
      <c r="C30" s="35" t="str">
        <f t="shared" si="10"/>
        <v/>
      </c>
      <c r="D30" s="21"/>
      <c r="E30" s="23"/>
      <c r="F30" s="22" t="str">
        <f t="shared" si="14"/>
        <v/>
      </c>
      <c r="G30" s="22" t="str">
        <f t="shared" si="3"/>
        <v/>
      </c>
      <c r="H30" s="9" t="str">
        <f t="shared" ca="1" si="4"/>
        <v/>
      </c>
      <c r="J30" s="8" t="str">
        <f t="shared" si="11"/>
        <v/>
      </c>
      <c r="K30" s="8" t="str">
        <f t="shared" si="12"/>
        <v/>
      </c>
      <c r="L30" s="40" t="str">
        <f t="shared" si="13"/>
        <v/>
      </c>
      <c r="M30" s="8" t="str">
        <f t="shared" si="5"/>
        <v/>
      </c>
      <c r="N30" s="44" t="str">
        <f t="shared" si="6"/>
        <v/>
      </c>
      <c r="O30" s="25" t="str">
        <f t="shared" si="1"/>
        <v/>
      </c>
      <c r="P30" s="34"/>
      <c r="Q30" s="38"/>
      <c r="R30" s="28"/>
      <c r="S30" s="19"/>
      <c r="T30" s="20"/>
      <c r="U30" s="20" t="str">
        <f t="shared" si="7"/>
        <v/>
      </c>
      <c r="V30" s="19">
        <f t="shared" si="8"/>
        <v>150</v>
      </c>
      <c r="W30" s="19"/>
      <c r="X30" s="19"/>
      <c r="Y30" s="41">
        <f t="shared" si="9"/>
        <v>189</v>
      </c>
      <c r="Z30" s="19"/>
    </row>
    <row r="31" spans="1:27" x14ac:dyDescent="0.25">
      <c r="A31" s="17"/>
      <c r="B31" s="16" t="str">
        <f t="shared" si="2"/>
        <v/>
      </c>
      <c r="C31" s="35" t="str">
        <f t="shared" si="10"/>
        <v/>
      </c>
      <c r="D31" s="21"/>
      <c r="E31" s="23"/>
      <c r="F31" s="22" t="str">
        <f t="shared" si="14"/>
        <v/>
      </c>
      <c r="G31" s="22" t="str">
        <f t="shared" si="3"/>
        <v/>
      </c>
      <c r="H31" s="9" t="str">
        <f t="shared" ca="1" si="4"/>
        <v/>
      </c>
      <c r="J31" s="8" t="str">
        <f t="shared" si="11"/>
        <v/>
      </c>
      <c r="K31" s="8" t="str">
        <f t="shared" si="12"/>
        <v/>
      </c>
      <c r="L31" s="40" t="str">
        <f t="shared" si="13"/>
        <v/>
      </c>
      <c r="M31" s="8" t="str">
        <f t="shared" si="5"/>
        <v/>
      </c>
      <c r="N31" s="44" t="str">
        <f t="shared" si="6"/>
        <v/>
      </c>
      <c r="O31" s="25" t="str">
        <f t="shared" si="1"/>
        <v/>
      </c>
      <c r="P31" s="34"/>
      <c r="Q31" s="38"/>
      <c r="R31" s="28"/>
      <c r="S31" s="19"/>
      <c r="T31" s="20"/>
      <c r="U31" s="20" t="str">
        <f t="shared" si="7"/>
        <v/>
      </c>
      <c r="V31" s="19">
        <f t="shared" si="8"/>
        <v>150</v>
      </c>
      <c r="W31" s="19"/>
      <c r="X31" s="19"/>
      <c r="Y31" s="41">
        <f t="shared" si="9"/>
        <v>189</v>
      </c>
      <c r="Z31" s="19"/>
    </row>
    <row r="32" spans="1:27" x14ac:dyDescent="0.25">
      <c r="A32" s="17"/>
      <c r="B32" s="16" t="str">
        <f t="shared" si="2"/>
        <v/>
      </c>
      <c r="C32" s="35" t="str">
        <f t="shared" si="10"/>
        <v/>
      </c>
      <c r="D32" s="21"/>
      <c r="E32" s="23"/>
      <c r="F32" s="22" t="str">
        <f t="shared" si="14"/>
        <v/>
      </c>
      <c r="G32" s="22" t="str">
        <f t="shared" si="3"/>
        <v/>
      </c>
      <c r="H32" s="9" t="str">
        <f t="shared" ca="1" si="4"/>
        <v/>
      </c>
      <c r="J32" s="8" t="str">
        <f t="shared" si="11"/>
        <v/>
      </c>
      <c r="K32" s="8" t="str">
        <f t="shared" si="12"/>
        <v/>
      </c>
      <c r="L32" s="40" t="str">
        <f t="shared" si="13"/>
        <v/>
      </c>
      <c r="M32" s="8" t="str">
        <f t="shared" si="5"/>
        <v/>
      </c>
      <c r="N32" s="44" t="str">
        <f t="shared" si="6"/>
        <v/>
      </c>
      <c r="O32" s="25" t="str">
        <f t="shared" si="1"/>
        <v/>
      </c>
      <c r="P32" s="34"/>
      <c r="Q32" s="38"/>
      <c r="R32" s="29"/>
      <c r="T32" s="20"/>
      <c r="V32" s="19">
        <f t="shared" si="8"/>
        <v>150</v>
      </c>
      <c r="Y32" s="41">
        <f t="shared" si="9"/>
        <v>189</v>
      </c>
    </row>
    <row r="33" spans="1:25" x14ac:dyDescent="0.25">
      <c r="A33" s="17"/>
      <c r="B33" s="16" t="str">
        <f t="shared" si="2"/>
        <v/>
      </c>
      <c r="C33" s="35" t="str">
        <f t="shared" si="10"/>
        <v/>
      </c>
      <c r="D33" s="21"/>
      <c r="E33" s="23"/>
      <c r="F33" s="22" t="str">
        <f t="shared" si="14"/>
        <v/>
      </c>
      <c r="G33" s="22" t="str">
        <f t="shared" si="3"/>
        <v/>
      </c>
      <c r="H33" s="9" t="str">
        <f t="shared" ca="1" si="4"/>
        <v/>
      </c>
      <c r="J33" s="8" t="str">
        <f t="shared" si="11"/>
        <v/>
      </c>
      <c r="K33" s="8" t="str">
        <f t="shared" si="12"/>
        <v/>
      </c>
      <c r="L33" s="40" t="str">
        <f t="shared" si="13"/>
        <v/>
      </c>
      <c r="M33" s="8" t="str">
        <f t="shared" si="5"/>
        <v/>
      </c>
      <c r="N33" s="44" t="str">
        <f t="shared" si="6"/>
        <v/>
      </c>
      <c r="O33" s="25" t="str">
        <f t="shared" si="1"/>
        <v/>
      </c>
      <c r="P33" s="34"/>
      <c r="Q33" s="38"/>
      <c r="T33" s="20"/>
      <c r="V33" s="19">
        <f t="shared" si="8"/>
        <v>150</v>
      </c>
      <c r="Y33" s="41">
        <f t="shared" si="9"/>
        <v>189</v>
      </c>
    </row>
    <row r="34" spans="1:25" x14ac:dyDescent="0.25">
      <c r="A34" s="17"/>
      <c r="B34" s="16" t="str">
        <f t="shared" si="2"/>
        <v/>
      </c>
      <c r="C34" s="35" t="str">
        <f t="shared" si="10"/>
        <v/>
      </c>
      <c r="D34" s="21"/>
      <c r="E34" s="23"/>
      <c r="F34" s="22" t="str">
        <f t="shared" si="14"/>
        <v/>
      </c>
      <c r="G34" s="22" t="str">
        <f t="shared" si="3"/>
        <v/>
      </c>
      <c r="H34" s="9" t="str">
        <f t="shared" ca="1" si="4"/>
        <v/>
      </c>
      <c r="J34" s="8" t="str">
        <f t="shared" si="11"/>
        <v/>
      </c>
      <c r="K34" s="8" t="str">
        <f t="shared" si="12"/>
        <v/>
      </c>
      <c r="L34" s="40" t="str">
        <f t="shared" si="13"/>
        <v/>
      </c>
      <c r="M34" s="8" t="str">
        <f t="shared" si="5"/>
        <v/>
      </c>
      <c r="N34" s="44" t="str">
        <f t="shared" si="6"/>
        <v/>
      </c>
      <c r="O34" s="25" t="str">
        <f t="shared" si="1"/>
        <v/>
      </c>
      <c r="P34" s="34"/>
      <c r="Q34" s="38"/>
      <c r="T34" s="20"/>
      <c r="V34" s="19">
        <f t="shared" si="8"/>
        <v>150</v>
      </c>
      <c r="Y34" s="41">
        <f t="shared" si="9"/>
        <v>189</v>
      </c>
    </row>
    <row r="35" spans="1:25" x14ac:dyDescent="0.25">
      <c r="A35" s="17"/>
      <c r="B35" s="16" t="str">
        <f t="shared" si="2"/>
        <v/>
      </c>
      <c r="C35" s="35" t="str">
        <f t="shared" si="10"/>
        <v/>
      </c>
      <c r="D35" s="21"/>
      <c r="E35" s="23"/>
      <c r="F35" s="22" t="str">
        <f t="shared" si="14"/>
        <v/>
      </c>
      <c r="G35" s="22" t="str">
        <f t="shared" si="3"/>
        <v/>
      </c>
      <c r="H35" s="9" t="str">
        <f t="shared" ca="1" si="4"/>
        <v/>
      </c>
      <c r="J35" s="8" t="str">
        <f t="shared" si="11"/>
        <v/>
      </c>
      <c r="K35" s="8" t="str">
        <f t="shared" si="12"/>
        <v/>
      </c>
      <c r="L35" s="40" t="str">
        <f t="shared" si="13"/>
        <v/>
      </c>
      <c r="M35" s="8" t="str">
        <f t="shared" si="5"/>
        <v/>
      </c>
      <c r="N35" s="44" t="str">
        <f t="shared" si="6"/>
        <v/>
      </c>
      <c r="O35" s="25" t="str">
        <f t="shared" si="1"/>
        <v/>
      </c>
      <c r="P35" s="34"/>
      <c r="Q35" s="38"/>
      <c r="T35" s="20"/>
      <c r="V35" s="19">
        <f t="shared" si="8"/>
        <v>150</v>
      </c>
      <c r="Y35" s="41">
        <f t="shared" si="9"/>
        <v>189</v>
      </c>
    </row>
    <row r="36" spans="1:25" x14ac:dyDescent="0.25">
      <c r="A36" s="17"/>
      <c r="B36" s="16" t="str">
        <f t="shared" si="2"/>
        <v/>
      </c>
      <c r="C36" s="35" t="str">
        <f t="shared" si="10"/>
        <v/>
      </c>
      <c r="D36" s="21"/>
      <c r="E36" s="23"/>
      <c r="F36" s="22" t="str">
        <f t="shared" si="14"/>
        <v/>
      </c>
      <c r="G36" s="22" t="str">
        <f t="shared" si="3"/>
        <v/>
      </c>
      <c r="H36" s="9" t="str">
        <f t="shared" ca="1" si="4"/>
        <v/>
      </c>
      <c r="J36" s="8" t="str">
        <f t="shared" si="11"/>
        <v/>
      </c>
      <c r="K36" s="8" t="str">
        <f t="shared" si="12"/>
        <v/>
      </c>
      <c r="L36" s="40" t="str">
        <f t="shared" si="13"/>
        <v/>
      </c>
      <c r="M36" s="8" t="str">
        <f t="shared" si="5"/>
        <v/>
      </c>
      <c r="N36" s="44" t="str">
        <f t="shared" si="6"/>
        <v/>
      </c>
      <c r="O36" s="25" t="str">
        <f t="shared" si="1"/>
        <v/>
      </c>
      <c r="P36" s="34"/>
      <c r="Q36" s="38"/>
      <c r="T36" s="20"/>
      <c r="V36" s="19">
        <f t="shared" si="8"/>
        <v>150</v>
      </c>
      <c r="Y36" s="41">
        <f t="shared" si="9"/>
        <v>189</v>
      </c>
    </row>
    <row r="37" spans="1:25" x14ac:dyDescent="0.25">
      <c r="A37" s="17"/>
      <c r="B37" s="16" t="str">
        <f t="shared" si="2"/>
        <v/>
      </c>
      <c r="C37" s="35" t="str">
        <f t="shared" si="10"/>
        <v/>
      </c>
      <c r="D37" s="21"/>
      <c r="E37" s="23"/>
      <c r="F37" s="22" t="str">
        <f t="shared" si="14"/>
        <v/>
      </c>
      <c r="G37" s="22" t="str">
        <f t="shared" si="3"/>
        <v/>
      </c>
      <c r="H37" s="9" t="str">
        <f t="shared" ca="1" si="4"/>
        <v/>
      </c>
      <c r="J37" s="8" t="str">
        <f t="shared" si="11"/>
        <v/>
      </c>
      <c r="K37" s="8" t="str">
        <f t="shared" si="12"/>
        <v/>
      </c>
      <c r="L37" s="40" t="str">
        <f t="shared" si="13"/>
        <v/>
      </c>
      <c r="M37" s="8" t="str">
        <f t="shared" si="5"/>
        <v/>
      </c>
      <c r="N37" s="44" t="str">
        <f t="shared" si="6"/>
        <v/>
      </c>
      <c r="O37" s="25" t="str">
        <f t="shared" si="1"/>
        <v/>
      </c>
      <c r="P37" s="34"/>
      <c r="Q37" s="38"/>
      <c r="T37" s="20"/>
      <c r="V37" s="19">
        <f t="shared" si="8"/>
        <v>150</v>
      </c>
      <c r="Y37" s="41">
        <f t="shared" si="9"/>
        <v>189</v>
      </c>
    </row>
  </sheetData>
  <protectedRanges>
    <protectedRange sqref="AA3" name="Height"/>
    <protectedRange sqref="S3:W3" name="Target"/>
    <protectedRange sqref="P4:Q37" name="Info"/>
    <protectedRange sqref="D4:E37" name="Weight"/>
    <protectedRange sqref="A4:A37" name="Date"/>
  </protectedRanges>
  <mergeCells count="3">
    <mergeCell ref="A3:B3"/>
    <mergeCell ref="A1:Q1"/>
    <mergeCell ref="S1:AA1"/>
  </mergeCells>
  <conditionalFormatting sqref="H4:H37">
    <cfRule type="cellIs" dxfId="5" priority="6" operator="equal">
      <formula>"Yes"</formula>
    </cfRule>
  </conditionalFormatting>
  <conditionalFormatting sqref="O4:O37">
    <cfRule type="cellIs" dxfId="4" priority="1" operator="between">
      <formula>18.5</formula>
      <formula>25</formula>
    </cfRule>
    <cfRule type="cellIs" dxfId="3" priority="2" operator="between">
      <formula>25</formula>
      <formula>30</formula>
    </cfRule>
    <cfRule type="cellIs" dxfId="2" priority="3" operator="between">
      <formula>30</formula>
      <formula>35</formula>
    </cfRule>
    <cfRule type="cellIs" dxfId="1" priority="4" operator="between">
      <formula>35</formula>
      <formula>40</formula>
    </cfRule>
    <cfRule type="cellIs" dxfId="0" priority="5" operator="between">
      <formula>40</formula>
      <formula>100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6DA841D6-13FB-4ECD-86B0-88D36222ACF2}">
            <x14:iconSet iconSet="3Symbols2" custom="1">
              <x14:cfvo type="percent">
                <xm:f>0</xm:f>
              </x14:cfvo>
              <x14:cfvo type="percent">
                <xm:f>0</xm:f>
              </x14:cfvo>
              <x14:cfvo type="num">
                <xm:f>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R5:R31 N5:N37 P5:P37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Weight Loss Tracker</vt:lpstr>
    </vt:vector>
  </TitlesOfParts>
  <LinksUpToDate>false</LinksUpToDate>
  <SharedDoc>false</SharedDoc>
  <HyperlinkBase>https://get.itoff.me/</HyperlinkBase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