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1075" windowHeight="10545"/>
  </bookViews>
  <sheets>
    <sheet name="EOD Basic 3.0" sheetId="1" r:id="rId1"/>
    <sheet name="Budget Overview" sheetId="2" r:id="rId2"/>
  </sheets>
  <calcPr calcId="125725"/>
</workbook>
</file>

<file path=xl/calcChain.xml><?xml version="1.0" encoding="utf-8"?>
<calcChain xmlns="http://schemas.openxmlformats.org/spreadsheetml/2006/main">
  <c r="AL51" i="1"/>
  <c r="AL16"/>
  <c r="D17" i="2"/>
  <c r="D16"/>
  <c r="D15"/>
  <c r="D14"/>
  <c r="D13"/>
  <c r="D12"/>
  <c r="D11"/>
  <c r="D10"/>
  <c r="D9"/>
  <c r="D8"/>
  <c r="F17"/>
  <c r="F16"/>
  <c r="F15"/>
  <c r="F14"/>
  <c r="F13"/>
  <c r="F12"/>
  <c r="F11"/>
  <c r="F10"/>
  <c r="F8"/>
  <c r="F7"/>
  <c r="D7"/>
  <c r="H7" s="1"/>
  <c r="F5"/>
  <c r="E36" i="1"/>
  <c r="H10" i="2" l="1"/>
  <c r="H12"/>
  <c r="H14"/>
  <c r="H16"/>
  <c r="H11"/>
  <c r="H13"/>
  <c r="H15"/>
  <c r="H17"/>
  <c r="D18"/>
  <c r="H8"/>
  <c r="U7" i="1"/>
  <c r="AM21"/>
  <c r="AJ112"/>
  <c r="AG112"/>
  <c r="AG7" s="1"/>
  <c r="AD112"/>
  <c r="AA112"/>
  <c r="X112"/>
  <c r="U112"/>
  <c r="R112"/>
  <c r="T111"/>
  <c r="R111"/>
  <c r="T110"/>
  <c r="R110"/>
  <c r="T109"/>
  <c r="R109"/>
  <c r="M109"/>
  <c r="L109"/>
  <c r="T108"/>
  <c r="R108"/>
  <c r="N108"/>
  <c r="T107"/>
  <c r="R107"/>
  <c r="N107"/>
  <c r="T106"/>
  <c r="R106"/>
  <c r="N106"/>
  <c r="T105"/>
  <c r="R105"/>
  <c r="N105"/>
  <c r="T104"/>
  <c r="R104"/>
  <c r="N104"/>
  <c r="T103"/>
  <c r="R103"/>
  <c r="N103"/>
  <c r="T102"/>
  <c r="R102"/>
  <c r="N102"/>
  <c r="T101"/>
  <c r="R101"/>
  <c r="N101"/>
  <c r="T100"/>
  <c r="R100"/>
  <c r="N100"/>
  <c r="T99"/>
  <c r="R99"/>
  <c r="N99"/>
  <c r="T98"/>
  <c r="R98"/>
  <c r="N98"/>
  <c r="T97"/>
  <c r="R97"/>
  <c r="N97"/>
  <c r="T96"/>
  <c r="R96"/>
  <c r="N96"/>
  <c r="T95"/>
  <c r="R95"/>
  <c r="N95"/>
  <c r="T94"/>
  <c r="R94"/>
  <c r="N94"/>
  <c r="T93"/>
  <c r="R93"/>
  <c r="N93"/>
  <c r="AM92"/>
  <c r="AN92" s="1"/>
  <c r="T92"/>
  <c r="T112" s="1"/>
  <c r="R92"/>
  <c r="N92"/>
  <c r="R91"/>
  <c r="N91"/>
  <c r="F91"/>
  <c r="AJ90"/>
  <c r="AG90"/>
  <c r="AD90"/>
  <c r="AA90"/>
  <c r="X90"/>
  <c r="U90"/>
  <c r="R90"/>
  <c r="N90"/>
  <c r="T89"/>
  <c r="R89"/>
  <c r="N89"/>
  <c r="N109" s="1"/>
  <c r="T88"/>
  <c r="R88"/>
  <c r="AM87"/>
  <c r="T87"/>
  <c r="T90" s="1"/>
  <c r="AN87" s="1"/>
  <c r="R87"/>
  <c r="M87"/>
  <c r="L87"/>
  <c r="R86"/>
  <c r="N86"/>
  <c r="AJ85"/>
  <c r="AG85"/>
  <c r="AD85"/>
  <c r="AA85"/>
  <c r="X85"/>
  <c r="U85"/>
  <c r="R85"/>
  <c r="N85"/>
  <c r="T84"/>
  <c r="R84"/>
  <c r="N84"/>
  <c r="N87" s="1"/>
  <c r="T83"/>
  <c r="R83"/>
  <c r="T82"/>
  <c r="R82"/>
  <c r="M82"/>
  <c r="L82"/>
  <c r="T81"/>
  <c r="R81"/>
  <c r="N81"/>
  <c r="T80"/>
  <c r="R80"/>
  <c r="N80"/>
  <c r="T79"/>
  <c r="R79"/>
  <c r="N79"/>
  <c r="T78"/>
  <c r="R78"/>
  <c r="N78"/>
  <c r="T77"/>
  <c r="R77"/>
  <c r="N77"/>
  <c r="T76"/>
  <c r="R76"/>
  <c r="N76"/>
  <c r="T75"/>
  <c r="R75"/>
  <c r="N75"/>
  <c r="T74"/>
  <c r="R74"/>
  <c r="N74"/>
  <c r="T73"/>
  <c r="R73"/>
  <c r="N73"/>
  <c r="T72"/>
  <c r="R72"/>
  <c r="N72"/>
  <c r="T71"/>
  <c r="R71"/>
  <c r="N71"/>
  <c r="T70"/>
  <c r="R70"/>
  <c r="N70"/>
  <c r="T69"/>
  <c r="R69"/>
  <c r="N69"/>
  <c r="AM68"/>
  <c r="T68"/>
  <c r="T85" s="1"/>
  <c r="AN68" s="1"/>
  <c r="R68"/>
  <c r="N68"/>
  <c r="R67"/>
  <c r="N67"/>
  <c r="AJ66"/>
  <c r="AG66"/>
  <c r="AD66"/>
  <c r="AA66"/>
  <c r="X66"/>
  <c r="U66"/>
  <c r="R66"/>
  <c r="N66"/>
  <c r="T65"/>
  <c r="R65"/>
  <c r="N65"/>
  <c r="N82" s="1"/>
  <c r="T64"/>
  <c r="R64"/>
  <c r="F64"/>
  <c r="T63"/>
  <c r="R63"/>
  <c r="M63"/>
  <c r="L63"/>
  <c r="T62"/>
  <c r="R62"/>
  <c r="N62"/>
  <c r="T61"/>
  <c r="R61"/>
  <c r="N61"/>
  <c r="N63" s="1"/>
  <c r="T60"/>
  <c r="R60"/>
  <c r="N60"/>
  <c r="AM59"/>
  <c r="T59"/>
  <c r="T66" s="1"/>
  <c r="AN59" s="1"/>
  <c r="R59"/>
  <c r="N59"/>
  <c r="R58"/>
  <c r="N58"/>
  <c r="AJ57"/>
  <c r="AG57"/>
  <c r="AD57"/>
  <c r="AA57"/>
  <c r="X57"/>
  <c r="U57"/>
  <c r="R57"/>
  <c r="N57"/>
  <c r="T56"/>
  <c r="R56"/>
  <c r="N56"/>
  <c r="T55"/>
  <c r="R55"/>
  <c r="AM54"/>
  <c r="T54"/>
  <c r="T57" s="1"/>
  <c r="AN54" s="1"/>
  <c r="R54"/>
  <c r="M54"/>
  <c r="L54"/>
  <c r="R53"/>
  <c r="N53"/>
  <c r="AJ52"/>
  <c r="AG52"/>
  <c r="AD52"/>
  <c r="AA52"/>
  <c r="X52"/>
  <c r="U52"/>
  <c r="R52"/>
  <c r="N52"/>
  <c r="N54" s="1"/>
  <c r="T51"/>
  <c r="R51"/>
  <c r="N51"/>
  <c r="T50"/>
  <c r="R50"/>
  <c r="T49"/>
  <c r="R49"/>
  <c r="M49"/>
  <c r="L49"/>
  <c r="T48"/>
  <c r="R48"/>
  <c r="N48"/>
  <c r="T47"/>
  <c r="R47"/>
  <c r="N47"/>
  <c r="N49" s="1"/>
  <c r="AM46"/>
  <c r="T46"/>
  <c r="T52" s="1"/>
  <c r="AN46" s="1"/>
  <c r="R46"/>
  <c r="N46"/>
  <c r="R45"/>
  <c r="N45"/>
  <c r="AJ44"/>
  <c r="AG44"/>
  <c r="AD44"/>
  <c r="AA44"/>
  <c r="X44"/>
  <c r="U44"/>
  <c r="R44"/>
  <c r="N44"/>
  <c r="T43"/>
  <c r="R43"/>
  <c r="N43"/>
  <c r="T42"/>
  <c r="R42"/>
  <c r="T41"/>
  <c r="R41"/>
  <c r="M41"/>
  <c r="L41"/>
  <c r="T40"/>
  <c r="R40"/>
  <c r="N40"/>
  <c r="T39"/>
  <c r="R39"/>
  <c r="N39"/>
  <c r="N41" s="1"/>
  <c r="T38"/>
  <c r="R38"/>
  <c r="N38"/>
  <c r="T37"/>
  <c r="R37"/>
  <c r="N37"/>
  <c r="AM36"/>
  <c r="T36"/>
  <c r="T44" s="1"/>
  <c r="AN36" s="1"/>
  <c r="R36"/>
  <c r="N36"/>
  <c r="R35"/>
  <c r="N35"/>
  <c r="AJ34"/>
  <c r="AG34"/>
  <c r="AD34"/>
  <c r="AA34"/>
  <c r="X34"/>
  <c r="U34"/>
  <c r="R34"/>
  <c r="N34"/>
  <c r="G34"/>
  <c r="D34"/>
  <c r="T33"/>
  <c r="R33"/>
  <c r="N33"/>
  <c r="T32"/>
  <c r="R32"/>
  <c r="AM31"/>
  <c r="T31"/>
  <c r="T34" s="1"/>
  <c r="AN31" s="1"/>
  <c r="R31"/>
  <c r="M31"/>
  <c r="L31"/>
  <c r="R30"/>
  <c r="N30"/>
  <c r="AJ29"/>
  <c r="AG29"/>
  <c r="AD29"/>
  <c r="AA29"/>
  <c r="X29"/>
  <c r="U29"/>
  <c r="R29"/>
  <c r="N29"/>
  <c r="N31" s="1"/>
  <c r="T28"/>
  <c r="R28"/>
  <c r="N28"/>
  <c r="T27"/>
  <c r="R27"/>
  <c r="T26"/>
  <c r="R26"/>
  <c r="M26"/>
  <c r="F9" i="2" s="1"/>
  <c r="F18" s="1"/>
  <c r="L26" i="1"/>
  <c r="T25"/>
  <c r="R25"/>
  <c r="N25"/>
  <c r="T24"/>
  <c r="R24"/>
  <c r="N24"/>
  <c r="N26" s="1"/>
  <c r="G24"/>
  <c r="D24"/>
  <c r="T23"/>
  <c r="R23"/>
  <c r="N23"/>
  <c r="T22"/>
  <c r="R22"/>
  <c r="N22"/>
  <c r="T21"/>
  <c r="T29" s="1"/>
  <c r="AN21" s="1"/>
  <c r="R21"/>
  <c r="N21"/>
  <c r="R20"/>
  <c r="N20"/>
  <c r="AJ19"/>
  <c r="AG19"/>
  <c r="AD19"/>
  <c r="AA19"/>
  <c r="X19"/>
  <c r="U19"/>
  <c r="R19"/>
  <c r="N19"/>
  <c r="T18"/>
  <c r="R18"/>
  <c r="N18"/>
  <c r="T17"/>
  <c r="R17"/>
  <c r="T16"/>
  <c r="R16"/>
  <c r="M16"/>
  <c r="L16"/>
  <c r="T15"/>
  <c r="R15"/>
  <c r="N15"/>
  <c r="AM14"/>
  <c r="T14"/>
  <c r="T19" s="1"/>
  <c r="AN14" s="1"/>
  <c r="N14"/>
  <c r="N16" s="1"/>
  <c r="G14"/>
  <c r="D14"/>
  <c r="N13"/>
  <c r="AJ12"/>
  <c r="AG12"/>
  <c r="AD12"/>
  <c r="AA12"/>
  <c r="X12"/>
  <c r="U12"/>
  <c r="AM10" s="1"/>
  <c r="N12"/>
  <c r="T11"/>
  <c r="R11"/>
  <c r="N11"/>
  <c r="T10"/>
  <c r="T12" s="1"/>
  <c r="AN10" s="1"/>
  <c r="R10"/>
  <c r="M9"/>
  <c r="L9"/>
  <c r="D37" s="1"/>
  <c r="N8"/>
  <c r="AA7"/>
  <c r="N7"/>
  <c r="N9" s="1"/>
  <c r="AJ6"/>
  <c r="AJ7" s="1"/>
  <c r="AG6"/>
  <c r="AI10" s="1"/>
  <c r="AI11" s="1"/>
  <c r="AI14" s="1"/>
  <c r="AI15" s="1"/>
  <c r="AI16" s="1"/>
  <c r="AI17" s="1"/>
  <c r="AI18" s="1"/>
  <c r="AI21" s="1"/>
  <c r="AI22" s="1"/>
  <c r="AI23" s="1"/>
  <c r="AI24" s="1"/>
  <c r="AI25" s="1"/>
  <c r="AI26" s="1"/>
  <c r="AI27" s="1"/>
  <c r="AI28" s="1"/>
  <c r="AI31" s="1"/>
  <c r="AI32" s="1"/>
  <c r="AI33" s="1"/>
  <c r="AI36" s="1"/>
  <c r="AI37" s="1"/>
  <c r="AI38" s="1"/>
  <c r="AI39" s="1"/>
  <c r="AI40" s="1"/>
  <c r="AI41" s="1"/>
  <c r="AI42" s="1"/>
  <c r="AI43" s="1"/>
  <c r="AI46" s="1"/>
  <c r="AI47" s="1"/>
  <c r="AI48" s="1"/>
  <c r="AI49" s="1"/>
  <c r="AI50" s="1"/>
  <c r="AI51" s="1"/>
  <c r="AI54" s="1"/>
  <c r="AI55" s="1"/>
  <c r="AI56" s="1"/>
  <c r="AI59" s="1"/>
  <c r="AI60" s="1"/>
  <c r="AI61" s="1"/>
  <c r="AI62" s="1"/>
  <c r="AI63" s="1"/>
  <c r="AI64" s="1"/>
  <c r="AI65" s="1"/>
  <c r="AI68" s="1"/>
  <c r="AI69" s="1"/>
  <c r="AI70" s="1"/>
  <c r="AI71" s="1"/>
  <c r="AI72" s="1"/>
  <c r="AI73" s="1"/>
  <c r="AI74" s="1"/>
  <c r="AI75" s="1"/>
  <c r="AI76" s="1"/>
  <c r="AI77" s="1"/>
  <c r="AI78" s="1"/>
  <c r="AI79" s="1"/>
  <c r="AI80" s="1"/>
  <c r="AI81" s="1"/>
  <c r="AI82" s="1"/>
  <c r="AI83" s="1"/>
  <c r="AI84" s="1"/>
  <c r="AI87" s="1"/>
  <c r="AI88" s="1"/>
  <c r="AI89" s="1"/>
  <c r="AI92" s="1"/>
  <c r="AI93" s="1"/>
  <c r="AI94" s="1"/>
  <c r="AI95" s="1"/>
  <c r="AI96" s="1"/>
  <c r="AI97" s="1"/>
  <c r="AI98" s="1"/>
  <c r="AI99" s="1"/>
  <c r="AI100" s="1"/>
  <c r="AI101" s="1"/>
  <c r="AI102" s="1"/>
  <c r="AI103" s="1"/>
  <c r="AI104" s="1"/>
  <c r="AI105" s="1"/>
  <c r="AI106" s="1"/>
  <c r="AI107" s="1"/>
  <c r="AI108" s="1"/>
  <c r="AI109" s="1"/>
  <c r="AI110" s="1"/>
  <c r="AI111" s="1"/>
  <c r="AD6"/>
  <c r="AD7" s="1"/>
  <c r="AA6"/>
  <c r="AC10" s="1"/>
  <c r="AC11" s="1"/>
  <c r="AC14" s="1"/>
  <c r="AC15" s="1"/>
  <c r="AC16" s="1"/>
  <c r="AC17" s="1"/>
  <c r="AC18" s="1"/>
  <c r="AC21" s="1"/>
  <c r="AC22" s="1"/>
  <c r="AC23" s="1"/>
  <c r="AC24" s="1"/>
  <c r="AC25" s="1"/>
  <c r="AC26" s="1"/>
  <c r="AC27" s="1"/>
  <c r="AC28" s="1"/>
  <c r="AC31" s="1"/>
  <c r="AC32" s="1"/>
  <c r="AC33" s="1"/>
  <c r="AC36" s="1"/>
  <c r="AC37" s="1"/>
  <c r="AC38" s="1"/>
  <c r="AC39" s="1"/>
  <c r="AC40" s="1"/>
  <c r="AC41" s="1"/>
  <c r="AC42" s="1"/>
  <c r="AC43" s="1"/>
  <c r="AC46" s="1"/>
  <c r="AC47" s="1"/>
  <c r="AC48" s="1"/>
  <c r="AC49" s="1"/>
  <c r="AC50" s="1"/>
  <c r="AC51" s="1"/>
  <c r="AC54" s="1"/>
  <c r="AC55" s="1"/>
  <c r="AC56" s="1"/>
  <c r="AC59" s="1"/>
  <c r="AC60" s="1"/>
  <c r="AC61" s="1"/>
  <c r="AC62" s="1"/>
  <c r="AC63" s="1"/>
  <c r="AC64" s="1"/>
  <c r="AC65" s="1"/>
  <c r="AC68" s="1"/>
  <c r="AC69" s="1"/>
  <c r="AC70" s="1"/>
  <c r="AC71" s="1"/>
  <c r="AC72" s="1"/>
  <c r="AC73" s="1"/>
  <c r="AC74" s="1"/>
  <c r="AC75" s="1"/>
  <c r="AC76" s="1"/>
  <c r="AC77" s="1"/>
  <c r="AC78" s="1"/>
  <c r="AC79" s="1"/>
  <c r="AC80" s="1"/>
  <c r="AC81" s="1"/>
  <c r="AC82" s="1"/>
  <c r="AC83" s="1"/>
  <c r="AC84" s="1"/>
  <c r="AC87" s="1"/>
  <c r="AC88" s="1"/>
  <c r="AC89" s="1"/>
  <c r="AC92" s="1"/>
  <c r="AC93" s="1"/>
  <c r="AC94" s="1"/>
  <c r="AC95" s="1"/>
  <c r="AC96" s="1"/>
  <c r="AC97" s="1"/>
  <c r="AC98" s="1"/>
  <c r="AC99" s="1"/>
  <c r="AC100" s="1"/>
  <c r="AC101" s="1"/>
  <c r="AC102" s="1"/>
  <c r="AC103" s="1"/>
  <c r="AC104" s="1"/>
  <c r="AC105" s="1"/>
  <c r="AC106" s="1"/>
  <c r="AC107" s="1"/>
  <c r="AC108" s="1"/>
  <c r="AC109" s="1"/>
  <c r="AC110" s="1"/>
  <c r="AC111" s="1"/>
  <c r="X6"/>
  <c r="X7" s="1"/>
  <c r="U6"/>
  <c r="W10" s="1"/>
  <c r="W11" s="1"/>
  <c r="W14" s="1"/>
  <c r="W15" s="1"/>
  <c r="W16" s="1"/>
  <c r="W17" s="1"/>
  <c r="W18" s="1"/>
  <c r="W21" s="1"/>
  <c r="W22" s="1"/>
  <c r="W23" s="1"/>
  <c r="W24" s="1"/>
  <c r="W25" s="1"/>
  <c r="W26" s="1"/>
  <c r="W27" s="1"/>
  <c r="W28" s="1"/>
  <c r="W31" s="1"/>
  <c r="W32" s="1"/>
  <c r="W33" s="1"/>
  <c r="W36" s="1"/>
  <c r="W37" s="1"/>
  <c r="W38" s="1"/>
  <c r="W39" s="1"/>
  <c r="W40" s="1"/>
  <c r="W41" s="1"/>
  <c r="W42" s="1"/>
  <c r="W43" s="1"/>
  <c r="W46" s="1"/>
  <c r="W47" s="1"/>
  <c r="W48" s="1"/>
  <c r="W49" s="1"/>
  <c r="W50" s="1"/>
  <c r="W51" s="1"/>
  <c r="W54" s="1"/>
  <c r="W55" s="1"/>
  <c r="W56" s="1"/>
  <c r="W59" s="1"/>
  <c r="W60" s="1"/>
  <c r="W61" s="1"/>
  <c r="W62" s="1"/>
  <c r="W63" s="1"/>
  <c r="W64" s="1"/>
  <c r="W65" s="1"/>
  <c r="W68" s="1"/>
  <c r="W69" s="1"/>
  <c r="W70" s="1"/>
  <c r="W71" s="1"/>
  <c r="W72" s="1"/>
  <c r="W73" s="1"/>
  <c r="W74" s="1"/>
  <c r="W75" s="1"/>
  <c r="W76" s="1"/>
  <c r="W77" s="1"/>
  <c r="W78" s="1"/>
  <c r="W79" s="1"/>
  <c r="W80" s="1"/>
  <c r="W81" s="1"/>
  <c r="W82" s="1"/>
  <c r="W83" s="1"/>
  <c r="W84" s="1"/>
  <c r="W87" s="1"/>
  <c r="W88" s="1"/>
  <c r="W89" s="1"/>
  <c r="W92" s="1"/>
  <c r="W93" s="1"/>
  <c r="W94" s="1"/>
  <c r="W95" s="1"/>
  <c r="W96" s="1"/>
  <c r="W97" s="1"/>
  <c r="W98" s="1"/>
  <c r="W99" s="1"/>
  <c r="W100" s="1"/>
  <c r="W101" s="1"/>
  <c r="W102" s="1"/>
  <c r="W103" s="1"/>
  <c r="W104" s="1"/>
  <c r="W105" s="1"/>
  <c r="W106" s="1"/>
  <c r="W107" s="1"/>
  <c r="W108" s="1"/>
  <c r="W109" s="1"/>
  <c r="W110" s="1"/>
  <c r="W111" s="1"/>
  <c r="H9" i="2" l="1"/>
  <c r="H18" s="1"/>
  <c r="Z10" i="1"/>
  <c r="Z11" s="1"/>
  <c r="Z14" s="1"/>
  <c r="Z15" s="1"/>
  <c r="Z16" s="1"/>
  <c r="Z17" s="1"/>
  <c r="Z18" s="1"/>
  <c r="Z21" s="1"/>
  <c r="Z22" s="1"/>
  <c r="Z23" s="1"/>
  <c r="Z24" s="1"/>
  <c r="Z25" s="1"/>
  <c r="Z26" s="1"/>
  <c r="Z27" s="1"/>
  <c r="Z28" s="1"/>
  <c r="Z31" s="1"/>
  <c r="Z32" s="1"/>
  <c r="Z33" s="1"/>
  <c r="Z36" s="1"/>
  <c r="Z37" s="1"/>
  <c r="Z38" s="1"/>
  <c r="Z39" s="1"/>
  <c r="Z40" s="1"/>
  <c r="Z41" s="1"/>
  <c r="Z42" s="1"/>
  <c r="Z43" s="1"/>
  <c r="Z46" s="1"/>
  <c r="Z47" s="1"/>
  <c r="Z48" s="1"/>
  <c r="Z49" s="1"/>
  <c r="Z50" s="1"/>
  <c r="Z51" s="1"/>
  <c r="Z54" s="1"/>
  <c r="Z55" s="1"/>
  <c r="Z56" s="1"/>
  <c r="Z59" s="1"/>
  <c r="Z60" s="1"/>
  <c r="Z61" s="1"/>
  <c r="Z62" s="1"/>
  <c r="Z63" s="1"/>
  <c r="Z64" s="1"/>
  <c r="Z65" s="1"/>
  <c r="Z68" s="1"/>
  <c r="Z69" s="1"/>
  <c r="Z70" s="1"/>
  <c r="Z71" s="1"/>
  <c r="Z72" s="1"/>
  <c r="Z73" s="1"/>
  <c r="Z74" s="1"/>
  <c r="Z75" s="1"/>
  <c r="Z76" s="1"/>
  <c r="Z77" s="1"/>
  <c r="Z78" s="1"/>
  <c r="Z79" s="1"/>
  <c r="Z80" s="1"/>
  <c r="Z81" s="1"/>
  <c r="Z82" s="1"/>
  <c r="Z83" s="1"/>
  <c r="Z84" s="1"/>
  <c r="Z87" s="1"/>
  <c r="Z88" s="1"/>
  <c r="Z89" s="1"/>
  <c r="Z92" s="1"/>
  <c r="Z93" s="1"/>
  <c r="Z94" s="1"/>
  <c r="Z95" s="1"/>
  <c r="Z96" s="1"/>
  <c r="Z97" s="1"/>
  <c r="Z98" s="1"/>
  <c r="Z99" s="1"/>
  <c r="Z100" s="1"/>
  <c r="Z101" s="1"/>
  <c r="Z102" s="1"/>
  <c r="Z103" s="1"/>
  <c r="Z104" s="1"/>
  <c r="Z105" s="1"/>
  <c r="Z106" s="1"/>
  <c r="Z107" s="1"/>
  <c r="Z108" s="1"/>
  <c r="Z109" s="1"/>
  <c r="Z110" s="1"/>
  <c r="Z111" s="1"/>
  <c r="AF10"/>
  <c r="AF11" s="1"/>
  <c r="AF14" s="1"/>
  <c r="AF15" s="1"/>
  <c r="AF16" s="1"/>
  <c r="AF17" s="1"/>
  <c r="AF18" s="1"/>
  <c r="AF21" s="1"/>
  <c r="AF22" s="1"/>
  <c r="AF23" s="1"/>
  <c r="AF24" s="1"/>
  <c r="AF25" s="1"/>
  <c r="AF26" s="1"/>
  <c r="AF27" s="1"/>
  <c r="AF28" s="1"/>
  <c r="AF31" s="1"/>
  <c r="AF32" s="1"/>
  <c r="AF33" s="1"/>
  <c r="AF36" s="1"/>
  <c r="AF37" s="1"/>
  <c r="AF38" s="1"/>
  <c r="AF39" s="1"/>
  <c r="AF40" s="1"/>
  <c r="AF41" s="1"/>
  <c r="AF42" s="1"/>
  <c r="AF43" s="1"/>
  <c r="AF46" s="1"/>
  <c r="AF47" s="1"/>
  <c r="AF48" s="1"/>
  <c r="AF49" s="1"/>
  <c r="AF50" s="1"/>
  <c r="AF51" s="1"/>
  <c r="AF54" s="1"/>
  <c r="AF55" s="1"/>
  <c r="AF56" s="1"/>
  <c r="AF59" s="1"/>
  <c r="AF60" s="1"/>
  <c r="AF61" s="1"/>
  <c r="AF62" s="1"/>
  <c r="AF63" s="1"/>
  <c r="AF64" s="1"/>
  <c r="AF65" s="1"/>
  <c r="AF68" s="1"/>
  <c r="AF69" s="1"/>
  <c r="AF70" s="1"/>
  <c r="AF71" s="1"/>
  <c r="AF72" s="1"/>
  <c r="AF73" s="1"/>
  <c r="AF74" s="1"/>
  <c r="AF75" s="1"/>
  <c r="AF76" s="1"/>
  <c r="AF77" s="1"/>
  <c r="AF78" s="1"/>
  <c r="AF79" s="1"/>
  <c r="AF80" s="1"/>
  <c r="AF81" s="1"/>
  <c r="AF82" s="1"/>
  <c r="AF83" s="1"/>
  <c r="AF84" s="1"/>
  <c r="AF87" s="1"/>
  <c r="AF88" s="1"/>
  <c r="AF89" s="1"/>
  <c r="AF92" s="1"/>
  <c r="AF93" s="1"/>
  <c r="AF94" s="1"/>
  <c r="AF95" s="1"/>
  <c r="AF96" s="1"/>
  <c r="AF97" s="1"/>
  <c r="AF98" s="1"/>
  <c r="AF99" s="1"/>
  <c r="AF100" s="1"/>
  <c r="AF101" s="1"/>
  <c r="AF102" s="1"/>
  <c r="AF103" s="1"/>
  <c r="AF104" s="1"/>
  <c r="AF105" s="1"/>
  <c r="AF106" s="1"/>
  <c r="AF107" s="1"/>
  <c r="AF108" s="1"/>
  <c r="AF109" s="1"/>
  <c r="AF110" s="1"/>
  <c r="AF111" s="1"/>
  <c r="AL10"/>
  <c r="AL11" s="1"/>
  <c r="AL14" s="1"/>
  <c r="AL15" s="1"/>
  <c r="AL17" s="1"/>
  <c r="AL18" s="1"/>
  <c r="AL21" s="1"/>
  <c r="AL22" s="1"/>
  <c r="AL23" s="1"/>
  <c r="AL24" s="1"/>
  <c r="AL25" s="1"/>
  <c r="AL26" s="1"/>
  <c r="AL27" s="1"/>
  <c r="AL28" s="1"/>
  <c r="AL31" s="1"/>
  <c r="AL32" s="1"/>
  <c r="AL33" s="1"/>
  <c r="AL36" s="1"/>
  <c r="AL37" s="1"/>
  <c r="AL38" s="1"/>
  <c r="AL39" s="1"/>
  <c r="AL40" s="1"/>
  <c r="AL41" s="1"/>
  <c r="AL42" s="1"/>
  <c r="AL43" s="1"/>
  <c r="AL46" s="1"/>
  <c r="AL47" s="1"/>
  <c r="AL48" s="1"/>
  <c r="AL49" s="1"/>
  <c r="AL50" s="1"/>
  <c r="AL54" s="1"/>
  <c r="AL55" s="1"/>
  <c r="AL56" s="1"/>
  <c r="AL59" s="1"/>
  <c r="AL60" s="1"/>
  <c r="AL61" s="1"/>
  <c r="AL62" s="1"/>
  <c r="AL63" s="1"/>
  <c r="AL64" s="1"/>
  <c r="AL65" s="1"/>
  <c r="AL68" s="1"/>
  <c r="AL69" s="1"/>
  <c r="AL70" s="1"/>
  <c r="AL71" s="1"/>
  <c r="AL72" s="1"/>
  <c r="AL73" s="1"/>
  <c r="AL74" s="1"/>
  <c r="AL75" s="1"/>
  <c r="AL76" s="1"/>
  <c r="AL77" s="1"/>
  <c r="AL78" s="1"/>
  <c r="AL79" s="1"/>
  <c r="AL80" s="1"/>
  <c r="AL81" s="1"/>
  <c r="AL82" s="1"/>
  <c r="AL83" s="1"/>
  <c r="AL84" s="1"/>
  <c r="AL87" s="1"/>
  <c r="AL88" s="1"/>
  <c r="AL89" s="1"/>
  <c r="AL92" s="1"/>
  <c r="AL93" s="1"/>
  <c r="AL94" s="1"/>
  <c r="AL95" s="1"/>
  <c r="AL96" s="1"/>
  <c r="AL97" s="1"/>
  <c r="AL98" s="1"/>
  <c r="AL99" s="1"/>
  <c r="AL100" s="1"/>
  <c r="AL101" s="1"/>
  <c r="AL102" s="1"/>
  <c r="AL103" s="1"/>
  <c r="AL104" s="1"/>
  <c r="AL105" s="1"/>
  <c r="AL106" s="1"/>
  <c r="AL107" s="1"/>
  <c r="AL108" s="1"/>
  <c r="AL109" s="1"/>
  <c r="AL110" s="1"/>
  <c r="AL111" s="1"/>
  <c r="O16"/>
  <c r="O49"/>
  <c r="O87"/>
  <c r="O63" l="1"/>
  <c r="O26"/>
  <c r="O109"/>
  <c r="O54"/>
  <c r="O31"/>
  <c r="E38"/>
  <c r="O9"/>
  <c r="O82"/>
  <c r="O41"/>
</calcChain>
</file>

<file path=xl/comments1.xml><?xml version="1.0" encoding="utf-8"?>
<comments xmlns="http://schemas.openxmlformats.org/spreadsheetml/2006/main">
  <authors>
    <author>Haters of Debt</author>
  </authors>
  <commentList>
    <comment ref="B3" authorId="0">
      <text>
        <r>
          <rPr>
            <b/>
            <sz val="9"/>
            <color indexed="81"/>
            <rFont val="Tahoma"/>
            <family val="2"/>
          </rPr>
          <t>Enemy of Debt:</t>
        </r>
        <r>
          <rPr>
            <sz val="9"/>
            <color indexed="81"/>
            <rFont val="Tahoma"/>
            <family val="2"/>
          </rPr>
          <t xml:space="preserve">
This is obviously the first step to budgeting, but be sure you don't forget to add every dollar you have coming in. Even if you earn $20 from selling something on Ebay in the middle of the month, add it to your income and tell it where to go. That's the point of a budget.</t>
        </r>
      </text>
    </comment>
    <comment ref="I3" authorId="0">
      <text>
        <r>
          <rPr>
            <b/>
            <sz val="9"/>
            <color indexed="81"/>
            <rFont val="Tahoma"/>
            <family val="2"/>
          </rPr>
          <t>Enemy of Debt:</t>
        </r>
        <r>
          <rPr>
            <sz val="9"/>
            <color indexed="81"/>
            <rFont val="Tahoma"/>
            <family val="2"/>
          </rPr>
          <t xml:space="preserve">
This is where you are boss! Go down column L, the "Budgeted" column and tell every single dollar where it will be spent. Spend your entire income until "G38" reads "0". As you physically spend the money you budgeted, account for it in the "Spent" column. The "remaining" column will tell you how much you have left to spend for each particular item and category.
You can personalize the item names in each category to better reflect your budget needs. (ex. Emergency Fund = Ing Direct, Cell Phone = AT&amp;T Mobile etc.)
The recommended percentages are just that---recommendations. They are just guidelines so you have some idea of what's typically recommended.</t>
        </r>
      </text>
    </comment>
    <comment ref="B4" authorId="0">
      <text>
        <r>
          <rPr>
            <b/>
            <sz val="9"/>
            <color indexed="81"/>
            <rFont val="Tahoma"/>
            <family val="2"/>
          </rPr>
          <t>Enemy of Debt:</t>
        </r>
        <r>
          <rPr>
            <sz val="9"/>
            <color indexed="81"/>
            <rFont val="Tahoma"/>
            <family val="2"/>
          </rPr>
          <t xml:space="preserve">
I know it seems weird to have six weeks but I did it this way to accommodate for the people who budget from the calendar. For instance, if there is only one day in the first week of the month, I will consider it week one. If I earn money on that day it counts as week one income. I base this totally on the calendar view.</t>
        </r>
      </text>
    </comment>
    <comment ref="I5" authorId="0">
      <text>
        <r>
          <rPr>
            <b/>
            <sz val="9"/>
            <color indexed="81"/>
            <rFont val="Tahoma"/>
            <family val="2"/>
          </rPr>
          <t>Enemy of Debt:</t>
        </r>
        <r>
          <rPr>
            <sz val="9"/>
            <color indexed="81"/>
            <rFont val="Tahoma"/>
            <family val="2"/>
          </rPr>
          <t xml:space="preserve">
The item names that are currently listed are for example only. You may customize them to fit what is in your budget.</t>
        </r>
      </text>
    </comment>
    <comment ref="L5" authorId="0">
      <text>
        <r>
          <rPr>
            <b/>
            <sz val="9"/>
            <color indexed="81"/>
            <rFont val="Tahoma"/>
            <family val="2"/>
          </rPr>
          <t>Enemy of Debt:</t>
        </r>
        <r>
          <rPr>
            <sz val="9"/>
            <color indexed="81"/>
            <rFont val="Tahoma"/>
            <family val="2"/>
          </rPr>
          <t xml:space="preserve">
This column is where you spend your money on purpose before the month begins. You should spend your entire income from G36 until G38 shows $0.</t>
        </r>
      </text>
    </comment>
    <comment ref="M5" authorId="0">
      <text>
        <r>
          <rPr>
            <b/>
            <sz val="9"/>
            <color indexed="81"/>
            <rFont val="Tahoma"/>
            <family val="2"/>
          </rPr>
          <t>Enemy of Debt:</t>
        </r>
        <r>
          <rPr>
            <sz val="9"/>
            <color indexed="81"/>
            <rFont val="Tahoma"/>
            <family val="2"/>
          </rPr>
          <t xml:space="preserve">
Every time you spend your money, make sure you come here and document it. This will help you keep track of how much you have left to spend for that item for the month.</t>
        </r>
        <r>
          <rPr>
            <i/>
            <sz val="9"/>
            <color indexed="81"/>
            <rFont val="Tahoma"/>
            <family val="2"/>
          </rPr>
          <t xml:space="preserve"> (See "remaining" column N5)</t>
        </r>
      </text>
    </comment>
    <comment ref="N5" authorId="0">
      <text>
        <r>
          <rPr>
            <b/>
            <sz val="9"/>
            <color indexed="81"/>
            <rFont val="Tahoma"/>
            <family val="2"/>
          </rPr>
          <t>Enemy of Debt:</t>
        </r>
        <r>
          <rPr>
            <sz val="9"/>
            <color indexed="81"/>
            <rFont val="Tahoma"/>
            <family val="2"/>
          </rPr>
          <t xml:space="preserve">
This column will let you know if you've spent too much, have more to spend, or you've spent the entire amount you budgeted.
</t>
        </r>
        <r>
          <rPr>
            <b/>
            <sz val="9"/>
            <color indexed="81"/>
            <rFont val="Tahoma"/>
            <family val="2"/>
          </rPr>
          <t>Black</t>
        </r>
        <r>
          <rPr>
            <sz val="9"/>
            <color indexed="81"/>
            <rFont val="Tahoma"/>
            <family val="2"/>
          </rPr>
          <t xml:space="preserve"> - Amount you have spent for the budgeted item.
</t>
        </r>
        <r>
          <rPr>
            <b/>
            <sz val="9"/>
            <color indexed="81"/>
            <rFont val="Tahoma"/>
            <family val="2"/>
          </rPr>
          <t>Green</t>
        </r>
        <r>
          <rPr>
            <sz val="9"/>
            <color indexed="81"/>
            <rFont val="Tahoma"/>
            <family val="2"/>
          </rPr>
          <t xml:space="preserve"> - Amount you still have left to spend for that item.
</t>
        </r>
        <r>
          <rPr>
            <b/>
            <sz val="9"/>
            <color indexed="81"/>
            <rFont val="Tahoma"/>
            <family val="2"/>
          </rPr>
          <t>Red</t>
        </r>
        <r>
          <rPr>
            <sz val="9"/>
            <color indexed="81"/>
            <rFont val="Tahoma"/>
            <family val="2"/>
          </rPr>
          <t xml:space="preserve"> - Amount you have spent more than you budgeted for that item. 
If you spend more than you budgeted be sure to adjust the budget to reflect the change. </t>
        </r>
        <r>
          <rPr>
            <i/>
            <sz val="9"/>
            <color indexed="81"/>
            <rFont val="Tahoma"/>
            <family val="2"/>
          </rPr>
          <t>(Ex. If you spend $25 more on groceries, then you will need to minus $25 from a different category somewhere on your budget.)</t>
        </r>
      </text>
    </comment>
    <comment ref="O5" authorId="0">
      <text>
        <r>
          <rPr>
            <b/>
            <sz val="9"/>
            <color indexed="81"/>
            <rFont val="Tahoma"/>
            <family val="2"/>
          </rPr>
          <t>Enemy of Debt:</t>
        </r>
        <r>
          <rPr>
            <sz val="9"/>
            <color indexed="81"/>
            <rFont val="Tahoma"/>
            <family val="2"/>
          </rPr>
          <t xml:space="preserve">
I can't stress enough that this is only a recommended percentage. It IS NOT law. If you make $200,000, for example, it would be ridiculous for you to spend 15% of your income on food. Use these percentages as a guideline only, but use common sense to figure out the right percentage for your household. </t>
        </r>
        <r>
          <rPr>
            <i/>
            <sz val="9"/>
            <color indexed="81"/>
            <rFont val="Tahoma"/>
            <family val="2"/>
          </rPr>
          <t>(These percentages are for average working families)</t>
        </r>
      </text>
    </comment>
    <comment ref="O6" authorId="0">
      <text>
        <r>
          <rPr>
            <b/>
            <sz val="9"/>
            <color indexed="81"/>
            <rFont val="Tahoma"/>
            <family val="2"/>
          </rPr>
          <t>Enemy of Debt:</t>
        </r>
        <r>
          <rPr>
            <sz val="9"/>
            <color indexed="81"/>
            <rFont val="Tahoma"/>
            <family val="2"/>
          </rPr>
          <t xml:space="preserve">
This is the "recommended" percentage.
</t>
        </r>
        <r>
          <rPr>
            <b/>
            <sz val="9"/>
            <color indexed="81"/>
            <rFont val="Tahoma"/>
            <family val="2"/>
          </rPr>
          <t>Black</t>
        </r>
        <r>
          <rPr>
            <sz val="9"/>
            <color indexed="81"/>
            <rFont val="Tahoma"/>
            <family val="2"/>
          </rPr>
          <t xml:space="preserve"> - You're probably still okay!
</t>
        </r>
        <r>
          <rPr>
            <b/>
            <sz val="9"/>
            <color indexed="81"/>
            <rFont val="Tahoma"/>
            <family val="2"/>
          </rPr>
          <t>Green</t>
        </r>
        <r>
          <rPr>
            <sz val="9"/>
            <color indexed="81"/>
            <rFont val="Tahoma"/>
            <family val="2"/>
          </rPr>
          <t xml:space="preserve"> - You are in the recommended percentage!
</t>
        </r>
        <r>
          <rPr>
            <b/>
            <sz val="9"/>
            <color indexed="81"/>
            <rFont val="Tahoma"/>
            <family val="2"/>
          </rPr>
          <t>Red</t>
        </r>
        <r>
          <rPr>
            <sz val="9"/>
            <color indexed="81"/>
            <rFont val="Tahoma"/>
            <family val="2"/>
          </rPr>
          <t xml:space="preserve"> - You may need to adjust your budget, especially, but not limited to, the housing and DEBT category.</t>
        </r>
      </text>
    </comment>
    <comment ref="R8" authorId="0">
      <text>
        <r>
          <rPr>
            <b/>
            <sz val="9"/>
            <color indexed="81"/>
            <rFont val="Tahoma"/>
            <family val="2"/>
          </rPr>
          <t>Enemy of Debt:</t>
        </r>
        <r>
          <rPr>
            <sz val="9"/>
            <color indexed="81"/>
            <rFont val="Tahoma"/>
            <family val="2"/>
          </rPr>
          <t xml:space="preserve">
VERY IMPORTANT: The "Item Name" and "Budgeted" columns from your zero-based budget in step four transfer to the columns directly below. I did this so you wouldn't have to enter information twice.</t>
        </r>
      </text>
    </comment>
    <comment ref="O9" authorId="0">
      <text>
        <r>
          <rPr>
            <b/>
            <sz val="9"/>
            <color indexed="81"/>
            <rFont val="Tahoma"/>
            <family val="2"/>
          </rPr>
          <t>Enemy of Debt:</t>
        </r>
        <r>
          <rPr>
            <sz val="9"/>
            <color indexed="81"/>
            <rFont val="Tahoma"/>
            <family val="2"/>
          </rPr>
          <t xml:space="preserve">
This is where you will find the actual percentage a category takes from your income. If this number is red, you </t>
        </r>
        <r>
          <rPr>
            <i/>
            <sz val="9"/>
            <color indexed="81"/>
            <rFont val="Tahoma"/>
            <family val="2"/>
          </rPr>
          <t>may be</t>
        </r>
        <r>
          <rPr>
            <sz val="9"/>
            <color indexed="81"/>
            <rFont val="Tahoma"/>
            <family val="2"/>
          </rPr>
          <t xml:space="preserve"> spending too much. If it is green, you are likely in good shape. Recommended percentages change with amount of income you make.</t>
        </r>
        <r>
          <rPr>
            <i/>
            <sz val="9"/>
            <color indexed="81"/>
            <rFont val="Tahoma"/>
            <family val="2"/>
          </rPr>
          <t xml:space="preserve"> (see the above note in cell O5)
</t>
        </r>
        <r>
          <rPr>
            <sz val="9"/>
            <color indexed="81"/>
            <rFont val="Tahoma"/>
            <family val="2"/>
          </rPr>
          <t>You will also notice that Charity percentages will NEVER show up in red. Giving is NEVER a bad thing so I don't want to make it seem as though you are giving too much because I don't think it's possible.</t>
        </r>
        <r>
          <rPr>
            <i/>
            <sz val="9"/>
            <color indexed="81"/>
            <rFont val="Tahoma"/>
            <family val="2"/>
          </rPr>
          <t xml:space="preserve"> (Unless of course you are jeapordizing your ability to provide for Shelter, Food, Utilities.)
</t>
        </r>
        <r>
          <rPr>
            <b/>
            <sz val="9"/>
            <color indexed="81"/>
            <rFont val="Tahoma"/>
            <family val="2"/>
          </rPr>
          <t>Bottomline:</t>
        </r>
        <r>
          <rPr>
            <sz val="9"/>
            <color indexed="81"/>
            <rFont val="Tahoma"/>
            <family val="2"/>
          </rPr>
          <t xml:space="preserve"> Use good judgment!</t>
        </r>
      </text>
    </comment>
    <comment ref="U10" authorId="0">
      <text>
        <r>
          <rPr>
            <b/>
            <sz val="9"/>
            <color indexed="81"/>
            <rFont val="Tahoma"/>
            <family val="2"/>
          </rPr>
          <t>Enemy of Debt:</t>
        </r>
        <r>
          <rPr>
            <sz val="9"/>
            <color indexed="81"/>
            <rFont val="Tahoma"/>
            <family val="2"/>
          </rPr>
          <t xml:space="preserve">
How much you spent from money earned and collected in week one.
Check the totals to the right to make sure you have not allocated more money than you've made. </t>
        </r>
      </text>
    </comment>
    <comment ref="W10" authorId="0">
      <text>
        <r>
          <rPr>
            <b/>
            <sz val="9"/>
            <color indexed="81"/>
            <rFont val="Tahoma"/>
            <family val="2"/>
          </rPr>
          <t>Enemy of Debt:</t>
        </r>
        <r>
          <rPr>
            <sz val="9"/>
            <color indexed="81"/>
            <rFont val="Tahoma"/>
            <family val="2"/>
          </rPr>
          <t xml:space="preserve">
Your new balance for money earned and collected in week one. (and so forth)</t>
        </r>
      </text>
    </comment>
    <comment ref="O16" authorId="0">
      <text>
        <r>
          <rPr>
            <b/>
            <sz val="9"/>
            <color indexed="81"/>
            <rFont val="Tahoma"/>
            <family val="2"/>
          </rPr>
          <t>Enemy of Debt:</t>
        </r>
        <r>
          <rPr>
            <sz val="9"/>
            <color indexed="81"/>
            <rFont val="Tahoma"/>
            <family val="2"/>
          </rPr>
          <t xml:space="preserve">
If you are saving money towards anything in this category…ROCK ON! 
Again, the percentages are just a guideline. If you are in debt, you may want to consider revising your savings plan until your debt is gone.</t>
        </r>
      </text>
    </comment>
    <comment ref="B25" authorId="0">
      <text>
        <r>
          <rPr>
            <b/>
            <sz val="9"/>
            <color indexed="81"/>
            <rFont val="Tahoma"/>
            <family val="2"/>
          </rPr>
          <t>Enemy of Debt:</t>
        </r>
        <r>
          <rPr>
            <sz val="9"/>
            <color indexed="81"/>
            <rFont val="Tahoma"/>
            <family val="2"/>
          </rPr>
          <t xml:space="preserve">
Please see note in B:G4 above for an explanation on why there is a 5th week listed.</t>
        </r>
      </text>
    </comment>
    <comment ref="E25" authorId="0">
      <text>
        <r>
          <rPr>
            <b/>
            <sz val="9"/>
            <color indexed="81"/>
            <rFont val="Tahoma"/>
            <family val="2"/>
          </rPr>
          <t xml:space="preserve">Enemy of Debt:
</t>
        </r>
        <r>
          <rPr>
            <sz val="9"/>
            <color indexed="81"/>
            <rFont val="Tahoma"/>
            <family val="2"/>
          </rPr>
          <t>Please see note in B:G4 above for an explanation on why there is a 6th week listed.</t>
        </r>
      </text>
    </comment>
    <comment ref="E36" authorId="0">
      <text>
        <r>
          <rPr>
            <b/>
            <sz val="9"/>
            <color indexed="81"/>
            <rFont val="Tahoma"/>
            <family val="2"/>
          </rPr>
          <t>Enemy of Debt:</t>
        </r>
        <r>
          <rPr>
            <sz val="9"/>
            <color indexed="81"/>
            <rFont val="Tahoma"/>
            <family val="2"/>
          </rPr>
          <t xml:space="preserve">
This is your total net income from each week above.</t>
        </r>
      </text>
    </comment>
    <comment ref="D37" authorId="0">
      <text>
        <r>
          <rPr>
            <b/>
            <sz val="9"/>
            <color indexed="81"/>
            <rFont val="Tahoma"/>
            <family val="2"/>
          </rPr>
          <t>Enemy of Debt:</t>
        </r>
        <r>
          <rPr>
            <sz val="9"/>
            <color indexed="81"/>
            <rFont val="Tahoma"/>
            <family val="2"/>
          </rPr>
          <t xml:space="preserve">
This is how much you have budgeted in step four on your zero-based budget. Spend EVERY dollar!</t>
        </r>
      </text>
    </comment>
    <comment ref="E38" authorId="0">
      <text>
        <r>
          <rPr>
            <b/>
            <sz val="9"/>
            <color indexed="81"/>
            <rFont val="Tahoma"/>
            <family val="2"/>
          </rPr>
          <t xml:space="preserve">Enemy of Debt:
</t>
        </r>
        <r>
          <rPr>
            <sz val="9"/>
            <color indexed="81"/>
            <rFont val="Tahoma"/>
            <family val="2"/>
          </rPr>
          <t xml:space="preserve">When doing a zero-based budget this number should be zero when you are finished. </t>
        </r>
        <r>
          <rPr>
            <b/>
            <sz val="9"/>
            <color indexed="81"/>
            <rFont val="Tahoma"/>
            <family val="2"/>
          </rPr>
          <t>Remember:</t>
        </r>
        <r>
          <rPr>
            <sz val="9"/>
            <color indexed="81"/>
            <rFont val="Tahoma"/>
            <family val="2"/>
          </rPr>
          <t xml:space="preserve"> Spend every dollar on purpose before the month begins.</t>
        </r>
        <r>
          <rPr>
            <b/>
            <sz val="9"/>
            <color indexed="81"/>
            <rFont val="Tahoma"/>
            <family val="2"/>
          </rPr>
          <t xml:space="preserve"> </t>
        </r>
      </text>
    </comment>
    <comment ref="B40" authorId="0">
      <text>
        <r>
          <rPr>
            <b/>
            <sz val="9"/>
            <color indexed="81"/>
            <rFont val="Tahoma"/>
            <family val="2"/>
          </rPr>
          <t>Enemy of Debt:</t>
        </r>
        <r>
          <rPr>
            <sz val="9"/>
            <color indexed="81"/>
            <rFont val="Tahoma"/>
            <family val="2"/>
          </rPr>
          <t xml:space="preserve">
This is your list of regular billed expenses and the</t>
        </r>
        <r>
          <rPr>
            <b/>
            <sz val="9"/>
            <color indexed="81"/>
            <rFont val="Tahoma"/>
            <family val="2"/>
          </rPr>
          <t xml:space="preserve"> dates they are due</t>
        </r>
        <r>
          <rPr>
            <sz val="9"/>
            <color indexed="81"/>
            <rFont val="Tahoma"/>
            <family val="2"/>
          </rPr>
          <t>. We do this for our benefit so we don’t forget the exact dates that our bills are due. This list rarely changes unless you add to or cut regular expenses. This list does not include irregular expenses. (</t>
        </r>
        <r>
          <rPr>
            <i/>
            <sz val="9"/>
            <color indexed="81"/>
            <rFont val="Tahoma"/>
            <family val="2"/>
          </rPr>
          <t>See next step</t>
        </r>
        <r>
          <rPr>
            <sz val="9"/>
            <color indexed="81"/>
            <rFont val="Tahoma"/>
            <family val="2"/>
          </rPr>
          <t>)</t>
        </r>
      </text>
    </comment>
    <comment ref="O49" authorId="0">
      <text>
        <r>
          <rPr>
            <b/>
            <sz val="9"/>
            <color indexed="81"/>
            <rFont val="Tahoma"/>
            <family val="2"/>
          </rPr>
          <t>Enemy of Debt:</t>
        </r>
        <r>
          <rPr>
            <sz val="9"/>
            <color indexed="81"/>
            <rFont val="Tahoma"/>
            <family val="2"/>
          </rPr>
          <t xml:space="preserve">
If you are spending less than the recommended percentage here, PLEASE do not think you should do something to raise your transportation expenses. </t>
        </r>
        <r>
          <rPr>
            <i/>
            <sz val="9"/>
            <color indexed="81"/>
            <rFont val="Tahoma"/>
            <family val="2"/>
          </rPr>
          <t>(This may seem like common sense to some of you, but you would be surprised to know that this question has been asked. Remember, the loss of common sense is why most of America is in debt.)</t>
        </r>
        <r>
          <rPr>
            <sz val="9"/>
            <color indexed="81"/>
            <rFont val="Tahoma"/>
            <family val="2"/>
          </rPr>
          <t xml:space="preserve">
If what you are doing works for you, then keep rocking it! </t>
        </r>
      </text>
    </comment>
    <comment ref="B66" authorId="0">
      <text>
        <r>
          <rPr>
            <b/>
            <sz val="9"/>
            <color indexed="81"/>
            <rFont val="Tahoma"/>
            <family val="2"/>
          </rPr>
          <t>Enemy of Debt:</t>
        </r>
        <r>
          <rPr>
            <sz val="9"/>
            <color indexed="81"/>
            <rFont val="Tahoma"/>
            <family val="2"/>
          </rPr>
          <t xml:space="preserve">
This list is also to be used as a reminder so that you do not forget to plan for those expenses that pop up out of nowhere. One of the biggest downers to budgeting is when you forget about an expense and it blows your budget from the start. Prepare for everything but don't expect perfection. Life happens when we least expect it.</t>
        </r>
      </text>
    </comment>
    <comment ref="B93" authorId="0">
      <text>
        <r>
          <rPr>
            <b/>
            <sz val="9"/>
            <color indexed="81"/>
            <rFont val="Tahoma"/>
            <family val="2"/>
          </rPr>
          <t>Enemy of Debt:</t>
        </r>
        <r>
          <rPr>
            <sz val="9"/>
            <color indexed="81"/>
            <rFont val="Tahoma"/>
            <family val="2"/>
          </rPr>
          <t xml:space="preserve">
Budgeting is a lot like chess! You must always be thinking ahead. If posting it here will help make your budgeting experience easier, then post it.
Maybe you need to remind yourself that you didn't budget enough for groceries the previous month, or maybe you just want to make sure you don't forget to budget for clothes. It's up to you.
It's hard to remember every little thing, every single month, so use this to help out with that.</t>
        </r>
      </text>
    </comment>
    <comment ref="O109" authorId="0">
      <text>
        <r>
          <rPr>
            <b/>
            <sz val="9"/>
            <color indexed="81"/>
            <rFont val="Tahoma"/>
            <family val="2"/>
          </rPr>
          <t>Enemy of Debt:</t>
        </r>
        <r>
          <rPr>
            <sz val="9"/>
            <color indexed="81"/>
            <rFont val="Tahoma"/>
            <family val="2"/>
          </rPr>
          <t xml:space="preserve">
Debt is not a tool, but a hindrance to financial prosperity. Therefore, any debt in this category will show up as red.</t>
        </r>
      </text>
    </comment>
  </commentList>
</comments>
</file>

<file path=xl/comments2.xml><?xml version="1.0" encoding="utf-8"?>
<comments xmlns="http://schemas.openxmlformats.org/spreadsheetml/2006/main">
  <authors>
    <author>Haters of Debt</author>
  </authors>
  <commentList>
    <comment ref="A1" authorId="0">
      <text>
        <r>
          <rPr>
            <b/>
            <sz val="9"/>
            <color indexed="81"/>
            <rFont val="Tahoma"/>
            <family val="2"/>
          </rPr>
          <t xml:space="preserve">Enemy of Debt:
</t>
        </r>
        <r>
          <rPr>
            <sz val="9"/>
            <color indexed="81"/>
            <rFont val="Tahoma"/>
            <family val="2"/>
          </rPr>
          <t xml:space="preserve">This is something that can be used as a motivational tool.
Print it out, pop it on the fridge, put it in your purse, or keep it handy in your office.
As is, this form will print on one single page. </t>
        </r>
      </text>
    </comment>
    <comment ref="A3" authorId="0">
      <text>
        <r>
          <rPr>
            <b/>
            <sz val="9"/>
            <color indexed="81"/>
            <rFont val="Tahoma"/>
            <family val="2"/>
          </rPr>
          <t>Enemy of Debt:</t>
        </r>
        <r>
          <rPr>
            <sz val="9"/>
            <color indexed="81"/>
            <rFont val="Tahoma"/>
            <family val="2"/>
          </rPr>
          <t xml:space="preserve">
This is a quick guide to your budget situation. Trust me, it will save you time from having to hunt everything down.
I recommend printing this once you have your information updated on the budget. 
I typically update mine weekly, but only print it out every two weeks. It helps me think ahead in terms of how the next paycheck will be spent.
By the time I spend the paycheck on the allocated spending plan (step 5), I have a pretty good idea of how everything will go down. :)
</t>
        </r>
      </text>
    </comment>
    <comment ref="A22" authorId="0">
      <text>
        <r>
          <rPr>
            <b/>
            <sz val="9"/>
            <color indexed="81"/>
            <rFont val="Tahoma"/>
            <family val="2"/>
          </rPr>
          <t>Enemy of Debt</t>
        </r>
        <r>
          <rPr>
            <sz val="9"/>
            <color indexed="81"/>
            <rFont val="Tahoma"/>
            <family val="2"/>
          </rPr>
          <t xml:space="preserve">
"A goal not written down is just a wish because it has no power behind it." Brian Tracy
What do you want to accomplish financially?
Put it here!
Everytime you complete a goal, mark it off, and then go celebrate BIG, just not too big. :) 
Everytime you reach a milestone, you will get a motivational boost everytime you cross it off!
Got Debt? Put the next debt in your debt snowball on here and try your hardest to eliminate it as fast as possible. Even if it takes more than a month put it here.
STAY MOTIVATED! :-D</t>
        </r>
      </text>
    </comment>
    <comment ref="A23" authorId="0">
      <text>
        <r>
          <rPr>
            <b/>
            <sz val="9"/>
            <color indexed="81"/>
            <rFont val="Tahoma"/>
            <family val="2"/>
          </rPr>
          <t>Enemy of Debt:</t>
        </r>
        <r>
          <rPr>
            <sz val="9"/>
            <color indexed="81"/>
            <rFont val="Tahoma"/>
            <family val="2"/>
          </rPr>
          <t xml:space="preserve">
Tis is easy. What do you want to accomplish?
Oh yeah…don't sell yourself short. You have what it takes to do this!</t>
        </r>
      </text>
    </comment>
    <comment ref="G23" authorId="0">
      <text>
        <r>
          <rPr>
            <b/>
            <sz val="9"/>
            <color indexed="81"/>
            <rFont val="Tahoma"/>
            <family val="2"/>
          </rPr>
          <t>Enemy of Debt:</t>
        </r>
        <r>
          <rPr>
            <sz val="9"/>
            <color indexed="81"/>
            <rFont val="Tahoma"/>
            <family val="2"/>
          </rPr>
          <t xml:space="preserve">
When you've accomplished your goal, be sure to mark off here!!
Is there anything else you can add to your list to replace this goal?</t>
        </r>
      </text>
    </comment>
    <comment ref="H23" authorId="0">
      <text>
        <r>
          <rPr>
            <b/>
            <sz val="9"/>
            <color indexed="81"/>
            <rFont val="Tahoma"/>
            <family val="2"/>
          </rPr>
          <t>Enemy of Debt:</t>
        </r>
        <r>
          <rPr>
            <sz val="9"/>
            <color indexed="81"/>
            <rFont val="Tahoma"/>
            <family val="2"/>
          </rPr>
          <t xml:space="preserve">
You don't have to beat yourself up if you come up a little short, just give yourself something to strive for. That's what this is about, being motivated to do more than you normally would, that's it. Good luck!</t>
        </r>
      </text>
    </comment>
    <comment ref="A40" authorId="0">
      <text>
        <r>
          <rPr>
            <b/>
            <sz val="9"/>
            <color indexed="81"/>
            <rFont val="Tahoma"/>
            <family val="2"/>
          </rPr>
          <t>Enemy of Debt:</t>
        </r>
        <r>
          <rPr>
            <sz val="9"/>
            <color indexed="81"/>
            <rFont val="Tahoma"/>
            <family val="2"/>
          </rPr>
          <t xml:space="preserve">
I hope this tool serves you well. If you enjoy using it please spread the word about where you got it for free from. :)
This is the Beta Version. If you find anything that's just not right, please let me know so I can fix it right away. If I need to be more clear about anything don't hesitate to contact me.
You can contact me at freedom@enemyofdebt.com, @enemyofdebt on twitter to do so. Thanks and ENJOY!</t>
        </r>
      </text>
    </comment>
  </commentList>
</comments>
</file>

<file path=xl/sharedStrings.xml><?xml version="1.0" encoding="utf-8"?>
<sst xmlns="http://schemas.openxmlformats.org/spreadsheetml/2006/main" count="816" uniqueCount="191">
  <si>
    <t>Step One - Income Sources</t>
  </si>
  <si>
    <t>Step Four - Complete Zero-Based Budget</t>
  </si>
  <si>
    <t>Step Five - Complete Allocated Spending Plan (optional)</t>
  </si>
  <si>
    <t>This is where you enter your income for the month</t>
  </si>
  <si>
    <t>This is where you tell every single dollar where it will be spent</t>
  </si>
  <si>
    <t>What bills are you going to pay and when?</t>
  </si>
  <si>
    <t>Week One</t>
  </si>
  <si>
    <t>Week Two</t>
  </si>
  <si>
    <t>Item Name</t>
  </si>
  <si>
    <t>Budgeted</t>
  </si>
  <si>
    <t>Spent</t>
  </si>
  <si>
    <t>Remaining</t>
  </si>
  <si>
    <t>Recommended %</t>
  </si>
  <si>
    <t>Week</t>
  </si>
  <si>
    <t>Week Three</t>
  </si>
  <si>
    <t>Week Four</t>
  </si>
  <si>
    <t>Week Five</t>
  </si>
  <si>
    <t>Week Six</t>
  </si>
  <si>
    <t>paycheck - Job 1</t>
  </si>
  <si>
    <t>Charity</t>
  </si>
  <si>
    <t>10-15%</t>
  </si>
  <si>
    <t>Income</t>
  </si>
  <si>
    <t>paycheck - Job 2</t>
  </si>
  <si>
    <t>Charitable Giving</t>
  </si>
  <si>
    <t>paycheck - Job 3</t>
  </si>
  <si>
    <t>Church</t>
  </si>
  <si>
    <r>
      <t xml:space="preserve">From Zero-Based Budget </t>
    </r>
    <r>
      <rPr>
        <b/>
        <i/>
        <sz val="11"/>
        <color theme="1"/>
        <rFont val="Calibri"/>
        <family val="1"/>
        <scheme val="minor"/>
      </rPr>
      <t>(below)</t>
    </r>
  </si>
  <si>
    <t>paycheck - Job 4</t>
  </si>
  <si>
    <t>TOTAL</t>
  </si>
  <si>
    <t>bonus</t>
  </si>
  <si>
    <t>Savings</t>
  </si>
  <si>
    <t>5-10%</t>
  </si>
  <si>
    <t>/</t>
  </si>
  <si>
    <t>ebay</t>
  </si>
  <si>
    <t>Emergency Fund</t>
  </si>
  <si>
    <t>website</t>
  </si>
  <si>
    <t>Sinking Funds</t>
  </si>
  <si>
    <t>side hustle</t>
  </si>
  <si>
    <t>Debt Snowball</t>
  </si>
  <si>
    <t xml:space="preserve">TOTAL </t>
  </si>
  <si>
    <t>College Fund</t>
  </si>
  <si>
    <t>Retirement Fund</t>
  </si>
  <si>
    <t>Housing</t>
  </si>
  <si>
    <t>25-35%</t>
  </si>
  <si>
    <t>Homeowners Insurance</t>
  </si>
  <si>
    <t>Mortgage</t>
  </si>
  <si>
    <t>Second Mortgage</t>
  </si>
  <si>
    <t>Real-Estate taxes</t>
  </si>
  <si>
    <t>Rent</t>
  </si>
  <si>
    <t>Renter's Insurance</t>
  </si>
  <si>
    <t>Repairs/Maintenance</t>
  </si>
  <si>
    <t>Replace Furniture</t>
  </si>
  <si>
    <t>Food</t>
  </si>
  <si>
    <t>5-15%</t>
  </si>
  <si>
    <t>Groceries</t>
  </si>
  <si>
    <t>Restaurants</t>
  </si>
  <si>
    <t>Lunch Money</t>
  </si>
  <si>
    <t>Utilities</t>
  </si>
  <si>
    <t xml:space="preserve">Electricity </t>
  </si>
  <si>
    <t>Gas</t>
  </si>
  <si>
    <t>Cable</t>
  </si>
  <si>
    <t>Monthly Net Income</t>
  </si>
  <si>
    <t>Internet</t>
  </si>
  <si>
    <t>Cell Phone</t>
  </si>
  <si>
    <t>Remaining to Budget</t>
  </si>
  <si>
    <t>Phone</t>
  </si>
  <si>
    <t>Trash</t>
  </si>
  <si>
    <t>Step Two - Create Bill List</t>
  </si>
  <si>
    <t>Water</t>
  </si>
  <si>
    <t>If it has a due date, list the expense here</t>
  </si>
  <si>
    <t>Transportation</t>
  </si>
  <si>
    <t>Bills</t>
  </si>
  <si>
    <t>Due Date</t>
  </si>
  <si>
    <t>Amount</t>
  </si>
  <si>
    <t>Car Insurance</t>
  </si>
  <si>
    <t>Gas &amp; Oil</t>
  </si>
  <si>
    <t>Car Payment</t>
  </si>
  <si>
    <t>Inspection</t>
  </si>
  <si>
    <r>
      <t xml:space="preserve">Car Insurance </t>
    </r>
    <r>
      <rPr>
        <sz val="11"/>
        <color theme="1"/>
        <rFont val="Calibri"/>
        <family val="1"/>
        <scheme val="minor"/>
      </rPr>
      <t>(monthly)</t>
    </r>
  </si>
  <si>
    <t>Property Taxes</t>
  </si>
  <si>
    <t>Electric</t>
  </si>
  <si>
    <t>Repairs &amp; Maintenance</t>
  </si>
  <si>
    <t>Misc. Fees</t>
  </si>
  <si>
    <t>Clothing</t>
  </si>
  <si>
    <t>2-7%</t>
  </si>
  <si>
    <t>Trash/Sewage</t>
  </si>
  <si>
    <t>Adults</t>
  </si>
  <si>
    <t>Child Care</t>
  </si>
  <si>
    <t>Children</t>
  </si>
  <si>
    <t>Gym Membership</t>
  </si>
  <si>
    <t>Cleaning/Laundry</t>
  </si>
  <si>
    <t>Credit Card 1</t>
  </si>
  <si>
    <t>Credit Card 2</t>
  </si>
  <si>
    <t>Medical/Health</t>
  </si>
  <si>
    <t>Student Loan 1</t>
  </si>
  <si>
    <t>Dentist</t>
  </si>
  <si>
    <t>Student Loan 2</t>
  </si>
  <si>
    <t>Disability Insurance</t>
  </si>
  <si>
    <t>Other</t>
  </si>
  <si>
    <t>Doctor</t>
  </si>
  <si>
    <t>Prescriptions</t>
  </si>
  <si>
    <t>Health Insurance</t>
  </si>
  <si>
    <t>Co-pays</t>
  </si>
  <si>
    <t>Optometrist</t>
  </si>
  <si>
    <t>Personal</t>
  </si>
  <si>
    <t>Step Three - List Irregular Expenses</t>
  </si>
  <si>
    <t>Blow $$ (Husband)</t>
  </si>
  <si>
    <t>Blow $$ (Wife)</t>
  </si>
  <si>
    <t>What irregular expenses do you have for the year?</t>
  </si>
  <si>
    <t>Taxes</t>
  </si>
  <si>
    <t>Irregular Expense</t>
  </si>
  <si>
    <t>Car Insurance (bi-anually)</t>
  </si>
  <si>
    <t>Child Support</t>
  </si>
  <si>
    <t>Birthday (spouse 1)</t>
  </si>
  <si>
    <t>Cosmetics</t>
  </si>
  <si>
    <t>Valentines Day</t>
  </si>
  <si>
    <t>Hair Care</t>
  </si>
  <si>
    <t>Birthday (spouse 2)</t>
  </si>
  <si>
    <t>Toiletries</t>
  </si>
  <si>
    <t>Mother's Day</t>
  </si>
  <si>
    <t>Subscriptions</t>
  </si>
  <si>
    <t>Father's Day</t>
  </si>
  <si>
    <t>Organization Dues</t>
  </si>
  <si>
    <t>Pet Supplies</t>
  </si>
  <si>
    <t>Birthday (child 1)</t>
  </si>
  <si>
    <t>School Supplies</t>
  </si>
  <si>
    <t>Wedding Anniversary</t>
  </si>
  <si>
    <t>Education/Books</t>
  </si>
  <si>
    <t>Back to School</t>
  </si>
  <si>
    <t>Tuition</t>
  </si>
  <si>
    <t>Friend's Wedding</t>
  </si>
  <si>
    <t>Gifts</t>
  </si>
  <si>
    <t>Birthday (child 2)</t>
  </si>
  <si>
    <t>Halloween</t>
  </si>
  <si>
    <t>Thanksgiving</t>
  </si>
  <si>
    <t>Recreation</t>
  </si>
  <si>
    <t>Christmas</t>
  </si>
  <si>
    <t>Entertainment</t>
  </si>
  <si>
    <t>Vacation</t>
  </si>
  <si>
    <t>Sports Fees</t>
  </si>
  <si>
    <t>Debts</t>
  </si>
  <si>
    <t>Credit Card 3</t>
  </si>
  <si>
    <t>Credit Card 4</t>
  </si>
  <si>
    <t>Budget Notes &amp; Reminders</t>
  </si>
  <si>
    <t>Credit Card 5</t>
  </si>
  <si>
    <t>This is your budget "post-it note" section</t>
  </si>
  <si>
    <t>Lower grocery budget to $400</t>
  </si>
  <si>
    <t>Student Loan 3</t>
  </si>
  <si>
    <t>Raise deductible on auto insurance</t>
  </si>
  <si>
    <t>Student Loan 4</t>
  </si>
  <si>
    <t>Budget for clothes in September</t>
  </si>
  <si>
    <t>Student Loan 5</t>
  </si>
  <si>
    <t>Dogs need shots/medication</t>
  </si>
  <si>
    <t>HELOC</t>
  </si>
  <si>
    <t>etc.</t>
  </si>
  <si>
    <t>Car Loan 1</t>
  </si>
  <si>
    <t>Car Loan 2</t>
  </si>
  <si>
    <t>Balance</t>
  </si>
  <si>
    <t>W1</t>
  </si>
  <si>
    <t>W2</t>
  </si>
  <si>
    <t>W3</t>
  </si>
  <si>
    <t>W4</t>
  </si>
  <si>
    <t>W5</t>
  </si>
  <si>
    <t>W6</t>
  </si>
  <si>
    <t xml:space="preserve">Charity </t>
  </si>
  <si>
    <t>Debt</t>
  </si>
  <si>
    <t>Budget Overview</t>
  </si>
  <si>
    <t>Net Income</t>
  </si>
  <si>
    <t>Total</t>
  </si>
  <si>
    <t>Expense</t>
  </si>
  <si>
    <t>Totals</t>
  </si>
  <si>
    <t xml:space="preserve">Month: </t>
  </si>
  <si>
    <t>November</t>
  </si>
  <si>
    <t>Budget Goals</t>
  </si>
  <si>
    <t>Goal</t>
  </si>
  <si>
    <t>This is your financial snapshot for the month</t>
  </si>
  <si>
    <t>This is your motivational tool to get things done</t>
  </si>
  <si>
    <t>I got this helpful tool from Brad Chaffee at www.enemyofdebt.com,  a blog about debt elimination and financial freedom.</t>
  </si>
  <si>
    <t>Pay off my Home Depot credit card. $225</t>
  </si>
  <si>
    <t>Save $1,ooo for an emergency fund.</t>
  </si>
  <si>
    <t>Pay for Christmas without borrowing a penny. Budget: $500</t>
  </si>
  <si>
    <t>Goal Date</t>
  </si>
  <si>
    <t>Cut unnecessary budget expenses by $250</t>
  </si>
  <si>
    <t>DONE!</t>
  </si>
  <si>
    <t>Pay off student loans. $3,000</t>
  </si>
  <si>
    <t>Pay off car early. $4,000</t>
  </si>
  <si>
    <t>We're DEBT FREEEEEE!</t>
  </si>
  <si>
    <t xml:space="preserve">Save 6 months of expenses </t>
  </si>
  <si>
    <t xml:space="preserve">…you get the point! </t>
  </si>
  <si>
    <t>Don't forget to print! :-D</t>
  </si>
  <si>
    <t>EOD Basic 3.0</t>
  </si>
</sst>
</file>

<file path=xl/styles.xml><?xml version="1.0" encoding="utf-8"?>
<styleSheet xmlns="http://schemas.openxmlformats.org/spreadsheetml/2006/main">
  <numFmts count="3">
    <numFmt numFmtId="164" formatCode="&quot;$&quot;#,##0.00"/>
    <numFmt numFmtId="165" formatCode="m/d;@"/>
    <numFmt numFmtId="167" formatCode="m/d/yy;@"/>
  </numFmts>
  <fonts count="3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b/>
      <sz val="48"/>
      <color theme="3"/>
      <name val="Calibri"/>
      <family val="2"/>
      <scheme val="minor"/>
    </font>
    <font>
      <sz val="48"/>
      <color theme="1"/>
      <name val="Calibri"/>
      <family val="2"/>
      <scheme val="minor"/>
    </font>
    <font>
      <b/>
      <sz val="20"/>
      <color theme="0"/>
      <name val="Calibri"/>
      <family val="1"/>
      <scheme val="minor"/>
    </font>
    <font>
      <sz val="14"/>
      <color theme="1"/>
      <name val="MV Boli"/>
    </font>
    <font>
      <b/>
      <sz val="11"/>
      <name val="Calibri"/>
      <family val="2"/>
      <scheme val="minor"/>
    </font>
    <font>
      <b/>
      <sz val="11"/>
      <color theme="1"/>
      <name val="Calibri"/>
      <family val="1"/>
      <scheme val="minor"/>
    </font>
    <font>
      <b/>
      <i/>
      <sz val="11"/>
      <color theme="1"/>
      <name val="Calibri"/>
      <family val="1"/>
      <scheme val="minor"/>
    </font>
    <font>
      <b/>
      <sz val="16"/>
      <color theme="0"/>
      <name val="Calibri"/>
      <family val="1"/>
      <scheme val="minor"/>
    </font>
    <font>
      <sz val="11"/>
      <color theme="1"/>
      <name val="Calibri"/>
      <family val="1"/>
      <scheme val="minor"/>
    </font>
    <font>
      <b/>
      <sz val="12"/>
      <color theme="1"/>
      <name val="Calibri"/>
      <family val="1"/>
      <scheme val="minor"/>
    </font>
    <font>
      <b/>
      <sz val="9"/>
      <color indexed="81"/>
      <name val="Tahoma"/>
      <family val="2"/>
    </font>
    <font>
      <sz val="9"/>
      <color indexed="81"/>
      <name val="Tahoma"/>
      <family val="2"/>
    </font>
    <font>
      <i/>
      <sz val="9"/>
      <color indexed="81"/>
      <name val="Tahoma"/>
      <family val="2"/>
    </font>
    <font>
      <sz val="8"/>
      <color theme="1"/>
      <name val="Calibri"/>
      <family val="2"/>
      <scheme val="minor"/>
    </font>
    <font>
      <b/>
      <sz val="8"/>
      <color theme="1"/>
      <name val="Calibri"/>
      <family val="2"/>
      <scheme val="minor"/>
    </font>
    <font>
      <b/>
      <sz val="11"/>
      <name val="Calibri"/>
      <family val="1"/>
      <scheme val="minor"/>
    </font>
    <font>
      <b/>
      <sz val="11"/>
      <color theme="0"/>
      <name val="Calibri"/>
      <family val="1"/>
      <scheme val="minor"/>
    </font>
    <font>
      <sz val="11"/>
      <name val="Calibri"/>
      <family val="1"/>
      <scheme val="minor"/>
    </font>
    <font>
      <b/>
      <sz val="14"/>
      <color theme="0"/>
      <name val="Calibri"/>
      <family val="1"/>
      <scheme val="minor"/>
    </font>
    <font>
      <b/>
      <sz val="16"/>
      <color theme="1"/>
      <name val="Calibri"/>
      <family val="2"/>
      <scheme val="minor"/>
    </font>
    <font>
      <b/>
      <sz val="14"/>
      <color theme="4"/>
      <name val="Calibri"/>
      <family val="2"/>
      <scheme val="minor"/>
    </font>
    <font>
      <b/>
      <sz val="20"/>
      <color theme="1"/>
      <name val="Calibri"/>
      <family val="1"/>
      <scheme val="minor"/>
    </font>
    <font>
      <sz val="20"/>
      <color theme="1"/>
      <name val="Calibri"/>
      <family val="1"/>
      <scheme val="minor"/>
    </font>
    <font>
      <b/>
      <sz val="16"/>
      <color theme="1"/>
      <name val="Calibri"/>
      <family val="1"/>
      <scheme val="minor"/>
    </font>
    <font>
      <sz val="16"/>
      <color theme="1"/>
      <name val="Calibri"/>
      <family val="1"/>
      <scheme val="minor"/>
    </font>
    <font>
      <sz val="14"/>
      <color theme="1"/>
      <name val="Calibri"/>
      <family val="2"/>
      <scheme val="minor"/>
    </font>
    <font>
      <u/>
      <sz val="11"/>
      <color theme="10"/>
      <name val="Calibri"/>
      <family val="2"/>
    </font>
    <font>
      <b/>
      <sz val="12"/>
      <color theme="4" tint="-0.249977111117893"/>
      <name val="Calibri"/>
      <family val="2"/>
    </font>
  </fonts>
  <fills count="12">
    <fill>
      <patternFill patternType="none"/>
    </fill>
    <fill>
      <patternFill patternType="gray125"/>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3" tint="0.39997558519241921"/>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4"/>
      </right>
      <top/>
      <bottom/>
      <diagonal/>
    </border>
    <border>
      <left style="thin">
        <color theme="4"/>
      </left>
      <right/>
      <top/>
      <bottom style="thin">
        <color rgb="FFB2B2B2"/>
      </bottom>
      <diagonal/>
    </border>
    <border>
      <left/>
      <right/>
      <top/>
      <bottom style="thin">
        <color rgb="FFB2B2B2"/>
      </bottom>
      <diagonal/>
    </border>
    <border>
      <left/>
      <right style="thin">
        <color theme="4"/>
      </right>
      <top/>
      <bottom style="thin">
        <color rgb="FFB2B2B2"/>
      </bottom>
      <diagonal/>
    </border>
    <border>
      <left style="thin">
        <color theme="4"/>
      </left>
      <right/>
      <top/>
      <bottom/>
      <diagonal/>
    </border>
    <border>
      <left style="thin">
        <color theme="4"/>
      </left>
      <right/>
      <top style="thin">
        <color rgb="FFB2B2B2"/>
      </top>
      <bottom style="thin">
        <color rgb="FFB2B2B2"/>
      </bottom>
      <diagonal/>
    </border>
    <border>
      <left/>
      <right/>
      <top style="thin">
        <color rgb="FFB2B2B2"/>
      </top>
      <bottom style="thin">
        <color rgb="FFB2B2B2"/>
      </bottom>
      <diagonal/>
    </border>
    <border>
      <left/>
      <right style="thin">
        <color theme="4"/>
      </right>
      <top style="thin">
        <color rgb="FFB2B2B2"/>
      </top>
      <bottom style="thin">
        <color rgb="FFB2B2B2"/>
      </bottom>
      <diagonal/>
    </border>
    <border>
      <left style="thin">
        <color theme="4"/>
      </left>
      <right/>
      <top/>
      <bottom style="thick">
        <color theme="4" tint="0.499984740745262"/>
      </bottom>
      <diagonal/>
    </border>
    <border>
      <left style="thin">
        <color rgb="FFB2B2B2"/>
      </left>
      <right/>
      <top style="thin">
        <color rgb="FFB2B2B2"/>
      </top>
      <bottom style="thick">
        <color theme="4" tint="0.499984740745262"/>
      </bottom>
      <diagonal/>
    </border>
    <border>
      <left/>
      <right/>
      <top style="thin">
        <color rgb="FFB2B2B2"/>
      </top>
      <bottom style="thick">
        <color theme="4" tint="0.499984740745262"/>
      </bottom>
      <diagonal/>
    </border>
    <border>
      <left/>
      <right style="thin">
        <color theme="4"/>
      </right>
      <top style="thin">
        <color rgb="FFB2B2B2"/>
      </top>
      <bottom style="thick">
        <color theme="4" tint="0.499984740745262"/>
      </bottom>
      <diagonal/>
    </border>
    <border>
      <left style="thin">
        <color theme="4"/>
      </left>
      <right/>
      <top/>
      <bottom style="medium">
        <color theme="4" tint="0.39997558519241921"/>
      </bottom>
      <diagonal/>
    </border>
    <border>
      <left/>
      <right style="thin">
        <color theme="4"/>
      </right>
      <top/>
      <bottom style="medium">
        <color theme="4" tint="0.39997558519241921"/>
      </bottom>
      <diagonal/>
    </border>
    <border>
      <left style="thin">
        <color theme="4"/>
      </left>
      <right/>
      <top style="thick">
        <color theme="4" tint="0.499984740745262"/>
      </top>
      <bottom/>
      <diagonal/>
    </border>
    <border>
      <left/>
      <right/>
      <top style="thick">
        <color theme="4" tint="0.499984740745262"/>
      </top>
      <bottom/>
      <diagonal/>
    </border>
    <border>
      <left style="thin">
        <color rgb="FFB2B2B2"/>
      </left>
      <right/>
      <top style="thick">
        <color theme="4" tint="0.499984740745262"/>
      </top>
      <bottom/>
      <diagonal/>
    </border>
    <border>
      <left/>
      <right style="thin">
        <color theme="4"/>
      </right>
      <top style="thick">
        <color theme="4" tint="0.499984740745262"/>
      </top>
      <bottom/>
      <diagonal/>
    </border>
    <border>
      <left style="thin">
        <color theme="4"/>
      </left>
      <right/>
      <top style="medium">
        <color theme="4" tint="0.39997558519241921"/>
      </top>
      <bottom style="thick">
        <color theme="4" tint="0.499984740745262"/>
      </bottom>
      <diagonal/>
    </border>
    <border>
      <left/>
      <right/>
      <top style="medium">
        <color theme="4" tint="0.39997558519241921"/>
      </top>
      <bottom style="thick">
        <color theme="4" tint="0.499984740745262"/>
      </bottom>
      <diagonal/>
    </border>
    <border>
      <left/>
      <right style="thin">
        <color theme="4"/>
      </right>
      <top style="medium">
        <color theme="4" tint="0.39997558519241921"/>
      </top>
      <bottom style="thick">
        <color theme="4" tint="0.499984740745262"/>
      </bottom>
      <diagonal/>
    </border>
    <border>
      <left style="thin">
        <color theme="4" tint="0.499984740745262"/>
      </left>
      <right/>
      <top/>
      <bottom/>
      <diagonal/>
    </border>
    <border>
      <left style="thin">
        <color rgb="FFB2B2B2"/>
      </left>
      <right/>
      <top/>
      <bottom/>
      <diagonal/>
    </border>
    <border>
      <left style="thin">
        <color theme="4" tint="0.499984740745262"/>
      </left>
      <right/>
      <top style="thick">
        <color theme="4" tint="0.499984740745262"/>
      </top>
      <bottom/>
      <diagonal/>
    </border>
    <border>
      <left style="thin">
        <color theme="4" tint="0.499984740745262"/>
      </left>
      <right/>
      <top/>
      <bottom style="thin">
        <color theme="4"/>
      </bottom>
      <diagonal/>
    </border>
    <border>
      <left/>
      <right style="thin">
        <color theme="4"/>
      </right>
      <top/>
      <bottom style="thin">
        <color theme="4"/>
      </bottom>
      <diagonal/>
    </border>
    <border>
      <left style="thin">
        <color theme="4"/>
      </left>
      <right/>
      <top style="thin">
        <color theme="4"/>
      </top>
      <bottom style="double">
        <color theme="4"/>
      </bottom>
      <diagonal/>
    </border>
    <border>
      <left/>
      <right style="thin">
        <color theme="4"/>
      </right>
      <top style="thin">
        <color theme="4"/>
      </top>
      <bottom style="double">
        <color theme="4"/>
      </bottom>
      <diagonal/>
    </border>
    <border>
      <left style="thin">
        <color theme="4"/>
      </left>
      <right/>
      <top style="double">
        <color theme="4"/>
      </top>
      <bottom style="thick">
        <color theme="4" tint="0.499984740745262"/>
      </bottom>
      <diagonal/>
    </border>
    <border>
      <left/>
      <right/>
      <top style="double">
        <color theme="4"/>
      </top>
      <bottom style="thick">
        <color theme="4" tint="0.499984740745262"/>
      </bottom>
      <diagonal/>
    </border>
    <border>
      <left style="thin">
        <color theme="4"/>
      </left>
      <right/>
      <top/>
      <bottom style="thin">
        <color theme="4"/>
      </bottom>
      <diagonal/>
    </border>
    <border>
      <left/>
      <right/>
      <top/>
      <bottom style="thin">
        <color theme="4"/>
      </bottom>
      <diagonal/>
    </border>
    <border>
      <left style="thin">
        <color theme="4"/>
      </left>
      <right style="thin">
        <color theme="4"/>
      </right>
      <top/>
      <bottom/>
      <diagonal/>
    </border>
    <border>
      <left style="thin">
        <color theme="4"/>
      </left>
      <right style="thin">
        <color theme="4"/>
      </right>
      <top/>
      <bottom style="double">
        <color theme="4"/>
      </bottom>
      <diagonal/>
    </border>
    <border>
      <left/>
      <right style="thin">
        <color theme="4"/>
      </right>
      <top/>
      <bottom style="thick">
        <color theme="4" tint="0.499984740745262"/>
      </bottom>
      <diagonal/>
    </border>
    <border>
      <left style="thin">
        <color rgb="FFB2B2B2"/>
      </left>
      <right/>
      <top style="thin">
        <color theme="4"/>
      </top>
      <bottom style="double">
        <color theme="4"/>
      </bottom>
      <diagonal/>
    </border>
    <border>
      <left style="thin">
        <color theme="4"/>
      </left>
      <right style="thin">
        <color theme="4"/>
      </right>
      <top style="thick">
        <color theme="4" tint="0.499984740745262"/>
      </top>
      <bottom/>
      <diagonal/>
    </border>
    <border>
      <left style="thin">
        <color rgb="FFB2B2B2"/>
      </left>
      <right/>
      <top/>
      <bottom style="thick">
        <color theme="4" tint="0.499984740745262"/>
      </bottom>
      <diagonal/>
    </border>
    <border>
      <left/>
      <right style="thin">
        <color theme="4"/>
      </right>
      <top style="double">
        <color theme="4"/>
      </top>
      <bottom style="thick">
        <color theme="4" tint="0.499984740745262"/>
      </bottom>
      <diagonal/>
    </border>
    <border>
      <left style="thin">
        <color rgb="FFB2B2B2"/>
      </left>
      <right/>
      <top/>
      <bottom style="thin">
        <color theme="4"/>
      </bottom>
      <diagonal/>
    </border>
    <border>
      <left/>
      <right/>
      <top style="thin">
        <color rgb="FFB2B2B2"/>
      </top>
      <bottom/>
      <diagonal/>
    </border>
    <border>
      <left/>
      <right style="thin">
        <color theme="4"/>
      </right>
      <top style="thin">
        <color rgb="FFB2B2B2"/>
      </top>
      <bottom/>
      <diagonal/>
    </border>
    <border>
      <left style="thin">
        <color theme="4"/>
      </left>
      <right/>
      <top style="thin">
        <color rgb="FFB2B2B2"/>
      </top>
      <bottom/>
      <diagonal/>
    </border>
    <border>
      <left/>
      <right style="thin">
        <color theme="3"/>
      </right>
      <top/>
      <bottom/>
      <diagonal/>
    </border>
    <border>
      <left/>
      <right style="thin">
        <color theme="3" tint="0.39994506668294322"/>
      </right>
      <top style="thin">
        <color rgb="FFB2B2B2"/>
      </top>
      <bottom/>
      <diagonal/>
    </border>
    <border>
      <left/>
      <right style="thin">
        <color theme="3" tint="0.399945066682943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right style="thin">
        <color theme="4" tint="0.499984740745262"/>
      </right>
      <top style="thin">
        <color theme="3" tint="0.39994506668294322"/>
      </top>
      <bottom/>
      <diagonal/>
    </border>
    <border>
      <left style="thin">
        <color theme="3" tint="0.39994506668294322"/>
      </left>
      <right/>
      <top/>
      <bottom/>
      <diagonal/>
    </border>
    <border>
      <left/>
      <right style="thin">
        <color theme="4" tint="0.499984740745262"/>
      </right>
      <top/>
      <bottom/>
      <diagonal/>
    </border>
    <border>
      <left style="thin">
        <color theme="3" tint="0.39994506668294322"/>
      </left>
      <right/>
      <top/>
      <bottom style="thin">
        <color theme="3" tint="0.39994506668294322"/>
      </bottom>
      <diagonal/>
    </border>
    <border>
      <left/>
      <right/>
      <top/>
      <bottom style="thin">
        <color theme="3" tint="0.39994506668294322"/>
      </bottom>
      <diagonal/>
    </border>
    <border>
      <left/>
      <right style="thin">
        <color theme="4" tint="0.499984740745262"/>
      </right>
      <top/>
      <bottom style="thin">
        <color theme="3" tint="0.39994506668294322"/>
      </bottom>
      <diagonal/>
    </border>
    <border>
      <left style="thin">
        <color theme="4"/>
      </left>
      <right/>
      <top style="thin">
        <color theme="3" tint="0.39994506668294322"/>
      </top>
      <bottom style="thin">
        <color theme="4"/>
      </bottom>
      <diagonal/>
    </border>
    <border>
      <left/>
      <right/>
      <top style="thin">
        <color theme="3" tint="0.39994506668294322"/>
      </top>
      <bottom style="thin">
        <color theme="4"/>
      </bottom>
      <diagonal/>
    </border>
    <border>
      <left/>
      <right style="thin">
        <color theme="4" tint="0.499984740745262"/>
      </right>
      <top style="thin">
        <color theme="3" tint="0.39994506668294322"/>
      </top>
      <bottom style="thin">
        <color theme="4"/>
      </bottom>
      <diagonal/>
    </border>
    <border>
      <left style="thin">
        <color theme="4"/>
      </left>
      <right/>
      <top style="thin">
        <color theme="4"/>
      </top>
      <bottom/>
      <diagonal/>
    </border>
    <border>
      <left/>
      <right/>
      <top style="thin">
        <color theme="4"/>
      </top>
      <bottom/>
      <diagonal/>
    </border>
    <border>
      <left style="thin">
        <color theme="4"/>
      </left>
      <right/>
      <top/>
      <bottom style="double">
        <color theme="4"/>
      </bottom>
      <diagonal/>
    </border>
    <border>
      <left/>
      <right/>
      <top/>
      <bottom style="double">
        <color theme="4"/>
      </bottom>
      <diagonal/>
    </border>
    <border>
      <left style="thin">
        <color theme="4"/>
      </left>
      <right/>
      <top style="double">
        <color theme="4"/>
      </top>
      <bottom style="thin">
        <color rgb="FFB2B2B2"/>
      </bottom>
      <diagonal/>
    </border>
    <border>
      <left/>
      <right/>
      <top style="double">
        <color theme="4"/>
      </top>
      <bottom style="thin">
        <color rgb="FFB2B2B2"/>
      </bottom>
      <diagonal/>
    </border>
    <border>
      <left style="thin">
        <color theme="4"/>
      </left>
      <right style="thin">
        <color theme="4"/>
      </right>
      <top style="medium">
        <color theme="4"/>
      </top>
      <bottom/>
      <diagonal/>
    </border>
  </borders>
  <cellStyleXfs count="1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1" fillId="2" borderId="4" applyNumberFormat="0" applyFont="0" applyAlignment="0" applyProtection="0"/>
    <xf numFmtId="0" fontId="5" fillId="0" borderId="5" applyNumberFormat="0" applyFill="0" applyAlignment="0" applyProtection="0"/>
    <xf numFmtId="0" fontId="6"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6" fillId="6" borderId="0" applyNumberFormat="0" applyBorder="0" applyAlignment="0" applyProtection="0"/>
    <xf numFmtId="0" fontId="33" fillId="0" borderId="0" applyNumberFormat="0" applyFill="0" applyBorder="0" applyAlignment="0" applyProtection="0">
      <alignment vertical="top"/>
      <protection locked="0"/>
    </xf>
  </cellStyleXfs>
  <cellXfs count="245">
    <xf numFmtId="0" fontId="0" fillId="0" borderId="0" xfId="0"/>
    <xf numFmtId="0" fontId="0" fillId="7" borderId="0" xfId="0" applyFill="1" applyBorder="1"/>
    <xf numFmtId="0" fontId="7" fillId="7" borderId="0" xfId="1" applyFont="1" applyFill="1" applyBorder="1" applyAlignment="1">
      <alignment horizontal="center" vertical="center"/>
    </xf>
    <xf numFmtId="0" fontId="8" fillId="7" borderId="0" xfId="0" applyFont="1" applyFill="1" applyAlignment="1"/>
    <xf numFmtId="0" fontId="8" fillId="7" borderId="0" xfId="0" applyFont="1" applyFill="1"/>
    <xf numFmtId="0" fontId="8" fillId="7" borderId="6" xfId="0" applyFont="1" applyFill="1" applyBorder="1"/>
    <xf numFmtId="0" fontId="9" fillId="3" borderId="7" xfId="6" applyFont="1" applyBorder="1" applyAlignment="1">
      <alignment horizontal="left" vertical="center"/>
    </xf>
    <xf numFmtId="0" fontId="9" fillId="3" borderId="8" xfId="6" applyFont="1" applyBorder="1" applyAlignment="1">
      <alignment horizontal="left" vertical="center"/>
    </xf>
    <xf numFmtId="0" fontId="9" fillId="3" borderId="9" xfId="6" applyFont="1" applyBorder="1" applyAlignment="1">
      <alignment horizontal="left" vertical="center"/>
    </xf>
    <xf numFmtId="0" fontId="0" fillId="7" borderId="0" xfId="0" applyFill="1"/>
    <xf numFmtId="0" fontId="9" fillId="3" borderId="8" xfId="6" applyFont="1" applyBorder="1" applyAlignment="1">
      <alignment horizontal="left"/>
    </xf>
    <xf numFmtId="0" fontId="9" fillId="3" borderId="9" xfId="6" applyFont="1" applyBorder="1" applyAlignment="1">
      <alignment horizontal="left"/>
    </xf>
    <xf numFmtId="0" fontId="9" fillId="3" borderId="10" xfId="6" applyFont="1" applyBorder="1" applyAlignment="1">
      <alignment horizontal="left" vertical="center"/>
    </xf>
    <xf numFmtId="0" fontId="9" fillId="3" borderId="0" xfId="6" applyFont="1" applyBorder="1" applyAlignment="1">
      <alignment horizontal="left" vertical="center"/>
    </xf>
    <xf numFmtId="0" fontId="9" fillId="3" borderId="6" xfId="6" applyFont="1" applyBorder="1" applyAlignment="1"/>
    <xf numFmtId="0" fontId="0" fillId="7" borderId="6" xfId="0" applyFill="1" applyBorder="1"/>
    <xf numFmtId="0" fontId="10" fillId="2" borderId="11" xfId="4" applyFont="1" applyBorder="1" applyAlignment="1">
      <alignment vertical="center"/>
    </xf>
    <xf numFmtId="0" fontId="10" fillId="2" borderId="12" xfId="4" applyFont="1" applyBorder="1" applyAlignment="1">
      <alignment vertical="center"/>
    </xf>
    <xf numFmtId="0" fontId="10" fillId="2" borderId="13" xfId="4"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0" fillId="2" borderId="10" xfId="4" applyFont="1" applyBorder="1" applyAlignment="1">
      <alignment vertical="center"/>
    </xf>
    <xf numFmtId="0" fontId="10" fillId="2" borderId="0" xfId="4" applyFont="1" applyBorder="1" applyAlignment="1">
      <alignment vertical="center"/>
    </xf>
    <xf numFmtId="0" fontId="0" fillId="0" borderId="0" xfId="0" applyFont="1" applyBorder="1" applyAlignment="1">
      <alignment vertical="center"/>
    </xf>
    <xf numFmtId="0" fontId="0" fillId="0" borderId="0" xfId="0" applyBorder="1" applyAlignment="1"/>
    <xf numFmtId="0" fontId="0" fillId="0" borderId="6" xfId="0" applyBorder="1" applyAlignment="1"/>
    <xf numFmtId="0" fontId="3" fillId="0" borderId="14" xfId="2" applyBorder="1" applyAlignment="1">
      <alignment vertical="center"/>
    </xf>
    <xf numFmtId="0" fontId="3" fillId="0" borderId="2" xfId="2" applyBorder="1" applyAlignment="1">
      <alignment vertical="center"/>
    </xf>
    <xf numFmtId="0" fontId="3" fillId="0" borderId="15" xfId="2" applyBorder="1" applyAlignment="1">
      <alignment vertical="center"/>
    </xf>
    <xf numFmtId="0" fontId="3" fillId="0" borderId="16" xfId="2" applyBorder="1" applyAlignment="1">
      <alignment vertical="center"/>
    </xf>
    <xf numFmtId="0" fontId="3" fillId="0" borderId="17" xfId="2" applyBorder="1" applyAlignment="1">
      <alignment vertical="center"/>
    </xf>
    <xf numFmtId="0" fontId="11" fillId="0" borderId="18" xfId="3" applyFont="1" applyBorder="1" applyAlignment="1">
      <alignment horizontal="center" vertical="center"/>
    </xf>
    <xf numFmtId="0" fontId="11" fillId="0" borderId="3" xfId="3" applyFont="1" applyBorder="1" applyAlignment="1">
      <alignment horizontal="center" vertical="center"/>
    </xf>
    <xf numFmtId="164" fontId="11" fillId="0" borderId="3" xfId="3" applyNumberFormat="1" applyFont="1" applyBorder="1" applyAlignment="1">
      <alignment horizontal="center" vertical="center"/>
    </xf>
    <xf numFmtId="0" fontId="11" fillId="0" borderId="19" xfId="3" applyFont="1" applyBorder="1" applyAlignment="1">
      <alignment horizontal="center" vertical="center"/>
    </xf>
    <xf numFmtId="0" fontId="0" fillId="0" borderId="20" xfId="0" applyBorder="1" applyAlignment="1"/>
    <xf numFmtId="0" fontId="0" fillId="0" borderId="21" xfId="0" applyBorder="1" applyAlignment="1"/>
    <xf numFmtId="164" fontId="0" fillId="0" borderId="21" xfId="0" applyNumberFormat="1" applyBorder="1" applyAlignment="1">
      <alignment horizontal="center" vertical="center"/>
    </xf>
    <xf numFmtId="0" fontId="0" fillId="0" borderId="22" xfId="0" applyBorder="1" applyAlignment="1"/>
    <xf numFmtId="164" fontId="0" fillId="0" borderId="23" xfId="0" applyNumberFormat="1" applyBorder="1" applyAlignment="1">
      <alignment horizontal="center" vertical="center"/>
    </xf>
    <xf numFmtId="0" fontId="3" fillId="0" borderId="24" xfId="2" applyBorder="1" applyAlignment="1">
      <alignment vertical="center"/>
    </xf>
    <xf numFmtId="0" fontId="3" fillId="0" borderId="25" xfId="2" applyBorder="1" applyAlignment="1">
      <alignment vertical="center"/>
    </xf>
    <xf numFmtId="0" fontId="3" fillId="0" borderId="25" xfId="2" applyBorder="1" applyAlignment="1">
      <alignment horizontal="center" vertical="center"/>
    </xf>
    <xf numFmtId="0" fontId="3" fillId="0" borderId="26" xfId="2" applyBorder="1" applyAlignment="1">
      <alignment horizontal="center" vertical="center"/>
    </xf>
    <xf numFmtId="0" fontId="12" fillId="0" borderId="0" xfId="0" applyFont="1" applyBorder="1" applyAlignment="1"/>
    <xf numFmtId="164" fontId="12" fillId="0" borderId="0" xfId="0" applyNumberFormat="1" applyFont="1" applyBorder="1" applyAlignment="1">
      <alignment horizontal="center" vertical="center"/>
    </xf>
    <xf numFmtId="0" fontId="12" fillId="0" borderId="0" xfId="0" applyFont="1" applyBorder="1" applyAlignment="1">
      <alignment horizontal="center" vertical="center"/>
    </xf>
    <xf numFmtId="0" fontId="0" fillId="0" borderId="10" xfId="0" applyFill="1" applyBorder="1" applyAlignment="1"/>
    <xf numFmtId="0" fontId="0" fillId="0" borderId="0" xfId="0" applyFill="1" applyBorder="1" applyAlignment="1"/>
    <xf numFmtId="164" fontId="0" fillId="0" borderId="0" xfId="0" applyNumberFormat="1" applyBorder="1" applyAlignment="1">
      <alignment horizontal="center" vertical="center"/>
    </xf>
    <xf numFmtId="0" fontId="0" fillId="0" borderId="28" xfId="0" applyFill="1" applyBorder="1" applyAlignment="1"/>
    <xf numFmtId="164" fontId="0" fillId="0" borderId="6" xfId="0" applyNumberFormat="1" applyBorder="1" applyAlignment="1">
      <alignment horizontal="center" vertical="center"/>
    </xf>
    <xf numFmtId="0" fontId="0" fillId="0" borderId="10" xfId="0" applyBorder="1" applyAlignment="1"/>
    <xf numFmtId="164" fontId="0" fillId="0" borderId="0" xfId="0" applyNumberFormat="1" applyBorder="1"/>
    <xf numFmtId="164" fontId="5" fillId="0" borderId="0" xfId="0" applyNumberFormat="1" applyFont="1" applyBorder="1"/>
    <xf numFmtId="0" fontId="0" fillId="8" borderId="29" xfId="0" applyFill="1" applyBorder="1" applyAlignment="1"/>
    <xf numFmtId="0" fontId="0" fillId="8" borderId="23" xfId="0" applyFill="1" applyBorder="1" applyAlignment="1"/>
    <xf numFmtId="0" fontId="0" fillId="0" borderId="28" xfId="0" applyBorder="1" applyAlignment="1"/>
    <xf numFmtId="0" fontId="0" fillId="8" borderId="30" xfId="0" applyFill="1" applyBorder="1" applyAlignment="1"/>
    <xf numFmtId="0" fontId="0" fillId="8" borderId="31" xfId="0" applyFill="1" applyBorder="1" applyAlignment="1"/>
    <xf numFmtId="0" fontId="12" fillId="4" borderId="32" xfId="7" applyFont="1" applyBorder="1" applyAlignment="1"/>
    <xf numFmtId="0" fontId="12" fillId="4" borderId="5" xfId="7" applyFont="1" applyBorder="1" applyAlignment="1"/>
    <xf numFmtId="164" fontId="12" fillId="4" borderId="5" xfId="7" applyNumberFormat="1" applyFont="1" applyBorder="1"/>
    <xf numFmtId="9" fontId="12" fillId="4" borderId="5" xfId="7" applyNumberFormat="1" applyFont="1" applyBorder="1" applyAlignment="1">
      <alignment horizontal="center"/>
    </xf>
    <xf numFmtId="9" fontId="12" fillId="4" borderId="33" xfId="7" applyNumberFormat="1" applyFont="1" applyBorder="1" applyAlignment="1">
      <alignment horizontal="center"/>
    </xf>
    <xf numFmtId="0" fontId="3" fillId="0" borderId="34" xfId="2" applyBorder="1" applyAlignment="1">
      <alignment vertical="center"/>
    </xf>
    <xf numFmtId="0" fontId="3" fillId="0" borderId="35" xfId="2" applyBorder="1" applyAlignment="1">
      <alignment vertical="center"/>
    </xf>
    <xf numFmtId="164" fontId="0" fillId="0" borderId="23" xfId="0" applyNumberFormat="1" applyBorder="1" applyAlignment="1">
      <alignment horizontal="left"/>
    </xf>
    <xf numFmtId="164" fontId="0" fillId="9" borderId="0" xfId="0" applyNumberFormat="1" applyFill="1" applyBorder="1"/>
    <xf numFmtId="164" fontId="0" fillId="0" borderId="10" xfId="0" applyNumberFormat="1" applyBorder="1"/>
    <xf numFmtId="0" fontId="0" fillId="0" borderId="0" xfId="0" applyBorder="1" applyAlignment="1">
      <alignment horizontal="center" vertical="center"/>
    </xf>
    <xf numFmtId="0" fontId="0" fillId="0" borderId="36" xfId="0" applyBorder="1" applyAlignment="1"/>
    <xf numFmtId="0" fontId="0" fillId="0" borderId="37" xfId="0" applyBorder="1" applyAlignment="1"/>
    <xf numFmtId="164" fontId="0" fillId="0" borderId="31" xfId="0" applyNumberFormat="1" applyBorder="1" applyAlignment="1">
      <alignment horizontal="left"/>
    </xf>
    <xf numFmtId="0" fontId="0" fillId="8" borderId="27" xfId="0" applyFill="1" applyBorder="1" applyAlignment="1"/>
    <xf numFmtId="0" fontId="0" fillId="8" borderId="6" xfId="0" applyFill="1" applyBorder="1" applyAlignment="1"/>
    <xf numFmtId="0" fontId="5" fillId="4" borderId="32" xfId="5" applyFill="1" applyBorder="1" applyAlignment="1"/>
    <xf numFmtId="0" fontId="5" fillId="4" borderId="5" xfId="5" applyFill="1" applyBorder="1" applyAlignment="1"/>
    <xf numFmtId="164" fontId="5" fillId="4" borderId="5" xfId="5" applyNumberFormat="1" applyFill="1" applyBorder="1" applyAlignment="1">
      <alignment horizontal="left" vertical="center"/>
    </xf>
    <xf numFmtId="164" fontId="5" fillId="4" borderId="32" xfId="5" applyNumberFormat="1" applyFill="1" applyBorder="1" applyAlignment="1">
      <alignment horizontal="center" vertical="center"/>
    </xf>
    <xf numFmtId="0" fontId="5" fillId="4" borderId="5" xfId="5" applyFill="1" applyBorder="1"/>
    <xf numFmtId="0" fontId="5" fillId="4" borderId="5" xfId="5" applyFill="1" applyBorder="1" applyAlignment="1">
      <alignment horizontal="center" vertical="center"/>
    </xf>
    <xf numFmtId="0" fontId="0" fillId="0" borderId="39" xfId="0" applyBorder="1" applyAlignment="1"/>
    <xf numFmtId="164" fontId="0" fillId="0" borderId="37" xfId="0" applyNumberFormat="1" applyBorder="1" applyAlignment="1">
      <alignment horizontal="center" vertical="center"/>
    </xf>
    <xf numFmtId="0" fontId="3" fillId="0" borderId="14" xfId="2" applyBorder="1" applyAlignment="1"/>
    <xf numFmtId="0" fontId="3" fillId="0" borderId="2" xfId="2" applyBorder="1" applyAlignment="1"/>
    <xf numFmtId="0" fontId="3" fillId="0" borderId="40" xfId="2" applyBorder="1" applyAlignment="1"/>
    <xf numFmtId="164" fontId="12" fillId="4" borderId="5" xfId="7" applyNumberFormat="1" applyFont="1" applyBorder="1" applyAlignment="1">
      <alignment horizontal="center" vertical="center"/>
    </xf>
    <xf numFmtId="0" fontId="12" fillId="4" borderId="41" xfId="7" applyFont="1" applyBorder="1" applyAlignment="1"/>
    <xf numFmtId="164" fontId="12" fillId="4" borderId="33" xfId="7" applyNumberFormat="1" applyFont="1" applyBorder="1" applyAlignment="1">
      <alignment horizontal="center" vertical="center"/>
    </xf>
    <xf numFmtId="0" fontId="3" fillId="0" borderId="43" xfId="2" applyBorder="1" applyAlignment="1">
      <alignment vertical="center"/>
    </xf>
    <xf numFmtId="0" fontId="3" fillId="0" borderId="40" xfId="2" applyBorder="1" applyAlignment="1">
      <alignment vertical="center"/>
    </xf>
    <xf numFmtId="0" fontId="0" fillId="0" borderId="36" xfId="0" applyFill="1" applyBorder="1" applyAlignment="1"/>
    <xf numFmtId="0" fontId="0" fillId="0" borderId="37" xfId="0" applyFill="1" applyBorder="1" applyAlignment="1"/>
    <xf numFmtId="164" fontId="0" fillId="0" borderId="6" xfId="0" applyNumberFormat="1" applyBorder="1" applyAlignment="1">
      <alignment horizontal="left"/>
    </xf>
    <xf numFmtId="0" fontId="3" fillId="0" borderId="35" xfId="2" applyBorder="1" applyAlignment="1">
      <alignment horizontal="center" vertical="center"/>
    </xf>
    <xf numFmtId="0" fontId="3" fillId="0" borderId="44" xfId="2" applyBorder="1" applyAlignment="1">
      <alignment horizontal="center" vertical="center"/>
    </xf>
    <xf numFmtId="164" fontId="12" fillId="4" borderId="5" xfId="7" applyNumberFormat="1" applyFont="1" applyBorder="1" applyAlignment="1">
      <alignment horizontal="left" vertical="center"/>
    </xf>
    <xf numFmtId="164" fontId="12" fillId="4" borderId="32" xfId="7" applyNumberFormat="1" applyFont="1" applyBorder="1" applyAlignment="1">
      <alignment horizontal="center" vertical="center"/>
    </xf>
    <xf numFmtId="0" fontId="12" fillId="4" borderId="5" xfId="7" applyFont="1" applyBorder="1"/>
    <xf numFmtId="0" fontId="12" fillId="4" borderId="5" xfId="7" applyFont="1" applyBorder="1" applyAlignment="1">
      <alignment horizontal="center" vertical="center"/>
    </xf>
    <xf numFmtId="0" fontId="0" fillId="0" borderId="20" xfId="0" applyFill="1" applyBorder="1" applyAlignment="1"/>
    <xf numFmtId="0" fontId="0" fillId="0" borderId="21" xfId="0" applyFill="1" applyBorder="1" applyAlignment="1"/>
    <xf numFmtId="0" fontId="0" fillId="0" borderId="45" xfId="0" applyBorder="1" applyAlignment="1"/>
    <xf numFmtId="164" fontId="0" fillId="0" borderId="0" xfId="0" applyNumberFormat="1" applyBorder="1" applyAlignment="1"/>
    <xf numFmtId="164" fontId="0" fillId="0" borderId="10" xfId="0" applyNumberFormat="1" applyBorder="1" applyAlignment="1"/>
    <xf numFmtId="0" fontId="0" fillId="8" borderId="27" xfId="0" applyFill="1" applyBorder="1" applyAlignment="1">
      <alignment horizontal="center" vertical="center"/>
    </xf>
    <xf numFmtId="0" fontId="0" fillId="8" borderId="6" xfId="0" applyFill="1" applyBorder="1"/>
    <xf numFmtId="0" fontId="0" fillId="8" borderId="30" xfId="0" applyFill="1" applyBorder="1" applyAlignment="1">
      <alignment horizontal="center" vertical="center"/>
    </xf>
    <xf numFmtId="0" fontId="0" fillId="8" borderId="31" xfId="0" applyFill="1" applyBorder="1"/>
    <xf numFmtId="164" fontId="0" fillId="9" borderId="0" xfId="0" applyNumberFormat="1" applyFill="1" applyBorder="1" applyAlignment="1"/>
    <xf numFmtId="0" fontId="0" fillId="8" borderId="29" xfId="0" applyFill="1" applyBorder="1" applyAlignment="1">
      <alignment horizontal="center" vertical="center"/>
    </xf>
    <xf numFmtId="0" fontId="0" fillId="8" borderId="23" xfId="0" applyFill="1" applyBorder="1"/>
    <xf numFmtId="0" fontId="0" fillId="7" borderId="0" xfId="0" applyFill="1" applyAlignment="1">
      <alignment horizontal="center" vertical="center"/>
    </xf>
    <xf numFmtId="0" fontId="14" fillId="6" borderId="0" xfId="9" applyFont="1" applyBorder="1" applyAlignment="1"/>
    <xf numFmtId="164" fontId="14" fillId="6" borderId="0" xfId="9" applyNumberFormat="1" applyFont="1" applyBorder="1" applyAlignment="1"/>
    <xf numFmtId="0" fontId="9" fillId="3" borderId="6" xfId="6" applyFont="1" applyBorder="1" applyAlignment="1">
      <alignment horizontal="left" vertical="center"/>
    </xf>
    <xf numFmtId="0" fontId="12" fillId="0" borderId="11" xfId="0" applyFont="1" applyBorder="1" applyAlignment="1"/>
    <xf numFmtId="0" fontId="12" fillId="0" borderId="12" xfId="0" applyFont="1" applyBorder="1" applyAlignment="1"/>
    <xf numFmtId="0" fontId="12" fillId="0" borderId="0" xfId="0" applyFont="1" applyBorder="1"/>
    <xf numFmtId="0" fontId="12" fillId="0" borderId="46" xfId="0" applyFont="1" applyBorder="1" applyAlignment="1"/>
    <xf numFmtId="0" fontId="12" fillId="0" borderId="47" xfId="0" applyFont="1" applyBorder="1" applyAlignment="1"/>
    <xf numFmtId="0" fontId="0" fillId="0" borderId="48" xfId="0" applyBorder="1" applyAlignment="1"/>
    <xf numFmtId="0" fontId="0" fillId="0" borderId="46" xfId="0" applyBorder="1" applyAlignment="1"/>
    <xf numFmtId="165" fontId="0" fillId="0" borderId="0" xfId="0" applyNumberFormat="1" applyBorder="1" applyAlignment="1">
      <alignment horizontal="left"/>
    </xf>
    <xf numFmtId="164" fontId="0" fillId="0" borderId="46" xfId="0" applyNumberFormat="1" applyBorder="1" applyAlignment="1">
      <alignment horizontal="left"/>
    </xf>
    <xf numFmtId="164" fontId="0" fillId="0" borderId="47" xfId="0" applyNumberFormat="1" applyBorder="1" applyAlignment="1">
      <alignment horizontal="left"/>
    </xf>
    <xf numFmtId="0" fontId="0" fillId="0" borderId="7" xfId="0" applyBorder="1" applyAlignment="1"/>
    <xf numFmtId="0" fontId="0" fillId="0" borderId="8" xfId="0" applyBorder="1" applyAlignment="1"/>
    <xf numFmtId="0" fontId="0" fillId="0" borderId="11" xfId="0" applyBorder="1" applyAlignment="1"/>
    <xf numFmtId="0" fontId="0" fillId="0" borderId="12" xfId="0" applyBorder="1" applyAlignment="1"/>
    <xf numFmtId="0" fontId="0" fillId="0" borderId="20" xfId="0" applyBorder="1"/>
    <xf numFmtId="0" fontId="0" fillId="0" borderId="21" xfId="0" applyBorder="1"/>
    <xf numFmtId="0" fontId="0" fillId="0" borderId="0" xfId="0" applyFill="1" applyBorder="1" applyAlignment="1">
      <alignment horizontal="center" vertical="center"/>
    </xf>
    <xf numFmtId="0" fontId="0" fillId="0" borderId="10" xfId="0" applyBorder="1"/>
    <xf numFmtId="0" fontId="0" fillId="0" borderId="0" xfId="0" applyBorder="1"/>
    <xf numFmtId="0" fontId="0" fillId="0" borderId="36" xfId="0" applyBorder="1"/>
    <xf numFmtId="0" fontId="0" fillId="0" borderId="37" xfId="0" applyBorder="1"/>
    <xf numFmtId="164" fontId="12" fillId="4" borderId="32" xfId="7" applyNumberFormat="1" applyFont="1" applyBorder="1"/>
    <xf numFmtId="164" fontId="0" fillId="0" borderId="0" xfId="0" applyNumberFormat="1" applyBorder="1" applyAlignment="1">
      <alignment horizontal="left"/>
    </xf>
    <xf numFmtId="164" fontId="0" fillId="0" borderId="6" xfId="0" applyNumberFormat="1" applyBorder="1" applyAlignment="1">
      <alignment horizontal="left"/>
    </xf>
    <xf numFmtId="0" fontId="16" fillId="4" borderId="32" xfId="7" applyFont="1" applyBorder="1" applyAlignment="1"/>
    <xf numFmtId="0" fontId="16" fillId="4" borderId="5" xfId="7" applyFont="1" applyBorder="1" applyAlignment="1"/>
    <xf numFmtId="164" fontId="16" fillId="4" borderId="5" xfId="7" applyNumberFormat="1" applyFont="1" applyBorder="1" applyAlignment="1"/>
    <xf numFmtId="164" fontId="16" fillId="4" borderId="33" xfId="7" applyNumberFormat="1" applyFont="1" applyBorder="1" applyAlignment="1"/>
    <xf numFmtId="0" fontId="0" fillId="7" borderId="0" xfId="0" applyFill="1" applyAlignment="1"/>
    <xf numFmtId="0" fontId="0" fillId="0" borderId="0" xfId="0" applyAlignment="1"/>
    <xf numFmtId="0" fontId="0" fillId="0" borderId="10" xfId="0" applyNumberFormat="1" applyFill="1" applyBorder="1" applyAlignment="1"/>
    <xf numFmtId="0" fontId="0" fillId="0" borderId="0" xfId="0" applyNumberFormat="1" applyFill="1" applyBorder="1" applyAlignment="1"/>
    <xf numFmtId="0" fontId="0" fillId="0" borderId="0" xfId="0" applyBorder="1" applyAlignment="1">
      <alignment horizontal="left"/>
    </xf>
    <xf numFmtId="0" fontId="0" fillId="0" borderId="6" xfId="0" applyBorder="1" applyAlignment="1">
      <alignment horizontal="left"/>
    </xf>
    <xf numFmtId="9" fontId="3" fillId="0" borderId="35" xfId="2" applyNumberFormat="1" applyBorder="1" applyAlignment="1">
      <alignment horizontal="center" vertical="center"/>
    </xf>
    <xf numFmtId="0" fontId="5" fillId="10" borderId="5" xfId="5" applyFill="1" applyBorder="1"/>
    <xf numFmtId="0" fontId="0" fillId="0" borderId="48" xfId="0" applyBorder="1" applyAlignment="1"/>
    <xf numFmtId="0" fontId="0" fillId="0" borderId="46" xfId="0" applyBorder="1" applyAlignment="1"/>
    <xf numFmtId="164" fontId="5" fillId="4" borderId="5" xfId="5" applyNumberFormat="1" applyFill="1" applyBorder="1"/>
    <xf numFmtId="164" fontId="5" fillId="4" borderId="5" xfId="5" applyNumberFormat="1" applyFont="1" applyFill="1" applyBorder="1"/>
    <xf numFmtId="164" fontId="0" fillId="7" borderId="0" xfId="0" applyNumberFormat="1" applyFill="1"/>
    <xf numFmtId="164" fontId="5" fillId="7" borderId="0" xfId="0" applyNumberFormat="1" applyFont="1" applyFill="1"/>
    <xf numFmtId="0" fontId="0" fillId="7" borderId="49" xfId="0" applyFill="1" applyBorder="1"/>
    <xf numFmtId="0" fontId="0" fillId="0" borderId="31" xfId="0" applyBorder="1" applyAlignment="1"/>
    <xf numFmtId="0" fontId="0" fillId="7" borderId="37" xfId="0" applyFill="1" applyBorder="1"/>
    <xf numFmtId="0" fontId="0" fillId="7" borderId="37" xfId="0" applyFill="1" applyBorder="1" applyAlignment="1">
      <alignment horizontal="center" vertical="center"/>
    </xf>
    <xf numFmtId="164" fontId="0" fillId="7" borderId="37" xfId="0" applyNumberFormat="1" applyFill="1" applyBorder="1"/>
    <xf numFmtId="164" fontId="5" fillId="7" borderId="37" xfId="0" applyNumberFormat="1" applyFont="1" applyFill="1" applyBorder="1"/>
    <xf numFmtId="0" fontId="0" fillId="7" borderId="37" xfId="0" applyFill="1" applyBorder="1" applyAlignment="1">
      <alignment horizontal="left"/>
    </xf>
    <xf numFmtId="164" fontId="12" fillId="7" borderId="37" xfId="0" applyNumberFormat="1" applyFont="1" applyFill="1" applyBorder="1"/>
    <xf numFmtId="0" fontId="0" fillId="7" borderId="31" xfId="0" applyFill="1" applyBorder="1"/>
    <xf numFmtId="0" fontId="0" fillId="0" borderId="0" xfId="0" applyFont="1" applyBorder="1" applyAlignment="1">
      <alignment horizontal="center" vertical="center"/>
    </xf>
    <xf numFmtId="0" fontId="12" fillId="0" borderId="46" xfId="0" applyFont="1" applyFill="1" applyBorder="1" applyAlignment="1"/>
    <xf numFmtId="164" fontId="0" fillId="0" borderId="0" xfId="0" applyNumberFormat="1" applyFill="1" applyBorder="1" applyAlignment="1">
      <alignment horizontal="left"/>
    </xf>
    <xf numFmtId="0" fontId="12" fillId="0" borderId="50" xfId="0" applyFont="1" applyFill="1" applyBorder="1" applyAlignment="1"/>
    <xf numFmtId="164" fontId="0" fillId="0" borderId="51" xfId="0" applyNumberFormat="1" applyFill="1" applyBorder="1" applyAlignment="1">
      <alignment horizontal="left"/>
    </xf>
    <xf numFmtId="0" fontId="0" fillId="0" borderId="47" xfId="0" applyBorder="1" applyAlignment="1"/>
    <xf numFmtId="0" fontId="12" fillId="0" borderId="52" xfId="0" applyFont="1" applyBorder="1" applyAlignment="1"/>
    <xf numFmtId="0" fontId="12" fillId="0" borderId="53" xfId="0" applyFont="1" applyBorder="1" applyAlignment="1"/>
    <xf numFmtId="0" fontId="23" fillId="11" borderId="53" xfId="0" applyFont="1" applyFill="1" applyBorder="1" applyAlignment="1">
      <alignment horizontal="center"/>
    </xf>
    <xf numFmtId="0" fontId="23" fillId="11" borderId="54" xfId="0" applyFont="1" applyFill="1" applyBorder="1" applyAlignment="1">
      <alignment horizontal="center"/>
    </xf>
    <xf numFmtId="0" fontId="12" fillId="0" borderId="55" xfId="0" applyFont="1" applyBorder="1" applyAlignment="1"/>
    <xf numFmtId="0" fontId="12" fillId="0" borderId="56" xfId="0" applyFont="1" applyBorder="1" applyAlignment="1">
      <alignment horizontal="center" vertical="center"/>
    </xf>
    <xf numFmtId="0" fontId="12" fillId="0" borderId="57" xfId="0" applyFont="1" applyBorder="1" applyAlignment="1"/>
    <xf numFmtId="0" fontId="12" fillId="0" borderId="58" xfId="0" applyFont="1" applyBorder="1" applyAlignment="1"/>
    <xf numFmtId="164" fontId="12" fillId="0" borderId="58" xfId="0" applyNumberFormat="1"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0" fillId="0" borderId="2" xfId="0" applyBorder="1" applyAlignment="1"/>
    <xf numFmtId="0" fontId="12" fillId="0" borderId="60" xfId="0" applyFont="1" applyBorder="1" applyAlignment="1">
      <alignment horizontal="center"/>
    </xf>
    <xf numFmtId="0" fontId="12" fillId="0" borderId="61" xfId="0" applyFont="1" applyBorder="1" applyAlignment="1">
      <alignment horizont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164" fontId="12" fillId="10" borderId="38" xfId="0" applyNumberFormat="1" applyFont="1" applyFill="1" applyBorder="1" applyAlignment="1">
      <alignment horizontal="center" vertical="center"/>
    </xf>
    <xf numFmtId="0" fontId="0" fillId="10" borderId="39" xfId="0" applyFill="1" applyBorder="1" applyAlignment="1"/>
    <xf numFmtId="0" fontId="0" fillId="0" borderId="38" xfId="0" applyBorder="1" applyAlignment="1"/>
    <xf numFmtId="164" fontId="12" fillId="10" borderId="42" xfId="0" applyNumberFormat="1" applyFont="1" applyFill="1" applyBorder="1" applyAlignment="1">
      <alignment horizontal="center" vertical="center"/>
    </xf>
    <xf numFmtId="164" fontId="22" fillId="10" borderId="42" xfId="0" applyNumberFormat="1" applyFont="1" applyFill="1" applyBorder="1" applyAlignment="1">
      <alignment horizontal="center" vertical="center"/>
    </xf>
    <xf numFmtId="164" fontId="22" fillId="10" borderId="38" xfId="0" applyNumberFormat="1" applyFont="1" applyFill="1" applyBorder="1" applyAlignment="1">
      <alignment horizontal="center" vertical="center"/>
    </xf>
    <xf numFmtId="0" fontId="24" fillId="10" borderId="39" xfId="0" applyFont="1" applyFill="1" applyBorder="1" applyAlignment="1"/>
    <xf numFmtId="0" fontId="25" fillId="11" borderId="54" xfId="0" applyFont="1" applyFill="1" applyBorder="1" applyAlignment="1">
      <alignment horizontal="center" vertical="center"/>
    </xf>
    <xf numFmtId="0" fontId="25" fillId="11" borderId="56" xfId="0" applyFont="1" applyFill="1" applyBorder="1" applyAlignment="1">
      <alignment horizontal="center" vertical="center"/>
    </xf>
    <xf numFmtId="0" fontId="0" fillId="0" borderId="0" xfId="0" applyAlignment="1">
      <alignment horizontal="center" vertical="center"/>
    </xf>
    <xf numFmtId="0" fontId="9" fillId="3" borderId="10" xfId="6" applyFont="1" applyBorder="1" applyAlignment="1">
      <alignment horizontal="center" vertical="center"/>
    </xf>
    <xf numFmtId="0" fontId="9" fillId="3" borderId="0" xfId="6" applyFont="1" applyBorder="1" applyAlignment="1">
      <alignment horizontal="center" vertical="center"/>
    </xf>
    <xf numFmtId="0" fontId="9" fillId="3" borderId="7" xfId="6" applyFont="1" applyBorder="1" applyAlignment="1">
      <alignment horizontal="center" vertical="center"/>
    </xf>
    <xf numFmtId="0" fontId="9" fillId="3" borderId="8" xfId="6" applyFont="1" applyBorder="1" applyAlignment="1">
      <alignment horizontal="center" vertical="center"/>
    </xf>
    <xf numFmtId="0" fontId="0" fillId="0" borderId="8" xfId="0" applyBorder="1" applyAlignment="1">
      <alignment horizontal="center" vertical="center"/>
    </xf>
    <xf numFmtId="0" fontId="3" fillId="0" borderId="10" xfId="2" applyBorder="1" applyAlignment="1">
      <alignment vertical="center"/>
    </xf>
    <xf numFmtId="0" fontId="3" fillId="0" borderId="0" xfId="2" applyBorder="1" applyAlignment="1">
      <alignment vertical="center"/>
    </xf>
    <xf numFmtId="0" fontId="26" fillId="10" borderId="12" xfId="0" applyFont="1" applyFill="1" applyBorder="1" applyAlignment="1">
      <alignment horizontal="center" vertical="center"/>
    </xf>
    <xf numFmtId="0" fontId="0" fillId="0" borderId="12" xfId="0" applyBorder="1" applyAlignment="1">
      <alignment horizontal="center" vertical="center"/>
    </xf>
    <xf numFmtId="0" fontId="0" fillId="0" borderId="0" xfId="0" applyAlignment="1">
      <alignment horizontal="right"/>
    </xf>
    <xf numFmtId="0" fontId="26" fillId="10" borderId="0" xfId="0" applyFont="1" applyFill="1" applyBorder="1" applyAlignment="1">
      <alignment horizontal="left"/>
    </xf>
    <xf numFmtId="0" fontId="26" fillId="10" borderId="0" xfId="0" applyFont="1" applyFill="1" applyBorder="1" applyAlignment="1">
      <alignment horizontal="left" vertical="center"/>
    </xf>
    <xf numFmtId="0" fontId="0" fillId="0" borderId="0" xfId="0" applyBorder="1" applyAlignment="1">
      <alignment horizontal="left" vertical="center"/>
    </xf>
    <xf numFmtId="0" fontId="3" fillId="0" borderId="46" xfId="2" applyBorder="1" applyAlignment="1">
      <alignment vertical="center"/>
    </xf>
    <xf numFmtId="0" fontId="0" fillId="0" borderId="46" xfId="0" applyBorder="1" applyAlignment="1">
      <alignment vertical="center"/>
    </xf>
    <xf numFmtId="0" fontId="5" fillId="0" borderId="46" xfId="0" applyFont="1" applyBorder="1" applyAlignment="1"/>
    <xf numFmtId="164" fontId="27" fillId="0" borderId="46" xfId="0" quotePrefix="1" applyNumberFormat="1" applyFont="1" applyBorder="1" applyAlignment="1"/>
    <xf numFmtId="0" fontId="27" fillId="0" borderId="46" xfId="0" applyFont="1" applyBorder="1" applyAlignment="1"/>
    <xf numFmtId="164" fontId="0" fillId="0" borderId="0" xfId="0" applyNumberFormat="1" applyAlignment="1">
      <alignment horizontal="left"/>
    </xf>
    <xf numFmtId="0" fontId="0" fillId="0" borderId="0" xfId="0" applyAlignment="1">
      <alignment horizontal="left"/>
    </xf>
    <xf numFmtId="164" fontId="30" fillId="4" borderId="64" xfId="7" applyNumberFormat="1" applyFont="1" applyBorder="1" applyAlignment="1">
      <alignment horizontal="left" vertical="center"/>
    </xf>
    <xf numFmtId="0" fontId="30" fillId="4" borderId="64" xfId="7" applyFont="1" applyBorder="1" applyAlignment="1">
      <alignment horizontal="left" vertical="center"/>
    </xf>
    <xf numFmtId="0" fontId="31" fillId="0" borderId="66" xfId="0" applyFont="1" applyBorder="1" applyAlignment="1">
      <alignment horizontal="left" vertical="center"/>
    </xf>
    <xf numFmtId="0" fontId="28" fillId="4" borderId="63" xfId="7" applyFont="1" applyBorder="1" applyAlignment="1">
      <alignment vertical="center"/>
    </xf>
    <xf numFmtId="0" fontId="28" fillId="4" borderId="64" xfId="7" applyFont="1" applyBorder="1" applyAlignment="1">
      <alignment vertical="center"/>
    </xf>
    <xf numFmtId="0" fontId="29" fillId="0" borderId="65" xfId="0" applyFont="1" applyBorder="1" applyAlignment="1">
      <alignment vertical="center"/>
    </xf>
    <xf numFmtId="0" fontId="29" fillId="0" borderId="66" xfId="0" applyFont="1" applyBorder="1" applyAlignment="1">
      <alignment vertical="center"/>
    </xf>
    <xf numFmtId="0" fontId="26" fillId="10" borderId="12" xfId="0" applyFont="1" applyFill="1" applyBorder="1" applyAlignment="1">
      <alignment horizontal="right" vertical="center"/>
    </xf>
    <xf numFmtId="0" fontId="0" fillId="0" borderId="12" xfId="0" applyBorder="1" applyAlignment="1">
      <alignment horizontal="right" vertical="center"/>
    </xf>
    <xf numFmtId="0" fontId="32" fillId="0" borderId="12" xfId="0" applyFont="1" applyBorder="1" applyAlignment="1">
      <alignment horizontal="center" vertical="center"/>
    </xf>
    <xf numFmtId="0" fontId="10" fillId="2" borderId="67" xfId="4" applyFont="1" applyBorder="1" applyAlignment="1">
      <alignment vertical="center"/>
    </xf>
    <xf numFmtId="0" fontId="10" fillId="2" borderId="68" xfId="4" applyFont="1" applyBorder="1" applyAlignment="1">
      <alignment vertical="center"/>
    </xf>
    <xf numFmtId="0" fontId="0" fillId="0" borderId="68" xfId="0" applyBorder="1" applyAlignment="1">
      <alignment vertical="center"/>
    </xf>
    <xf numFmtId="0" fontId="5" fillId="0" borderId="46" xfId="0" applyFont="1" applyBorder="1" applyAlignment="1">
      <alignment horizontal="right"/>
    </xf>
    <xf numFmtId="0" fontId="34" fillId="0" borderId="0" xfId="10" applyFont="1" applyAlignment="1" applyProtection="1">
      <alignment wrapText="1"/>
    </xf>
    <xf numFmtId="167" fontId="0" fillId="0" borderId="0" xfId="0" applyNumberFormat="1" applyAlignment="1"/>
    <xf numFmtId="0" fontId="5" fillId="0" borderId="46" xfId="0" applyFont="1" applyBorder="1" applyAlignment="1"/>
    <xf numFmtId="0" fontId="5" fillId="0" borderId="0" xfId="0" applyFont="1" applyAlignment="1">
      <alignment horizontal="center" vertical="center"/>
    </xf>
    <xf numFmtId="0" fontId="21" fillId="7" borderId="61" xfId="0" applyFont="1" applyFill="1" applyBorder="1" applyAlignment="1">
      <alignment horizontal="center" vertical="center"/>
    </xf>
    <xf numFmtId="0" fontId="3" fillId="0" borderId="6" xfId="2" applyBorder="1" applyAlignment="1"/>
    <xf numFmtId="164" fontId="22" fillId="10" borderId="69" xfId="0" applyNumberFormat="1" applyFont="1" applyFill="1" applyBorder="1" applyAlignment="1">
      <alignment horizontal="center" vertical="center"/>
    </xf>
    <xf numFmtId="0" fontId="14" fillId="5" borderId="0" xfId="8" applyFont="1" applyBorder="1" applyAlignment="1"/>
    <xf numFmtId="164" fontId="14" fillId="5" borderId="0" xfId="8" applyNumberFormat="1" applyFont="1" applyBorder="1" applyAlignment="1"/>
    <xf numFmtId="0" fontId="14" fillId="3" borderId="0" xfId="6" applyFont="1" applyBorder="1" applyAlignment="1"/>
    <xf numFmtId="164" fontId="14" fillId="3" borderId="0" xfId="6" applyNumberFormat="1" applyFont="1" applyBorder="1" applyAlignment="1"/>
  </cellXfs>
  <cellStyles count="11">
    <cellStyle name="20% - Accent1" xfId="7" builtinId="30"/>
    <cellStyle name="40% - Accent1" xfId="8" builtinId="31"/>
    <cellStyle name="60% - Accent1" xfId="9" builtinId="32"/>
    <cellStyle name="Accent1" xfId="6" builtinId="29"/>
    <cellStyle name="Heading 1" xfId="1" builtinId="16"/>
    <cellStyle name="Heading 2" xfId="2" builtinId="17"/>
    <cellStyle name="Heading 3" xfId="3" builtinId="18"/>
    <cellStyle name="Hyperlink" xfId="10" builtinId="8"/>
    <cellStyle name="Normal" xfId="0" builtinId="0"/>
    <cellStyle name="Note" xfId="4" builtinId="10"/>
    <cellStyle name="Total" xfId="5" builtinId="25"/>
  </cellStyles>
  <dxfs count="4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theme="8" tint="-0.24994659260841701"/>
      </font>
    </dxf>
    <dxf>
      <font>
        <condense val="0"/>
        <extend val="0"/>
        <color rgb="FF9C0006"/>
      </font>
      <fill>
        <patternFill>
          <bgColor rgb="FFFFC7CE"/>
        </patternFill>
      </fill>
    </dxf>
    <dxf>
      <font>
        <condense val="0"/>
        <extend val="0"/>
        <color rgb="FF9C0006"/>
      </font>
      <fill>
        <patternFill>
          <bgColor rgb="FFFFC7CE"/>
        </patternFill>
      </fill>
    </dxf>
    <dxf>
      <font>
        <color theme="8" tint="-0.24994659260841701"/>
      </font>
    </dxf>
    <dxf>
      <font>
        <color theme="8" tint="-0.24994659260841701"/>
      </font>
    </dxf>
    <dxf>
      <font>
        <condense val="0"/>
        <extend val="0"/>
        <color rgb="FF006100"/>
      </font>
      <fill>
        <patternFill>
          <bgColor rgb="FFC6EFCE"/>
        </patternFill>
      </fill>
    </dxf>
    <dxf>
      <font>
        <b/>
        <i val="0"/>
      </font>
      <fill>
        <patternFill>
          <bgColor theme="0" tint="-0.14996795556505021"/>
        </patternFill>
      </fill>
    </dxf>
    <dxf>
      <font>
        <condense val="0"/>
        <extend val="0"/>
        <color rgb="FF9C0006"/>
      </font>
      <fill>
        <patternFill>
          <bgColor rgb="FFFFC7CE"/>
        </patternFill>
      </fill>
    </dxf>
    <dxf>
      <font>
        <b/>
        <i val="0"/>
      </font>
      <fill>
        <patternFill>
          <bgColor theme="0" tint="-0.14996795556505021"/>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b/>
        <i val="0"/>
      </font>
      <fill>
        <patternFill>
          <bgColor theme="0" tint="-0.14996795556505021"/>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b/>
        <i val="0"/>
      </font>
      <fill>
        <patternFill>
          <bgColor theme="0" tint="-0.14996795556505021"/>
        </patternFill>
      </fill>
    </dxf>
    <dxf>
      <font>
        <condense val="0"/>
        <extend val="0"/>
        <color rgb="FF006100"/>
      </font>
      <fill>
        <patternFill>
          <bgColor rgb="FFC6EFCE"/>
        </patternFill>
      </fill>
    </dxf>
    <dxf>
      <font>
        <condense val="0"/>
        <extend val="0"/>
        <color rgb="FF006100"/>
      </font>
      <fill>
        <patternFill>
          <bgColor rgb="FFC6EFCE"/>
        </patternFill>
      </fill>
    </dxf>
    <dxf>
      <font>
        <color theme="8" tint="-0.24994659260841701"/>
      </font>
    </dxf>
    <dxf>
      <font>
        <condense val="0"/>
        <extend val="0"/>
        <color rgb="FF9C0006"/>
      </font>
      <fill>
        <patternFill>
          <bgColor rgb="FFFFC7CE"/>
        </patternFill>
      </fill>
    </dxf>
    <dxf>
      <font>
        <condense val="0"/>
        <extend val="0"/>
        <color rgb="FF9C0006"/>
      </font>
      <fill>
        <patternFill>
          <bgColor rgb="FFFFC7CE"/>
        </patternFill>
      </fill>
    </dxf>
    <dxf>
      <font>
        <color theme="8" tint="-0.24994659260841701"/>
      </font>
    </dxf>
    <dxf>
      <font>
        <color theme="8" tint="-0.24994659260841701"/>
      </font>
    </dxf>
    <dxf>
      <font>
        <condense val="0"/>
        <extend val="0"/>
        <color rgb="FF006100"/>
      </font>
      <fill>
        <patternFill>
          <bgColor rgb="FFC6EFCE"/>
        </patternFill>
      </fill>
    </dxf>
    <dxf>
      <font>
        <b/>
        <i val="0"/>
      </font>
      <fill>
        <patternFill>
          <bgColor theme="0" tint="-0.14996795556505021"/>
        </patternFill>
      </fill>
    </dxf>
    <dxf>
      <font>
        <condense val="0"/>
        <extend val="0"/>
        <color rgb="FF9C0006"/>
      </font>
      <fill>
        <patternFill>
          <bgColor rgb="FFFFC7CE"/>
        </patternFill>
      </fill>
    </dxf>
    <dxf>
      <font>
        <b/>
        <i val="0"/>
      </font>
      <fill>
        <patternFill>
          <bgColor theme="0" tint="-0.14996795556505021"/>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b/>
        <i val="0"/>
      </font>
      <fill>
        <patternFill>
          <bgColor theme="0" tint="-0.14996795556505021"/>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b/>
        <i val="0"/>
      </font>
      <fill>
        <patternFill>
          <bgColor theme="0" tint="-0.14996795556505021"/>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FF00"/>
    </mruColors>
  </colors>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http://www.enemyofdebt.com/" TargetMode="External" Type="http://schemas.openxmlformats.org/officeDocument/2006/relationships/hyperlink"/>
<Relationship Id="rId2" Target="http://www.enemyofdebt.com/" TargetMode="External" Type="http://schemas.openxmlformats.org/officeDocument/2006/relationships/hyperlink"/>
<Relationship Id="rId3" Target="../printerSettings/printerSettings2.bin" Type="http://schemas.openxmlformats.org/officeDocument/2006/relationships/printerSettings"/>
<Relationship Id="rId4" Target="../drawings/vmlDrawing2.vml" Type="http://schemas.openxmlformats.org/officeDocument/2006/relationships/vmlDrawing"/>
<Relationship Id="rId5"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dimension ref="A1:AO113"/>
  <sheetViews>
    <sheetView tabSelected="1" zoomScaleNormal="100" workbookViewId="0">
      <selection activeCell="B36" sqref="B36:G38"/>
    </sheetView>
  </sheetViews>
  <sheetFormatPr defaultRowHeight="15"/>
  <cols>
    <col min="3" max="3" width="14.42578125" customWidth="1"/>
    <col min="4" max="4" width="10.42578125" customWidth="1"/>
    <col min="5" max="5" width="14.42578125" customWidth="1"/>
    <col min="6" max="6" width="11.28515625" customWidth="1"/>
    <col min="7" max="7" width="10.42578125" customWidth="1"/>
    <col min="12" max="13" width="10.5703125" customWidth="1"/>
    <col min="14" max="14" width="11.7109375" customWidth="1"/>
    <col min="20" max="20" width="12.5703125" customWidth="1"/>
    <col min="39" max="39" width="10.7109375" customWidth="1"/>
    <col min="40" max="40" width="14.7109375" customWidth="1"/>
  </cols>
  <sheetData>
    <row r="1" spans="1:41" ht="33" customHeight="1">
      <c r="A1" s="1"/>
      <c r="B1" s="2" t="s">
        <v>190</v>
      </c>
      <c r="C1" s="2"/>
      <c r="D1" s="2"/>
      <c r="E1" s="2"/>
      <c r="F1" s="2"/>
      <c r="G1" s="2"/>
      <c r="H1" s="2"/>
      <c r="I1" s="2"/>
      <c r="J1" s="2"/>
      <c r="K1" s="2"/>
      <c r="L1" s="2"/>
      <c r="M1" s="2"/>
      <c r="N1" s="3"/>
      <c r="O1" s="3"/>
      <c r="P1" s="3"/>
      <c r="Q1" s="4"/>
      <c r="R1" s="2" t="s">
        <v>190</v>
      </c>
      <c r="S1" s="2"/>
      <c r="T1" s="2"/>
      <c r="U1" s="2"/>
      <c r="V1" s="2"/>
      <c r="W1" s="2"/>
      <c r="X1" s="2"/>
      <c r="Y1" s="2"/>
      <c r="Z1" s="2"/>
      <c r="AA1" s="2"/>
      <c r="AB1" s="2"/>
      <c r="AC1" s="2"/>
      <c r="AD1" s="3"/>
      <c r="AE1" s="3"/>
      <c r="AF1" s="3"/>
      <c r="AG1" s="3"/>
      <c r="AH1" s="3"/>
      <c r="AI1" s="3"/>
      <c r="AJ1" s="3"/>
      <c r="AK1" s="3"/>
      <c r="AL1" s="3"/>
      <c r="AM1" s="3"/>
      <c r="AN1" s="3"/>
      <c r="AO1" s="5"/>
    </row>
    <row r="2" spans="1:41" ht="38.25" customHeight="1">
      <c r="A2" s="1"/>
      <c r="B2" s="2"/>
      <c r="C2" s="2"/>
      <c r="D2" s="2"/>
      <c r="E2" s="2"/>
      <c r="F2" s="2"/>
      <c r="G2" s="2"/>
      <c r="H2" s="2"/>
      <c r="I2" s="2"/>
      <c r="J2" s="2"/>
      <c r="K2" s="2"/>
      <c r="L2" s="2"/>
      <c r="M2" s="2"/>
      <c r="N2" s="3"/>
      <c r="O2" s="3"/>
      <c r="P2" s="3"/>
      <c r="Q2" s="4"/>
      <c r="R2" s="2"/>
      <c r="S2" s="2"/>
      <c r="T2" s="2"/>
      <c r="U2" s="2"/>
      <c r="V2" s="2"/>
      <c r="W2" s="2"/>
      <c r="X2" s="2"/>
      <c r="Y2" s="2"/>
      <c r="Z2" s="2"/>
      <c r="AA2" s="2"/>
      <c r="AB2" s="2"/>
      <c r="AC2" s="2"/>
      <c r="AD2" s="3"/>
      <c r="AE2" s="3"/>
      <c r="AF2" s="3"/>
      <c r="AG2" s="3"/>
      <c r="AH2" s="3"/>
      <c r="AI2" s="3"/>
      <c r="AJ2" s="3"/>
      <c r="AK2" s="3"/>
      <c r="AL2" s="3"/>
      <c r="AM2" s="3"/>
      <c r="AN2" s="3"/>
      <c r="AO2" s="5"/>
    </row>
    <row r="3" spans="1:41" ht="26.25">
      <c r="A3" s="1"/>
      <c r="B3" s="6" t="s">
        <v>0</v>
      </c>
      <c r="C3" s="7"/>
      <c r="D3" s="7"/>
      <c r="E3" s="7"/>
      <c r="F3" s="7"/>
      <c r="G3" s="8"/>
      <c r="H3" s="9"/>
      <c r="I3" s="6" t="s">
        <v>1</v>
      </c>
      <c r="J3" s="7"/>
      <c r="K3" s="7"/>
      <c r="L3" s="7"/>
      <c r="M3" s="7"/>
      <c r="N3" s="7"/>
      <c r="O3" s="10"/>
      <c r="P3" s="11"/>
      <c r="Q3" s="9"/>
      <c r="R3" s="12" t="s">
        <v>2</v>
      </c>
      <c r="S3" s="13"/>
      <c r="T3" s="13"/>
      <c r="U3" s="13"/>
      <c r="V3" s="13"/>
      <c r="W3" s="13"/>
      <c r="X3" s="13"/>
      <c r="Y3" s="13"/>
      <c r="Z3" s="13"/>
      <c r="AA3" s="13"/>
      <c r="AB3" s="13"/>
      <c r="AC3" s="13"/>
      <c r="AD3" s="13"/>
      <c r="AE3" s="13"/>
      <c r="AF3" s="13"/>
      <c r="AG3" s="13"/>
      <c r="AH3" s="13"/>
      <c r="AI3" s="13"/>
      <c r="AJ3" s="13"/>
      <c r="AK3" s="13"/>
      <c r="AL3" s="13"/>
      <c r="AM3" s="13"/>
      <c r="AN3" s="14"/>
      <c r="AO3" s="15"/>
    </row>
    <row r="4" spans="1:41" ht="20.25">
      <c r="A4" s="1"/>
      <c r="B4" s="16" t="s">
        <v>3</v>
      </c>
      <c r="C4" s="17"/>
      <c r="D4" s="17"/>
      <c r="E4" s="17"/>
      <c r="F4" s="17"/>
      <c r="G4" s="18"/>
      <c r="H4" s="9"/>
      <c r="I4" s="16" t="s">
        <v>4</v>
      </c>
      <c r="J4" s="17"/>
      <c r="K4" s="17"/>
      <c r="L4" s="17"/>
      <c r="M4" s="17"/>
      <c r="N4" s="17"/>
      <c r="O4" s="19"/>
      <c r="P4" s="20"/>
      <c r="Q4" s="9"/>
      <c r="R4" s="21" t="s">
        <v>5</v>
      </c>
      <c r="S4" s="22"/>
      <c r="T4" s="22"/>
      <c r="U4" s="22"/>
      <c r="V4" s="22"/>
      <c r="W4" s="22"/>
      <c r="X4" s="23"/>
      <c r="Y4" s="23"/>
      <c r="Z4" s="24"/>
      <c r="AA4" s="24"/>
      <c r="AB4" s="24"/>
      <c r="AC4" s="24"/>
      <c r="AD4" s="24"/>
      <c r="AE4" s="24"/>
      <c r="AF4" s="24"/>
      <c r="AG4" s="24"/>
      <c r="AH4" s="24"/>
      <c r="AI4" s="24"/>
      <c r="AJ4" s="24"/>
      <c r="AK4" s="24"/>
      <c r="AL4" s="24"/>
      <c r="AM4" s="24"/>
      <c r="AN4" s="25"/>
      <c r="AO4" s="15"/>
    </row>
    <row r="5" spans="1:41" ht="18" customHeight="1" thickBot="1">
      <c r="A5" s="1"/>
      <c r="B5" s="26" t="s">
        <v>6</v>
      </c>
      <c r="C5" s="27"/>
      <c r="D5" s="27"/>
      <c r="E5" s="28" t="s">
        <v>7</v>
      </c>
      <c r="F5" s="29"/>
      <c r="G5" s="30"/>
      <c r="H5" s="9"/>
      <c r="I5" s="31" t="s">
        <v>8</v>
      </c>
      <c r="J5" s="32"/>
      <c r="K5" s="32"/>
      <c r="L5" s="33" t="s">
        <v>9</v>
      </c>
      <c r="M5" s="33" t="s">
        <v>10</v>
      </c>
      <c r="N5" s="33" t="s">
        <v>11</v>
      </c>
      <c r="O5" s="32" t="s">
        <v>12</v>
      </c>
      <c r="P5" s="34"/>
      <c r="Q5" s="9"/>
      <c r="R5" s="174" t="s">
        <v>13</v>
      </c>
      <c r="S5" s="175"/>
      <c r="T5" s="175"/>
      <c r="U5" s="176" t="s">
        <v>6</v>
      </c>
      <c r="V5" s="176"/>
      <c r="W5" s="176"/>
      <c r="X5" s="176" t="s">
        <v>7</v>
      </c>
      <c r="Y5" s="176"/>
      <c r="Z5" s="176"/>
      <c r="AA5" s="176" t="s">
        <v>14</v>
      </c>
      <c r="AB5" s="176"/>
      <c r="AC5" s="176"/>
      <c r="AD5" s="176" t="s">
        <v>15</v>
      </c>
      <c r="AE5" s="176"/>
      <c r="AF5" s="176"/>
      <c r="AG5" s="176" t="s">
        <v>16</v>
      </c>
      <c r="AH5" s="176"/>
      <c r="AI5" s="176"/>
      <c r="AJ5" s="176" t="s">
        <v>17</v>
      </c>
      <c r="AK5" s="176"/>
      <c r="AL5" s="177"/>
      <c r="AM5" s="197" t="s">
        <v>10</v>
      </c>
      <c r="AN5" s="197" t="s">
        <v>11</v>
      </c>
      <c r="AO5" s="15"/>
    </row>
    <row r="6" spans="1:41" ht="18.75" customHeight="1" thickTop="1" thickBot="1">
      <c r="A6" s="1"/>
      <c r="B6" s="35" t="s">
        <v>18</v>
      </c>
      <c r="C6" s="36"/>
      <c r="D6" s="37">
        <v>1500</v>
      </c>
      <c r="E6" s="38" t="s">
        <v>18</v>
      </c>
      <c r="F6" s="36"/>
      <c r="G6" s="39"/>
      <c r="H6" s="9"/>
      <c r="I6" s="40" t="s">
        <v>19</v>
      </c>
      <c r="J6" s="41"/>
      <c r="K6" s="41"/>
      <c r="L6" s="41"/>
      <c r="M6" s="41"/>
      <c r="N6" s="41"/>
      <c r="O6" s="42" t="s">
        <v>20</v>
      </c>
      <c r="P6" s="43"/>
      <c r="Q6" s="9"/>
      <c r="R6" s="178" t="s">
        <v>21</v>
      </c>
      <c r="S6" s="44"/>
      <c r="T6" s="44"/>
      <c r="U6" s="45">
        <f>D14</f>
        <v>1729</v>
      </c>
      <c r="V6" s="46"/>
      <c r="W6" s="46"/>
      <c r="X6" s="45">
        <f>G14</f>
        <v>1634.55</v>
      </c>
      <c r="Y6" s="46"/>
      <c r="Z6" s="46"/>
      <c r="AA6" s="45">
        <f>D24</f>
        <v>1859</v>
      </c>
      <c r="AB6" s="46"/>
      <c r="AC6" s="46"/>
      <c r="AD6" s="45">
        <f>G24</f>
        <v>1802.37</v>
      </c>
      <c r="AE6" s="46"/>
      <c r="AF6" s="46"/>
      <c r="AG6" s="45">
        <f>D34</f>
        <v>415</v>
      </c>
      <c r="AH6" s="46"/>
      <c r="AI6" s="46"/>
      <c r="AJ6" s="45">
        <f>G34</f>
        <v>0</v>
      </c>
      <c r="AK6" s="46"/>
      <c r="AL6" s="179"/>
      <c r="AM6" s="198"/>
      <c r="AN6" s="198"/>
      <c r="AO6" s="15"/>
    </row>
    <row r="7" spans="1:41" ht="15.75" customHeight="1" thickTop="1">
      <c r="A7" s="1"/>
      <c r="B7" s="47" t="s">
        <v>22</v>
      </c>
      <c r="C7" s="48"/>
      <c r="D7" s="49"/>
      <c r="E7" s="50" t="s">
        <v>22</v>
      </c>
      <c r="F7" s="48"/>
      <c r="G7" s="51">
        <v>1000</v>
      </c>
      <c r="H7" s="9"/>
      <c r="I7" s="52" t="s">
        <v>23</v>
      </c>
      <c r="J7" s="24"/>
      <c r="K7" s="24"/>
      <c r="L7" s="53">
        <v>550</v>
      </c>
      <c r="M7" s="53">
        <v>450</v>
      </c>
      <c r="N7" s="54">
        <f>SUM(L7-M7)</f>
        <v>100</v>
      </c>
      <c r="O7" s="55"/>
      <c r="P7" s="56"/>
      <c r="Q7" s="9"/>
      <c r="R7" s="180" t="s">
        <v>11</v>
      </c>
      <c r="S7" s="181"/>
      <c r="T7" s="181"/>
      <c r="U7" s="182">
        <f>U6-U12-U19-U29-U34-U44-U52-U57-U66-U85-U90-U112</f>
        <v>0</v>
      </c>
      <c r="V7" s="183"/>
      <c r="W7" s="183"/>
      <c r="X7" s="182">
        <f>X6-X12-X19-X29-X34-X44-X52-X57-X66-X85-X90-X112</f>
        <v>350.62999999999994</v>
      </c>
      <c r="Y7" s="183"/>
      <c r="Z7" s="183"/>
      <c r="AA7" s="182">
        <f>AA6-AA12-AA19-AA29-AA34-AA44-AA52-AA57-AA66-AA85-AA90-AA112</f>
        <v>1148</v>
      </c>
      <c r="AB7" s="183"/>
      <c r="AC7" s="183"/>
      <c r="AD7" s="182">
        <f>AD6-AD12-AD19-AD29-AD34-AD44-AD52-AD57-AD66-AD85-AD90-AD112</f>
        <v>1347.37</v>
      </c>
      <c r="AE7" s="183"/>
      <c r="AF7" s="183"/>
      <c r="AG7" s="182">
        <f>AG6-AG12-AG19-AG29-AG34-AG44-AG52-AG57-AG66-AG85-AG90-AG112</f>
        <v>373</v>
      </c>
      <c r="AH7" s="183"/>
      <c r="AI7" s="183"/>
      <c r="AJ7" s="182">
        <f>AJ6-AJ12-AJ19-AJ29-AJ34-AJ44-AJ52-AJ57-AJ66-AJ85-AJ90-AJ112</f>
        <v>0</v>
      </c>
      <c r="AK7" s="183"/>
      <c r="AL7" s="184"/>
      <c r="AM7" s="198"/>
      <c r="AN7" s="198"/>
      <c r="AO7" s="15"/>
    </row>
    <row r="8" spans="1:41" ht="15" customHeight="1">
      <c r="A8" s="1"/>
      <c r="B8" s="52" t="s">
        <v>24</v>
      </c>
      <c r="C8" s="24"/>
      <c r="D8" s="49"/>
      <c r="E8" s="57" t="s">
        <v>24</v>
      </c>
      <c r="F8" s="24"/>
      <c r="G8" s="51">
        <v>450</v>
      </c>
      <c r="H8" s="9"/>
      <c r="I8" s="52" t="s">
        <v>25</v>
      </c>
      <c r="J8" s="24"/>
      <c r="K8" s="24"/>
      <c r="L8" s="53">
        <v>745</v>
      </c>
      <c r="M8" s="53"/>
      <c r="N8" s="54">
        <f>SUM(L8-M8)</f>
        <v>745</v>
      </c>
      <c r="O8" s="58"/>
      <c r="P8" s="59"/>
      <c r="Q8" s="9"/>
      <c r="R8" s="186" t="s">
        <v>26</v>
      </c>
      <c r="S8" s="187"/>
      <c r="T8" s="187"/>
      <c r="U8" s="188" t="s">
        <v>10</v>
      </c>
      <c r="V8" s="238" t="s">
        <v>158</v>
      </c>
      <c r="W8" s="188" t="s">
        <v>157</v>
      </c>
      <c r="X8" s="188" t="s">
        <v>10</v>
      </c>
      <c r="Y8" s="238" t="s">
        <v>159</v>
      </c>
      <c r="Z8" s="188" t="s">
        <v>157</v>
      </c>
      <c r="AA8" s="188" t="s">
        <v>10</v>
      </c>
      <c r="AB8" s="238" t="s">
        <v>160</v>
      </c>
      <c r="AC8" s="188" t="s">
        <v>157</v>
      </c>
      <c r="AD8" s="188" t="s">
        <v>10</v>
      </c>
      <c r="AE8" s="238" t="s">
        <v>161</v>
      </c>
      <c r="AF8" s="188" t="s">
        <v>157</v>
      </c>
      <c r="AG8" s="188" t="s">
        <v>10</v>
      </c>
      <c r="AH8" s="238" t="s">
        <v>162</v>
      </c>
      <c r="AI8" s="188" t="s">
        <v>157</v>
      </c>
      <c r="AJ8" s="188" t="s">
        <v>10</v>
      </c>
      <c r="AK8" s="238" t="s">
        <v>163</v>
      </c>
      <c r="AL8" s="189" t="s">
        <v>157</v>
      </c>
      <c r="AM8" s="198"/>
      <c r="AN8" s="198"/>
      <c r="AO8" s="15"/>
    </row>
    <row r="9" spans="1:41" ht="18" thickBot="1">
      <c r="A9" s="1"/>
      <c r="B9" s="52" t="s">
        <v>27</v>
      </c>
      <c r="C9" s="24"/>
      <c r="D9" s="49">
        <v>100</v>
      </c>
      <c r="E9" s="57" t="s">
        <v>27</v>
      </c>
      <c r="F9" s="24"/>
      <c r="G9" s="51">
        <v>100</v>
      </c>
      <c r="H9" s="9"/>
      <c r="I9" s="60" t="s">
        <v>28</v>
      </c>
      <c r="J9" s="61"/>
      <c r="K9" s="61"/>
      <c r="L9" s="62">
        <f>SUM(L7:L8)</f>
        <v>1295</v>
      </c>
      <c r="M9" s="62">
        <f>SUM(M7:M8)</f>
        <v>450</v>
      </c>
      <c r="N9" s="62">
        <f t="shared" ref="N9" si="0">SUM(N7:N8)</f>
        <v>845</v>
      </c>
      <c r="O9" s="63">
        <f>L9/E36</f>
        <v>0.17406101140872482</v>
      </c>
      <c r="P9" s="64"/>
      <c r="Q9" s="9"/>
      <c r="R9" s="84" t="s">
        <v>19</v>
      </c>
      <c r="S9" s="185"/>
      <c r="T9" s="185"/>
      <c r="U9" s="185"/>
      <c r="V9" s="185"/>
      <c r="W9" s="185"/>
      <c r="X9" s="185"/>
      <c r="Y9" s="185"/>
      <c r="Z9" s="185"/>
      <c r="AA9" s="185"/>
      <c r="AB9" s="185"/>
      <c r="AC9" s="185"/>
      <c r="AD9" s="185"/>
      <c r="AE9" s="185"/>
      <c r="AF9" s="185"/>
      <c r="AG9" s="185"/>
      <c r="AH9" s="185"/>
      <c r="AI9" s="185"/>
      <c r="AJ9" s="185"/>
      <c r="AK9" s="185"/>
      <c r="AL9" s="185"/>
      <c r="AM9" s="198"/>
      <c r="AN9" s="198"/>
      <c r="AO9" s="15"/>
    </row>
    <row r="10" spans="1:41" ht="18.75" thickTop="1" thickBot="1">
      <c r="A10" s="1"/>
      <c r="B10" s="52" t="s">
        <v>29</v>
      </c>
      <c r="C10" s="24"/>
      <c r="D10" s="49"/>
      <c r="E10" s="57" t="s">
        <v>29</v>
      </c>
      <c r="F10" s="24"/>
      <c r="G10" s="51"/>
      <c r="H10" s="9"/>
      <c r="I10" s="65" t="s">
        <v>30</v>
      </c>
      <c r="J10" s="66"/>
      <c r="K10" s="66"/>
      <c r="L10" s="66"/>
      <c r="M10" s="66"/>
      <c r="N10" s="66"/>
      <c r="O10" s="42" t="s">
        <v>31</v>
      </c>
      <c r="P10" s="43"/>
      <c r="Q10" s="9"/>
      <c r="R10" s="35" t="str">
        <f>I7</f>
        <v>Charitable Giving</v>
      </c>
      <c r="S10" s="36"/>
      <c r="T10" s="67">
        <f>L7</f>
        <v>550</v>
      </c>
      <c r="U10" s="53"/>
      <c r="V10" s="168" t="s">
        <v>32</v>
      </c>
      <c r="W10" s="68">
        <f>U6-U10</f>
        <v>1729</v>
      </c>
      <c r="X10" s="69"/>
      <c r="Y10" s="168" t="s">
        <v>32</v>
      </c>
      <c r="Z10" s="68">
        <f>X6-X10</f>
        <v>1634.55</v>
      </c>
      <c r="AA10" s="69">
        <v>225</v>
      </c>
      <c r="AB10" s="168" t="s">
        <v>32</v>
      </c>
      <c r="AC10" s="68">
        <f>AA6-AA10</f>
        <v>1634</v>
      </c>
      <c r="AD10" s="69"/>
      <c r="AE10" s="70" t="s">
        <v>32</v>
      </c>
      <c r="AF10" s="68">
        <f>AD6-AD10</f>
        <v>1802.37</v>
      </c>
      <c r="AG10" s="69"/>
      <c r="AH10" s="70" t="s">
        <v>32</v>
      </c>
      <c r="AI10" s="68">
        <f>AG6-AG10</f>
        <v>415</v>
      </c>
      <c r="AJ10" s="69"/>
      <c r="AK10" s="70" t="s">
        <v>32</v>
      </c>
      <c r="AL10" s="68">
        <f>AJ6-AJ10</f>
        <v>0</v>
      </c>
      <c r="AM10" s="190">
        <f>SUM(U12:AL12)</f>
        <v>970</v>
      </c>
      <c r="AN10" s="190">
        <f>T12-AM10</f>
        <v>325</v>
      </c>
      <c r="AO10" s="15"/>
    </row>
    <row r="11" spans="1:41" ht="15.75" thickTop="1">
      <c r="A11" s="1"/>
      <c r="B11" s="47" t="s">
        <v>33</v>
      </c>
      <c r="C11" s="48"/>
      <c r="D11" s="49"/>
      <c r="E11" s="50" t="s">
        <v>33</v>
      </c>
      <c r="F11" s="48"/>
      <c r="G11" s="51">
        <v>27.55</v>
      </c>
      <c r="H11" s="9"/>
      <c r="I11" s="47" t="s">
        <v>34</v>
      </c>
      <c r="J11" s="48"/>
      <c r="K11" s="48"/>
      <c r="L11" s="53">
        <v>500</v>
      </c>
      <c r="M11" s="53"/>
      <c r="N11" s="54">
        <f>SUM(L11-M11)</f>
        <v>500</v>
      </c>
      <c r="O11" s="55"/>
      <c r="P11" s="56"/>
      <c r="Q11" s="9"/>
      <c r="R11" s="71" t="str">
        <f>I8</f>
        <v>Church</v>
      </c>
      <c r="S11" s="72"/>
      <c r="T11" s="73">
        <f>L8</f>
        <v>745</v>
      </c>
      <c r="U11" s="53">
        <v>173</v>
      </c>
      <c r="V11" s="168" t="s">
        <v>32</v>
      </c>
      <c r="W11" s="68">
        <f>W10-U11</f>
        <v>1556</v>
      </c>
      <c r="X11" s="69">
        <v>164</v>
      </c>
      <c r="Y11" s="168" t="s">
        <v>32</v>
      </c>
      <c r="Z11" s="68">
        <f>Z10-X11</f>
        <v>1470.55</v>
      </c>
      <c r="AA11" s="69">
        <v>186</v>
      </c>
      <c r="AB11" s="168" t="s">
        <v>32</v>
      </c>
      <c r="AC11" s="68">
        <f>AC10-AA11</f>
        <v>1448</v>
      </c>
      <c r="AD11" s="69">
        <v>180</v>
      </c>
      <c r="AE11" s="70" t="s">
        <v>32</v>
      </c>
      <c r="AF11" s="68">
        <f>AF10-AD11</f>
        <v>1622.37</v>
      </c>
      <c r="AG11" s="69">
        <v>42</v>
      </c>
      <c r="AH11" s="70" t="s">
        <v>32</v>
      </c>
      <c r="AI11" s="68">
        <f>AI10-AG11</f>
        <v>373</v>
      </c>
      <c r="AJ11" s="69"/>
      <c r="AK11" s="70" t="s">
        <v>32</v>
      </c>
      <c r="AL11" s="68">
        <f>AL10-AJ11</f>
        <v>0</v>
      </c>
      <c r="AM11" s="190"/>
      <c r="AN11" s="192"/>
      <c r="AO11" s="15"/>
    </row>
    <row r="12" spans="1:41" ht="15.75" thickBot="1">
      <c r="A12" s="1"/>
      <c r="B12" s="52" t="s">
        <v>35</v>
      </c>
      <c r="C12" s="24"/>
      <c r="D12" s="49">
        <v>129</v>
      </c>
      <c r="E12" s="57" t="s">
        <v>35</v>
      </c>
      <c r="F12" s="24"/>
      <c r="G12" s="51">
        <v>57</v>
      </c>
      <c r="H12" s="9"/>
      <c r="I12" s="47" t="s">
        <v>36</v>
      </c>
      <c r="J12" s="48"/>
      <c r="K12" s="48"/>
      <c r="L12" s="53">
        <v>350</v>
      </c>
      <c r="M12" s="53"/>
      <c r="N12" s="54">
        <f t="shared" ref="N12:N15" si="1">SUM(L12-M12)</f>
        <v>350</v>
      </c>
      <c r="O12" s="74"/>
      <c r="P12" s="75"/>
      <c r="Q12" s="9"/>
      <c r="R12" s="76" t="s">
        <v>28</v>
      </c>
      <c r="S12" s="77"/>
      <c r="T12" s="78">
        <f>SUM(T10:T11)</f>
        <v>1295</v>
      </c>
      <c r="U12" s="79">
        <f>SUM(U10:U11)</f>
        <v>173</v>
      </c>
      <c r="V12" s="80"/>
      <c r="W12" s="80"/>
      <c r="X12" s="79">
        <f>SUM(X10:X11)</f>
        <v>164</v>
      </c>
      <c r="Y12" s="81"/>
      <c r="Z12" s="80"/>
      <c r="AA12" s="79">
        <f>SUM(AA10:AA11)</f>
        <v>411</v>
      </c>
      <c r="AB12" s="81"/>
      <c r="AC12" s="80"/>
      <c r="AD12" s="79">
        <f>SUM(AD10:AD11)</f>
        <v>180</v>
      </c>
      <c r="AE12" s="81"/>
      <c r="AF12" s="80"/>
      <c r="AG12" s="79">
        <f>SUM(AG10:AG11)</f>
        <v>42</v>
      </c>
      <c r="AH12" s="81"/>
      <c r="AI12" s="80"/>
      <c r="AJ12" s="79">
        <f>SUM(AJ10:AJ11)</f>
        <v>0</v>
      </c>
      <c r="AK12" s="81"/>
      <c r="AL12" s="80"/>
      <c r="AM12" s="191"/>
      <c r="AN12" s="82"/>
      <c r="AO12" s="15"/>
    </row>
    <row r="13" spans="1:41" ht="18.75" thickTop="1" thickBot="1">
      <c r="A13" s="1"/>
      <c r="B13" s="71" t="s">
        <v>37</v>
      </c>
      <c r="C13" s="72"/>
      <c r="D13" s="83"/>
      <c r="E13" s="57" t="s">
        <v>37</v>
      </c>
      <c r="F13" s="24"/>
      <c r="G13" s="51"/>
      <c r="H13" s="9"/>
      <c r="I13" s="47" t="s">
        <v>38</v>
      </c>
      <c r="J13" s="48"/>
      <c r="K13" s="48"/>
      <c r="L13" s="53"/>
      <c r="M13" s="53"/>
      <c r="N13" s="54">
        <f t="shared" si="1"/>
        <v>0</v>
      </c>
      <c r="O13" s="74"/>
      <c r="P13" s="75"/>
      <c r="Q13" s="9"/>
      <c r="R13" s="84" t="s">
        <v>30</v>
      </c>
      <c r="S13" s="85"/>
      <c r="T13" s="85"/>
      <c r="U13" s="85"/>
      <c r="V13" s="85"/>
      <c r="W13" s="85"/>
      <c r="X13" s="85"/>
      <c r="Y13" s="85"/>
      <c r="Z13" s="85"/>
      <c r="AA13" s="85"/>
      <c r="AB13" s="85"/>
      <c r="AC13" s="85"/>
      <c r="AD13" s="85"/>
      <c r="AE13" s="85"/>
      <c r="AF13" s="85"/>
      <c r="AG13" s="85"/>
      <c r="AH13" s="85"/>
      <c r="AI13" s="85"/>
      <c r="AJ13" s="85"/>
      <c r="AK13" s="85"/>
      <c r="AL13" s="85"/>
      <c r="AM13" s="85"/>
      <c r="AN13" s="86"/>
      <c r="AO13" s="15"/>
    </row>
    <row r="14" spans="1:41" ht="16.5" thickTop="1" thickBot="1">
      <c r="A14" s="1"/>
      <c r="B14" s="60" t="s">
        <v>39</v>
      </c>
      <c r="C14" s="61"/>
      <c r="D14" s="87">
        <f>SUM(D6:D13)</f>
        <v>1729</v>
      </c>
      <c r="E14" s="88" t="s">
        <v>28</v>
      </c>
      <c r="F14" s="61"/>
      <c r="G14" s="89">
        <f>SUM(G6:G13)</f>
        <v>1634.55</v>
      </c>
      <c r="H14" s="9"/>
      <c r="I14" s="47" t="s">
        <v>40</v>
      </c>
      <c r="J14" s="48"/>
      <c r="K14" s="48"/>
      <c r="L14" s="53">
        <v>475</v>
      </c>
      <c r="M14" s="53"/>
      <c r="N14" s="54">
        <f t="shared" si="1"/>
        <v>475</v>
      </c>
      <c r="O14" s="74"/>
      <c r="P14" s="75"/>
      <c r="Q14" s="9"/>
      <c r="R14" s="35" t="s">
        <v>34</v>
      </c>
      <c r="S14" s="36"/>
      <c r="T14" s="67">
        <f>L11</f>
        <v>500</v>
      </c>
      <c r="U14" s="53"/>
      <c r="V14" s="70" t="s">
        <v>32</v>
      </c>
      <c r="W14" s="68">
        <f>W11-U14</f>
        <v>1556</v>
      </c>
      <c r="X14" s="69">
        <v>350.63</v>
      </c>
      <c r="Y14" s="70" t="s">
        <v>32</v>
      </c>
      <c r="Z14" s="68">
        <f>Z11-X14</f>
        <v>1119.92</v>
      </c>
      <c r="AA14" s="69"/>
      <c r="AB14" s="70" t="s">
        <v>32</v>
      </c>
      <c r="AC14" s="68">
        <f>AC11-AA14</f>
        <v>1448</v>
      </c>
      <c r="AD14" s="69"/>
      <c r="AE14" s="70" t="s">
        <v>32</v>
      </c>
      <c r="AF14" s="68">
        <f>AF11-AD14</f>
        <v>1622.37</v>
      </c>
      <c r="AG14" s="69"/>
      <c r="AH14" s="70" t="s">
        <v>32</v>
      </c>
      <c r="AI14" s="68">
        <f>AI11-AG14</f>
        <v>373</v>
      </c>
      <c r="AJ14" s="69"/>
      <c r="AK14" s="70" t="s">
        <v>32</v>
      </c>
      <c r="AL14" s="68">
        <f>AL11-AJ14</f>
        <v>0</v>
      </c>
      <c r="AM14" s="193">
        <f>SUM(U19:AL19)</f>
        <v>46</v>
      </c>
      <c r="AN14" s="193">
        <f>T19-AM14</f>
        <v>2779</v>
      </c>
      <c r="AO14" s="15"/>
    </row>
    <row r="15" spans="1:41" ht="18.75" thickTop="1" thickBot="1">
      <c r="A15" s="1"/>
      <c r="B15" s="26" t="s">
        <v>14</v>
      </c>
      <c r="C15" s="27"/>
      <c r="D15" s="27"/>
      <c r="E15" s="90" t="s">
        <v>15</v>
      </c>
      <c r="F15" s="27"/>
      <c r="G15" s="91"/>
      <c r="H15" s="9"/>
      <c r="I15" s="92" t="s">
        <v>41</v>
      </c>
      <c r="J15" s="93"/>
      <c r="K15" s="93"/>
      <c r="L15" s="53">
        <v>1500</v>
      </c>
      <c r="M15" s="53"/>
      <c r="N15" s="54">
        <f t="shared" si="1"/>
        <v>1500</v>
      </c>
      <c r="O15" s="58"/>
      <c r="P15" s="59"/>
      <c r="Q15" s="9"/>
      <c r="R15" s="52" t="str">
        <f t="shared" ref="R15:R27" si="2">I12</f>
        <v>Sinking Funds</v>
      </c>
      <c r="S15" s="24"/>
      <c r="T15" s="94">
        <f t="shared" ref="T15:T18" si="3">L12</f>
        <v>350</v>
      </c>
      <c r="U15" s="53">
        <v>46</v>
      </c>
      <c r="V15" s="70" t="s">
        <v>32</v>
      </c>
      <c r="W15" s="68">
        <f>W14-U15</f>
        <v>1510</v>
      </c>
      <c r="X15" s="69"/>
      <c r="Y15" s="70" t="s">
        <v>32</v>
      </c>
      <c r="Z15" s="68">
        <f>Z14-X15</f>
        <v>1119.92</v>
      </c>
      <c r="AA15" s="69"/>
      <c r="AB15" s="70" t="s">
        <v>32</v>
      </c>
      <c r="AC15" s="68">
        <f>AC14-AA15</f>
        <v>1448</v>
      </c>
      <c r="AD15" s="69"/>
      <c r="AE15" s="70" t="s">
        <v>32</v>
      </c>
      <c r="AF15" s="68">
        <f>AF14-AD15</f>
        <v>1622.37</v>
      </c>
      <c r="AG15" s="69"/>
      <c r="AH15" s="70" t="s">
        <v>32</v>
      </c>
      <c r="AI15" s="68">
        <f>AI14-AG15</f>
        <v>373</v>
      </c>
      <c r="AJ15" s="69"/>
      <c r="AK15" s="70" t="s">
        <v>32</v>
      </c>
      <c r="AL15" s="68">
        <f>AL14-AJ15</f>
        <v>0</v>
      </c>
      <c r="AM15" s="192"/>
      <c r="AN15" s="192"/>
      <c r="AO15" s="15"/>
    </row>
    <row r="16" spans="1:41" ht="16.5" thickTop="1" thickBot="1">
      <c r="A16" s="1"/>
      <c r="B16" s="52" t="s">
        <v>18</v>
      </c>
      <c r="C16" s="24"/>
      <c r="D16" s="49">
        <v>1500</v>
      </c>
      <c r="E16" s="38" t="s">
        <v>18</v>
      </c>
      <c r="F16" s="36"/>
      <c r="G16" s="51"/>
      <c r="H16" s="9"/>
      <c r="I16" s="60" t="s">
        <v>28</v>
      </c>
      <c r="J16" s="61"/>
      <c r="K16" s="61"/>
      <c r="L16" s="62">
        <f>SUM(L11:L15)</f>
        <v>2825</v>
      </c>
      <c r="M16" s="62">
        <f>SUM(M11:M15)</f>
        <v>0</v>
      </c>
      <c r="N16" s="62">
        <f t="shared" ref="N16" si="4">SUM(N14:N15)</f>
        <v>1975</v>
      </c>
      <c r="O16" s="63">
        <f>L16/E36</f>
        <v>0.37970838396111783</v>
      </c>
      <c r="P16" s="64"/>
      <c r="Q16" s="9"/>
      <c r="R16" s="52" t="str">
        <f t="shared" si="2"/>
        <v>Debt Snowball</v>
      </c>
      <c r="S16" s="24"/>
      <c r="T16" s="94">
        <f t="shared" si="3"/>
        <v>0</v>
      </c>
      <c r="U16" s="53"/>
      <c r="V16" s="70" t="s">
        <v>32</v>
      </c>
      <c r="W16" s="68">
        <f>W15-U16</f>
        <v>1510</v>
      </c>
      <c r="X16" s="69"/>
      <c r="Y16" s="70" t="s">
        <v>32</v>
      </c>
      <c r="Z16" s="68">
        <f>Z15-X16</f>
        <v>1119.92</v>
      </c>
      <c r="AA16" s="69"/>
      <c r="AB16" s="70" t="s">
        <v>32</v>
      </c>
      <c r="AC16" s="68">
        <f>AC15-AA16</f>
        <v>1448</v>
      </c>
      <c r="AD16" s="69"/>
      <c r="AE16" s="70" t="s">
        <v>32</v>
      </c>
      <c r="AF16" s="68">
        <f>AF15-AD16</f>
        <v>1622.37</v>
      </c>
      <c r="AG16" s="69"/>
      <c r="AH16" s="70" t="s">
        <v>32</v>
      </c>
      <c r="AI16" s="68">
        <f>AI15-AG16</f>
        <v>373</v>
      </c>
      <c r="AJ16" s="69"/>
      <c r="AK16" s="70" t="s">
        <v>32</v>
      </c>
      <c r="AL16" s="68">
        <f>AL15-AJ16</f>
        <v>0</v>
      </c>
      <c r="AM16" s="192"/>
      <c r="AN16" s="192"/>
      <c r="AO16" s="15"/>
    </row>
    <row r="17" spans="1:41" ht="18.75" thickTop="1" thickBot="1">
      <c r="A17" s="1"/>
      <c r="B17" s="52" t="s">
        <v>22</v>
      </c>
      <c r="C17" s="24"/>
      <c r="D17" s="49"/>
      <c r="E17" s="57" t="s">
        <v>22</v>
      </c>
      <c r="F17" s="24"/>
      <c r="G17" s="51">
        <v>1000</v>
      </c>
      <c r="H17" s="9"/>
      <c r="I17" s="40" t="s">
        <v>42</v>
      </c>
      <c r="J17" s="41"/>
      <c r="K17" s="41"/>
      <c r="L17" s="41"/>
      <c r="M17" s="41"/>
      <c r="N17" s="41"/>
      <c r="O17" s="95" t="s">
        <v>43</v>
      </c>
      <c r="P17" s="96"/>
      <c r="Q17" s="9"/>
      <c r="R17" s="52" t="str">
        <f t="shared" si="2"/>
        <v>College Fund</v>
      </c>
      <c r="S17" s="24"/>
      <c r="T17" s="94">
        <f t="shared" si="3"/>
        <v>475</v>
      </c>
      <c r="U17" s="53"/>
      <c r="V17" s="70" t="s">
        <v>32</v>
      </c>
      <c r="W17" s="68">
        <f>W16-U17</f>
        <v>1510</v>
      </c>
      <c r="X17" s="69"/>
      <c r="Y17" s="70" t="s">
        <v>32</v>
      </c>
      <c r="Z17" s="68">
        <f>Z16-X17</f>
        <v>1119.92</v>
      </c>
      <c r="AA17" s="69"/>
      <c r="AB17" s="70" t="s">
        <v>32</v>
      </c>
      <c r="AC17" s="68">
        <f>AC16-AA17</f>
        <v>1448</v>
      </c>
      <c r="AD17" s="69"/>
      <c r="AE17" s="70" t="s">
        <v>32</v>
      </c>
      <c r="AF17" s="68">
        <f>AF16-AD17</f>
        <v>1622.37</v>
      </c>
      <c r="AG17" s="69"/>
      <c r="AH17" s="70" t="s">
        <v>32</v>
      </c>
      <c r="AI17" s="68">
        <f>AI16-AG17</f>
        <v>373</v>
      </c>
      <c r="AJ17" s="69"/>
      <c r="AK17" s="70" t="s">
        <v>32</v>
      </c>
      <c r="AL17" s="68">
        <f>AL16-AJ17</f>
        <v>0</v>
      </c>
      <c r="AM17" s="192"/>
      <c r="AN17" s="192"/>
      <c r="AO17" s="15"/>
    </row>
    <row r="18" spans="1:41" ht="15.75" thickTop="1">
      <c r="A18" s="1"/>
      <c r="B18" s="52" t="s">
        <v>24</v>
      </c>
      <c r="C18" s="24"/>
      <c r="D18" s="49"/>
      <c r="E18" s="57" t="s">
        <v>24</v>
      </c>
      <c r="F18" s="24"/>
      <c r="G18" s="51">
        <v>450</v>
      </c>
      <c r="H18" s="9"/>
      <c r="I18" s="35" t="s">
        <v>44</v>
      </c>
      <c r="J18" s="36"/>
      <c r="K18" s="36"/>
      <c r="L18" s="53"/>
      <c r="M18" s="53"/>
      <c r="N18" s="54">
        <f>SUM(L18-M18)</f>
        <v>0</v>
      </c>
      <c r="O18" s="55"/>
      <c r="P18" s="56"/>
      <c r="Q18" s="9"/>
      <c r="R18" s="71" t="str">
        <f t="shared" si="2"/>
        <v>Retirement Fund</v>
      </c>
      <c r="S18" s="72"/>
      <c r="T18" s="73">
        <f t="shared" si="3"/>
        <v>1500</v>
      </c>
      <c r="U18" s="53"/>
      <c r="V18" s="70" t="s">
        <v>32</v>
      </c>
      <c r="W18" s="68">
        <f>W17-U18</f>
        <v>1510</v>
      </c>
      <c r="X18" s="69"/>
      <c r="Y18" s="70" t="s">
        <v>32</v>
      </c>
      <c r="Z18" s="68">
        <f>Z17-X18</f>
        <v>1119.92</v>
      </c>
      <c r="AA18" s="69"/>
      <c r="AB18" s="70" t="s">
        <v>32</v>
      </c>
      <c r="AC18" s="68">
        <f>AC17-AA18</f>
        <v>1448</v>
      </c>
      <c r="AD18" s="69"/>
      <c r="AE18" s="70" t="s">
        <v>32</v>
      </c>
      <c r="AF18" s="68">
        <f>AF17-AD18</f>
        <v>1622.37</v>
      </c>
      <c r="AG18" s="69"/>
      <c r="AH18" s="70" t="s">
        <v>32</v>
      </c>
      <c r="AI18" s="68">
        <f>AI17-AG18</f>
        <v>373</v>
      </c>
      <c r="AJ18" s="69"/>
      <c r="AK18" s="70" t="s">
        <v>32</v>
      </c>
      <c r="AL18" s="68">
        <f>AL17-AJ18</f>
        <v>0</v>
      </c>
      <c r="AM18" s="192"/>
      <c r="AN18" s="192"/>
      <c r="AO18" s="15"/>
    </row>
    <row r="19" spans="1:41" ht="15.75" thickBot="1">
      <c r="A19" s="1"/>
      <c r="B19" s="52" t="s">
        <v>27</v>
      </c>
      <c r="C19" s="24"/>
      <c r="D19" s="49">
        <v>100</v>
      </c>
      <c r="E19" s="57" t="s">
        <v>27</v>
      </c>
      <c r="F19" s="24"/>
      <c r="G19" s="51">
        <v>100</v>
      </c>
      <c r="H19" s="9"/>
      <c r="I19" s="47" t="s">
        <v>45</v>
      </c>
      <c r="J19" s="48"/>
      <c r="K19" s="48"/>
      <c r="L19" s="53">
        <v>1400</v>
      </c>
      <c r="M19" s="53">
        <v>1400</v>
      </c>
      <c r="N19" s="54">
        <f t="shared" ref="N19:N25" si="5">SUM(L19-M19)</f>
        <v>0</v>
      </c>
      <c r="O19" s="74"/>
      <c r="P19" s="75"/>
      <c r="Q19" s="9"/>
      <c r="R19" s="60" t="str">
        <f t="shared" si="2"/>
        <v>TOTAL</v>
      </c>
      <c r="S19" s="61"/>
      <c r="T19" s="97">
        <f>SUM(T14:T18)</f>
        <v>2825</v>
      </c>
      <c r="U19" s="98">
        <f>SUM(U14:U18)</f>
        <v>46</v>
      </c>
      <c r="V19" s="99"/>
      <c r="W19" s="99"/>
      <c r="X19" s="79">
        <f>SUM(X17:X18)</f>
        <v>0</v>
      </c>
      <c r="Y19" s="100"/>
      <c r="Z19" s="99"/>
      <c r="AA19" s="79">
        <f>SUM(AA17:AA18)</f>
        <v>0</v>
      </c>
      <c r="AB19" s="100"/>
      <c r="AC19" s="99"/>
      <c r="AD19" s="79">
        <f>SUM(AD17:AD18)</f>
        <v>0</v>
      </c>
      <c r="AE19" s="100"/>
      <c r="AF19" s="99"/>
      <c r="AG19" s="79">
        <f>SUM(AG17:AG18)</f>
        <v>0</v>
      </c>
      <c r="AH19" s="100"/>
      <c r="AI19" s="99"/>
      <c r="AJ19" s="79">
        <f>SUM(AJ17:AJ18)</f>
        <v>0</v>
      </c>
      <c r="AK19" s="100"/>
      <c r="AL19" s="99"/>
      <c r="AM19" s="82"/>
      <c r="AN19" s="82"/>
      <c r="AO19" s="15"/>
    </row>
    <row r="20" spans="1:41" ht="18.75" thickTop="1" thickBot="1">
      <c r="A20" s="1"/>
      <c r="B20" s="52" t="s">
        <v>29</v>
      </c>
      <c r="C20" s="24"/>
      <c r="D20" s="49"/>
      <c r="E20" s="57" t="s">
        <v>29</v>
      </c>
      <c r="F20" s="24"/>
      <c r="G20" s="51"/>
      <c r="H20" s="9"/>
      <c r="I20" s="47" t="s">
        <v>46</v>
      </c>
      <c r="J20" s="48"/>
      <c r="K20" s="48"/>
      <c r="L20" s="53"/>
      <c r="M20" s="53"/>
      <c r="N20" s="54">
        <f t="shared" si="5"/>
        <v>0</v>
      </c>
      <c r="O20" s="74"/>
      <c r="P20" s="75"/>
      <c r="Q20" s="9"/>
      <c r="R20" s="84" t="str">
        <f t="shared" si="2"/>
        <v>Housing</v>
      </c>
      <c r="S20" s="85"/>
      <c r="T20" s="85"/>
      <c r="U20" s="85"/>
      <c r="V20" s="85"/>
      <c r="W20" s="85"/>
      <c r="X20" s="85"/>
      <c r="Y20" s="85"/>
      <c r="Z20" s="85"/>
      <c r="AA20" s="85"/>
      <c r="AB20" s="85"/>
      <c r="AC20" s="85"/>
      <c r="AD20" s="85"/>
      <c r="AE20" s="85"/>
      <c r="AF20" s="85"/>
      <c r="AG20" s="85"/>
      <c r="AH20" s="85"/>
      <c r="AI20" s="85"/>
      <c r="AJ20" s="85"/>
      <c r="AK20" s="85"/>
      <c r="AL20" s="85"/>
      <c r="AM20" s="85"/>
      <c r="AN20" s="86"/>
      <c r="AO20" s="15"/>
    </row>
    <row r="21" spans="1:41" ht="15.75" thickTop="1">
      <c r="A21" s="1"/>
      <c r="B21" s="47" t="s">
        <v>33</v>
      </c>
      <c r="C21" s="48"/>
      <c r="D21" s="49"/>
      <c r="E21" s="50" t="s">
        <v>33</v>
      </c>
      <c r="F21" s="48"/>
      <c r="G21" s="51">
        <v>52.37</v>
      </c>
      <c r="H21" s="9"/>
      <c r="I21" s="47" t="s">
        <v>47</v>
      </c>
      <c r="J21" s="48"/>
      <c r="K21" s="48"/>
      <c r="L21" s="53"/>
      <c r="M21" s="53"/>
      <c r="N21" s="54">
        <f t="shared" si="5"/>
        <v>0</v>
      </c>
      <c r="O21" s="74"/>
      <c r="P21" s="75"/>
      <c r="Q21" s="9"/>
      <c r="R21" s="101" t="str">
        <f t="shared" si="2"/>
        <v>Homeowners Insurance</v>
      </c>
      <c r="S21" s="102"/>
      <c r="T21" s="67">
        <f>L18</f>
        <v>0</v>
      </c>
      <c r="U21" s="53"/>
      <c r="V21" s="70" t="s">
        <v>32</v>
      </c>
      <c r="W21" s="68">
        <f>W18-U21</f>
        <v>1510</v>
      </c>
      <c r="X21" s="69"/>
      <c r="Y21" s="70" t="s">
        <v>32</v>
      </c>
      <c r="Z21" s="68">
        <f>Z18-X21</f>
        <v>1119.92</v>
      </c>
      <c r="AA21" s="69"/>
      <c r="AB21" s="70" t="s">
        <v>32</v>
      </c>
      <c r="AC21" s="68">
        <f>AC18-AA21</f>
        <v>1448</v>
      </c>
      <c r="AD21" s="69"/>
      <c r="AE21" s="70" t="s">
        <v>32</v>
      </c>
      <c r="AF21" s="68">
        <f>AF18-AD21</f>
        <v>1622.37</v>
      </c>
      <c r="AG21" s="69"/>
      <c r="AH21" s="70" t="s">
        <v>32</v>
      </c>
      <c r="AI21" s="68">
        <f>AI18-AG21</f>
        <v>373</v>
      </c>
      <c r="AJ21" s="69"/>
      <c r="AK21" s="70" t="s">
        <v>32</v>
      </c>
      <c r="AL21" s="68">
        <f>AL18-AJ21</f>
        <v>0</v>
      </c>
      <c r="AM21" s="194">
        <f>SUM(U29:AL29)</f>
        <v>1400</v>
      </c>
      <c r="AN21" s="194">
        <f>T29-AM21</f>
        <v>0</v>
      </c>
      <c r="AO21" s="15"/>
    </row>
    <row r="22" spans="1:41">
      <c r="A22" s="1"/>
      <c r="B22" s="52" t="s">
        <v>35</v>
      </c>
      <c r="C22" s="24"/>
      <c r="D22" s="49">
        <v>259</v>
      </c>
      <c r="E22" s="57" t="s">
        <v>35</v>
      </c>
      <c r="F22" s="24"/>
      <c r="G22" s="51">
        <v>200</v>
      </c>
      <c r="H22" s="9"/>
      <c r="I22" s="47" t="s">
        <v>48</v>
      </c>
      <c r="J22" s="48"/>
      <c r="K22" s="48"/>
      <c r="L22" s="53"/>
      <c r="M22" s="53"/>
      <c r="N22" s="54">
        <f t="shared" si="5"/>
        <v>0</v>
      </c>
      <c r="O22" s="74"/>
      <c r="P22" s="75"/>
      <c r="Q22" s="9"/>
      <c r="R22" s="47" t="str">
        <f t="shared" si="2"/>
        <v>Mortgage</v>
      </c>
      <c r="S22" s="48"/>
      <c r="T22" s="94">
        <f t="shared" ref="T22:T28" si="6">L19</f>
        <v>1400</v>
      </c>
      <c r="U22" s="53">
        <v>1400</v>
      </c>
      <c r="V22" s="70" t="s">
        <v>32</v>
      </c>
      <c r="W22" s="68">
        <f>W21-U22</f>
        <v>110</v>
      </c>
      <c r="X22" s="69"/>
      <c r="Y22" s="70" t="s">
        <v>32</v>
      </c>
      <c r="Z22" s="68">
        <f t="shared" ref="Z22:Z28" si="7">Z21-X22</f>
        <v>1119.92</v>
      </c>
      <c r="AA22" s="69"/>
      <c r="AB22" s="70" t="s">
        <v>32</v>
      </c>
      <c r="AC22" s="68">
        <f t="shared" ref="AC22:AC28" si="8">AC21-AA22</f>
        <v>1448</v>
      </c>
      <c r="AD22" s="69"/>
      <c r="AE22" s="70" t="s">
        <v>32</v>
      </c>
      <c r="AF22" s="68">
        <f t="shared" ref="AF22:AF28" si="9">AF21-AD22</f>
        <v>1622.37</v>
      </c>
      <c r="AG22" s="69"/>
      <c r="AH22" s="70" t="s">
        <v>32</v>
      </c>
      <c r="AI22" s="68">
        <f t="shared" ref="AI22:AI28" si="10">AI21-AG22</f>
        <v>373</v>
      </c>
      <c r="AJ22" s="69"/>
      <c r="AK22" s="70" t="s">
        <v>32</v>
      </c>
      <c r="AL22" s="68">
        <f t="shared" ref="AL22:AL28" si="11">AL21-AJ22</f>
        <v>0</v>
      </c>
      <c r="AM22" s="195"/>
      <c r="AN22" s="195"/>
      <c r="AO22" s="15"/>
    </row>
    <row r="23" spans="1:41">
      <c r="A23" s="1"/>
      <c r="B23" s="52" t="s">
        <v>37</v>
      </c>
      <c r="C23" s="24"/>
      <c r="D23" s="49"/>
      <c r="E23" s="103" t="s">
        <v>37</v>
      </c>
      <c r="F23" s="72"/>
      <c r="G23" s="51"/>
      <c r="H23" s="9"/>
      <c r="I23" s="47" t="s">
        <v>49</v>
      </c>
      <c r="J23" s="48"/>
      <c r="K23" s="48"/>
      <c r="L23" s="53"/>
      <c r="M23" s="53"/>
      <c r="N23" s="54">
        <f t="shared" si="5"/>
        <v>0</v>
      </c>
      <c r="O23" s="74"/>
      <c r="P23" s="75"/>
      <c r="Q23" s="9"/>
      <c r="R23" s="47" t="str">
        <f t="shared" si="2"/>
        <v>Second Mortgage</v>
      </c>
      <c r="S23" s="48"/>
      <c r="T23" s="94">
        <f t="shared" si="6"/>
        <v>0</v>
      </c>
      <c r="U23" s="53"/>
      <c r="V23" s="70" t="s">
        <v>32</v>
      </c>
      <c r="W23" s="68">
        <f>W22-U23</f>
        <v>110</v>
      </c>
      <c r="X23" s="69"/>
      <c r="Y23" s="70" t="s">
        <v>32</v>
      </c>
      <c r="Z23" s="68">
        <f t="shared" si="7"/>
        <v>1119.92</v>
      </c>
      <c r="AA23" s="69"/>
      <c r="AB23" s="70" t="s">
        <v>32</v>
      </c>
      <c r="AC23" s="68">
        <f t="shared" si="8"/>
        <v>1448</v>
      </c>
      <c r="AD23" s="69"/>
      <c r="AE23" s="70" t="s">
        <v>32</v>
      </c>
      <c r="AF23" s="68">
        <f t="shared" si="9"/>
        <v>1622.37</v>
      </c>
      <c r="AG23" s="69"/>
      <c r="AH23" s="70" t="s">
        <v>32</v>
      </c>
      <c r="AI23" s="68">
        <f t="shared" si="10"/>
        <v>373</v>
      </c>
      <c r="AJ23" s="69"/>
      <c r="AK23" s="70" t="s">
        <v>32</v>
      </c>
      <c r="AL23" s="68">
        <f t="shared" si="11"/>
        <v>0</v>
      </c>
      <c r="AM23" s="195"/>
      <c r="AN23" s="195"/>
      <c r="AO23" s="15"/>
    </row>
    <row r="24" spans="1:41" ht="15.75" thickBot="1">
      <c r="A24" s="1"/>
      <c r="B24" s="60" t="s">
        <v>28</v>
      </c>
      <c r="C24" s="61"/>
      <c r="D24" s="87">
        <f>SUM(D16:D23)</f>
        <v>1859</v>
      </c>
      <c r="E24" s="88" t="s">
        <v>28</v>
      </c>
      <c r="F24" s="61"/>
      <c r="G24" s="89">
        <f>SUM(G16:G23)</f>
        <v>1802.37</v>
      </c>
      <c r="H24" s="9"/>
      <c r="I24" s="47" t="s">
        <v>50</v>
      </c>
      <c r="J24" s="48"/>
      <c r="K24" s="48"/>
      <c r="L24" s="53"/>
      <c r="M24" s="53"/>
      <c r="N24" s="54">
        <f t="shared" si="5"/>
        <v>0</v>
      </c>
      <c r="O24" s="74"/>
      <c r="P24" s="75"/>
      <c r="Q24" s="9"/>
      <c r="R24" s="47" t="str">
        <f t="shared" si="2"/>
        <v>Real-Estate taxes</v>
      </c>
      <c r="S24" s="48"/>
      <c r="T24" s="94">
        <f t="shared" si="6"/>
        <v>0</v>
      </c>
      <c r="U24" s="53"/>
      <c r="V24" s="70" t="s">
        <v>32</v>
      </c>
      <c r="W24" s="68">
        <f t="shared" ref="W24:W27" si="12">W23-U24</f>
        <v>110</v>
      </c>
      <c r="X24" s="69"/>
      <c r="Y24" s="70" t="s">
        <v>32</v>
      </c>
      <c r="Z24" s="68">
        <f t="shared" si="7"/>
        <v>1119.92</v>
      </c>
      <c r="AA24" s="69"/>
      <c r="AB24" s="70" t="s">
        <v>32</v>
      </c>
      <c r="AC24" s="68">
        <f t="shared" si="8"/>
        <v>1448</v>
      </c>
      <c r="AD24" s="69"/>
      <c r="AE24" s="70" t="s">
        <v>32</v>
      </c>
      <c r="AF24" s="68">
        <f t="shared" si="9"/>
        <v>1622.37</v>
      </c>
      <c r="AG24" s="69"/>
      <c r="AH24" s="70" t="s">
        <v>32</v>
      </c>
      <c r="AI24" s="68">
        <f t="shared" si="10"/>
        <v>373</v>
      </c>
      <c r="AJ24" s="69"/>
      <c r="AK24" s="70" t="s">
        <v>32</v>
      </c>
      <c r="AL24" s="68">
        <f t="shared" si="11"/>
        <v>0</v>
      </c>
      <c r="AM24" s="195"/>
      <c r="AN24" s="195"/>
      <c r="AO24" s="15"/>
    </row>
    <row r="25" spans="1:41" ht="18.75" thickTop="1" thickBot="1">
      <c r="A25" s="1"/>
      <c r="B25" s="26" t="s">
        <v>16</v>
      </c>
      <c r="C25" s="27"/>
      <c r="D25" s="27"/>
      <c r="E25" s="90" t="s">
        <v>17</v>
      </c>
      <c r="F25" s="27"/>
      <c r="G25" s="91"/>
      <c r="H25" s="9"/>
      <c r="I25" s="47" t="s">
        <v>51</v>
      </c>
      <c r="J25" s="48"/>
      <c r="K25" s="48"/>
      <c r="L25" s="53"/>
      <c r="M25" s="53"/>
      <c r="N25" s="54">
        <f t="shared" si="5"/>
        <v>0</v>
      </c>
      <c r="O25" s="58"/>
      <c r="P25" s="59"/>
      <c r="Q25" s="9"/>
      <c r="R25" s="47" t="str">
        <f t="shared" si="2"/>
        <v>Rent</v>
      </c>
      <c r="S25" s="48"/>
      <c r="T25" s="94">
        <f t="shared" si="6"/>
        <v>0</v>
      </c>
      <c r="U25" s="53"/>
      <c r="V25" s="70" t="s">
        <v>32</v>
      </c>
      <c r="W25" s="68">
        <f t="shared" si="12"/>
        <v>110</v>
      </c>
      <c r="X25" s="69"/>
      <c r="Y25" s="70" t="s">
        <v>32</v>
      </c>
      <c r="Z25" s="68">
        <f t="shared" si="7"/>
        <v>1119.92</v>
      </c>
      <c r="AA25" s="69"/>
      <c r="AB25" s="70" t="s">
        <v>32</v>
      </c>
      <c r="AC25" s="68">
        <f t="shared" si="8"/>
        <v>1448</v>
      </c>
      <c r="AD25" s="69"/>
      <c r="AE25" s="70" t="s">
        <v>32</v>
      </c>
      <c r="AF25" s="68">
        <f t="shared" si="9"/>
        <v>1622.37</v>
      </c>
      <c r="AG25" s="69"/>
      <c r="AH25" s="70" t="s">
        <v>32</v>
      </c>
      <c r="AI25" s="68">
        <f t="shared" si="10"/>
        <v>373</v>
      </c>
      <c r="AJ25" s="69"/>
      <c r="AK25" s="70" t="s">
        <v>32</v>
      </c>
      <c r="AL25" s="68">
        <f t="shared" si="11"/>
        <v>0</v>
      </c>
      <c r="AM25" s="195"/>
      <c r="AN25" s="195"/>
      <c r="AO25" s="15"/>
    </row>
    <row r="26" spans="1:41" ht="16.5" thickTop="1" thickBot="1">
      <c r="A26" s="1"/>
      <c r="B26" s="35" t="s">
        <v>18</v>
      </c>
      <c r="C26" s="36"/>
      <c r="D26" s="49"/>
      <c r="E26" s="57" t="s">
        <v>18</v>
      </c>
      <c r="F26" s="24"/>
      <c r="G26" s="51"/>
      <c r="H26" s="9"/>
      <c r="I26" s="60" t="s">
        <v>28</v>
      </c>
      <c r="J26" s="61"/>
      <c r="K26" s="61"/>
      <c r="L26" s="62">
        <f>SUM(L18:L25)</f>
        <v>1400</v>
      </c>
      <c r="M26" s="62">
        <f>SUM(M18:M25)</f>
        <v>1400</v>
      </c>
      <c r="N26" s="62">
        <f t="shared" ref="N26" si="13">SUM(N24:N25)</f>
        <v>0</v>
      </c>
      <c r="O26" s="63">
        <f>L26/E36</f>
        <v>0.18817406638781062</v>
      </c>
      <c r="P26" s="64"/>
      <c r="Q26" s="9"/>
      <c r="R26" s="47" t="str">
        <f t="shared" si="2"/>
        <v>Renter's Insurance</v>
      </c>
      <c r="S26" s="48"/>
      <c r="T26" s="94">
        <f t="shared" si="6"/>
        <v>0</v>
      </c>
      <c r="U26" s="53"/>
      <c r="V26" s="70" t="s">
        <v>32</v>
      </c>
      <c r="W26" s="68">
        <f t="shared" si="12"/>
        <v>110</v>
      </c>
      <c r="X26" s="69"/>
      <c r="Y26" s="70" t="s">
        <v>32</v>
      </c>
      <c r="Z26" s="68">
        <f t="shared" si="7"/>
        <v>1119.92</v>
      </c>
      <c r="AA26" s="69"/>
      <c r="AB26" s="70" t="s">
        <v>32</v>
      </c>
      <c r="AC26" s="68">
        <f t="shared" si="8"/>
        <v>1448</v>
      </c>
      <c r="AD26" s="69"/>
      <c r="AE26" s="70" t="s">
        <v>32</v>
      </c>
      <c r="AF26" s="68">
        <f t="shared" si="9"/>
        <v>1622.37</v>
      </c>
      <c r="AG26" s="69"/>
      <c r="AH26" s="70" t="s">
        <v>32</v>
      </c>
      <c r="AI26" s="68">
        <f t="shared" si="10"/>
        <v>373</v>
      </c>
      <c r="AJ26" s="69"/>
      <c r="AK26" s="70" t="s">
        <v>32</v>
      </c>
      <c r="AL26" s="68">
        <f t="shared" si="11"/>
        <v>0</v>
      </c>
      <c r="AM26" s="195"/>
      <c r="AN26" s="195"/>
      <c r="AO26" s="15"/>
    </row>
    <row r="27" spans="1:41" ht="18.75" thickTop="1" thickBot="1">
      <c r="A27" s="1"/>
      <c r="B27" s="47" t="s">
        <v>22</v>
      </c>
      <c r="C27" s="48"/>
      <c r="D27" s="49"/>
      <c r="E27" s="50" t="s">
        <v>22</v>
      </c>
      <c r="F27" s="48"/>
      <c r="G27" s="51"/>
      <c r="H27" s="9"/>
      <c r="I27" s="40" t="s">
        <v>52</v>
      </c>
      <c r="J27" s="41"/>
      <c r="K27" s="41"/>
      <c r="L27" s="41"/>
      <c r="M27" s="41"/>
      <c r="N27" s="41"/>
      <c r="O27" s="95" t="s">
        <v>53</v>
      </c>
      <c r="P27" s="96"/>
      <c r="Q27" s="9"/>
      <c r="R27" s="47" t="str">
        <f t="shared" si="2"/>
        <v>Repairs/Maintenance</v>
      </c>
      <c r="S27" s="48"/>
      <c r="T27" s="94">
        <f t="shared" si="6"/>
        <v>0</v>
      </c>
      <c r="U27" s="104"/>
      <c r="V27" s="70" t="s">
        <v>32</v>
      </c>
      <c r="W27" s="68">
        <f t="shared" si="12"/>
        <v>110</v>
      </c>
      <c r="X27" s="105"/>
      <c r="Y27" s="70" t="s">
        <v>32</v>
      </c>
      <c r="Z27" s="68">
        <f t="shared" si="7"/>
        <v>1119.92</v>
      </c>
      <c r="AA27" s="105"/>
      <c r="AB27" s="70" t="s">
        <v>32</v>
      </c>
      <c r="AC27" s="68">
        <f t="shared" si="8"/>
        <v>1448</v>
      </c>
      <c r="AD27" s="105"/>
      <c r="AE27" s="70" t="s">
        <v>32</v>
      </c>
      <c r="AF27" s="68">
        <f t="shared" si="9"/>
        <v>1622.37</v>
      </c>
      <c r="AG27" s="105"/>
      <c r="AH27" s="70" t="s">
        <v>32</v>
      </c>
      <c r="AI27" s="68">
        <f t="shared" si="10"/>
        <v>373</v>
      </c>
      <c r="AJ27" s="105"/>
      <c r="AK27" s="70" t="s">
        <v>32</v>
      </c>
      <c r="AL27" s="68">
        <f t="shared" si="11"/>
        <v>0</v>
      </c>
      <c r="AM27" s="195"/>
      <c r="AN27" s="195"/>
      <c r="AO27" s="15"/>
    </row>
    <row r="28" spans="1:41" ht="15.75" thickTop="1">
      <c r="A28" s="1"/>
      <c r="B28" s="52" t="s">
        <v>24</v>
      </c>
      <c r="C28" s="24"/>
      <c r="D28" s="49"/>
      <c r="E28" s="57" t="s">
        <v>24</v>
      </c>
      <c r="F28" s="24"/>
      <c r="G28" s="51"/>
      <c r="H28" s="9"/>
      <c r="I28" s="47" t="s">
        <v>54</v>
      </c>
      <c r="J28" s="48"/>
      <c r="K28" s="48"/>
      <c r="L28" s="53">
        <v>450</v>
      </c>
      <c r="M28" s="53">
        <v>100</v>
      </c>
      <c r="N28" s="54">
        <f>SUM(L28-M28)</f>
        <v>350</v>
      </c>
      <c r="O28" s="55"/>
      <c r="P28" s="56"/>
      <c r="Q28" s="9"/>
      <c r="R28" s="92" t="str">
        <f>I25</f>
        <v>Replace Furniture</v>
      </c>
      <c r="S28" s="93"/>
      <c r="T28" s="73">
        <f t="shared" si="6"/>
        <v>0</v>
      </c>
      <c r="U28" s="53"/>
      <c r="V28" s="70" t="s">
        <v>32</v>
      </c>
      <c r="W28" s="68">
        <f>W27-U28</f>
        <v>110</v>
      </c>
      <c r="X28" s="69"/>
      <c r="Y28" s="70" t="s">
        <v>32</v>
      </c>
      <c r="Z28" s="68">
        <f t="shared" si="7"/>
        <v>1119.92</v>
      </c>
      <c r="AA28" s="69"/>
      <c r="AB28" s="70" t="s">
        <v>32</v>
      </c>
      <c r="AC28" s="68">
        <f t="shared" si="8"/>
        <v>1448</v>
      </c>
      <c r="AD28" s="69"/>
      <c r="AE28" s="70" t="s">
        <v>32</v>
      </c>
      <c r="AF28" s="68">
        <f t="shared" si="9"/>
        <v>1622.37</v>
      </c>
      <c r="AG28" s="69"/>
      <c r="AH28" s="70" t="s">
        <v>32</v>
      </c>
      <c r="AI28" s="68">
        <f t="shared" si="10"/>
        <v>373</v>
      </c>
      <c r="AJ28" s="69"/>
      <c r="AK28" s="70" t="s">
        <v>32</v>
      </c>
      <c r="AL28" s="68">
        <f t="shared" si="11"/>
        <v>0</v>
      </c>
      <c r="AM28" s="195"/>
      <c r="AN28" s="195"/>
      <c r="AO28" s="15"/>
    </row>
    <row r="29" spans="1:41" ht="15.75" thickBot="1">
      <c r="A29" s="1"/>
      <c r="B29" s="52" t="s">
        <v>27</v>
      </c>
      <c r="C29" s="24"/>
      <c r="D29" s="49"/>
      <c r="E29" s="57" t="s">
        <v>27</v>
      </c>
      <c r="F29" s="24"/>
      <c r="G29" s="51"/>
      <c r="H29" s="9"/>
      <c r="I29" s="47" t="s">
        <v>55</v>
      </c>
      <c r="J29" s="48"/>
      <c r="K29" s="48"/>
      <c r="L29" s="53"/>
      <c r="M29" s="53"/>
      <c r="N29" s="54">
        <f t="shared" ref="N29:N30" si="14">SUM(L29-M29)</f>
        <v>0</v>
      </c>
      <c r="O29" s="106"/>
      <c r="P29" s="107"/>
      <c r="Q29" s="9"/>
      <c r="R29" s="60" t="str">
        <f>I26</f>
        <v>TOTAL</v>
      </c>
      <c r="S29" s="61"/>
      <c r="T29" s="97">
        <f>SUM(T21:T28)</f>
        <v>1400</v>
      </c>
      <c r="U29" s="98">
        <f>SUM(U21:U28)</f>
        <v>1400</v>
      </c>
      <c r="V29" s="99"/>
      <c r="W29" s="99"/>
      <c r="X29" s="98">
        <f>SUM(X21:X28)</f>
        <v>0</v>
      </c>
      <c r="Y29" s="100"/>
      <c r="Z29" s="99"/>
      <c r="AA29" s="98">
        <f>SUM(AA21:AA28)</f>
        <v>0</v>
      </c>
      <c r="AB29" s="100"/>
      <c r="AC29" s="99"/>
      <c r="AD29" s="98">
        <f>SUM(AD21:AD28)</f>
        <v>0</v>
      </c>
      <c r="AE29" s="100"/>
      <c r="AF29" s="99"/>
      <c r="AG29" s="98">
        <f>SUM(AG21:AG28)</f>
        <v>0</v>
      </c>
      <c r="AH29" s="100"/>
      <c r="AI29" s="99"/>
      <c r="AJ29" s="98">
        <f>SUM(AJ21:AJ28)</f>
        <v>0</v>
      </c>
      <c r="AK29" s="100"/>
      <c r="AL29" s="99"/>
      <c r="AM29" s="196"/>
      <c r="AN29" s="196"/>
      <c r="AO29" s="15"/>
    </row>
    <row r="30" spans="1:41" ht="18.75" thickTop="1" thickBot="1">
      <c r="A30" s="1"/>
      <c r="B30" s="52" t="s">
        <v>29</v>
      </c>
      <c r="C30" s="24"/>
      <c r="D30" s="49">
        <v>350</v>
      </c>
      <c r="E30" s="57" t="s">
        <v>29</v>
      </c>
      <c r="F30" s="24"/>
      <c r="G30" s="51"/>
      <c r="H30" s="9"/>
      <c r="I30" s="47" t="s">
        <v>56</v>
      </c>
      <c r="J30" s="48"/>
      <c r="K30" s="48"/>
      <c r="L30" s="53"/>
      <c r="M30" s="53"/>
      <c r="N30" s="54">
        <f t="shared" si="14"/>
        <v>0</v>
      </c>
      <c r="O30" s="108"/>
      <c r="P30" s="109"/>
      <c r="Q30" s="9"/>
      <c r="R30" s="84" t="str">
        <f>I27</f>
        <v>Food</v>
      </c>
      <c r="S30" s="85"/>
      <c r="T30" s="85"/>
      <c r="U30" s="85"/>
      <c r="V30" s="85"/>
      <c r="W30" s="85"/>
      <c r="X30" s="85"/>
      <c r="Y30" s="85"/>
      <c r="Z30" s="85"/>
      <c r="AA30" s="85"/>
      <c r="AB30" s="85"/>
      <c r="AC30" s="85"/>
      <c r="AD30" s="85"/>
      <c r="AE30" s="85"/>
      <c r="AF30" s="85"/>
      <c r="AG30" s="85"/>
      <c r="AH30" s="85"/>
      <c r="AI30" s="85"/>
      <c r="AJ30" s="85"/>
      <c r="AK30" s="85"/>
      <c r="AL30" s="85"/>
      <c r="AM30" s="85"/>
      <c r="AN30" s="86"/>
      <c r="AO30" s="15"/>
    </row>
    <row r="31" spans="1:41" ht="16.5" thickTop="1" thickBot="1">
      <c r="A31" s="1"/>
      <c r="B31" s="47" t="s">
        <v>33</v>
      </c>
      <c r="C31" s="48"/>
      <c r="D31" s="49"/>
      <c r="E31" s="50" t="s">
        <v>33</v>
      </c>
      <c r="F31" s="48"/>
      <c r="G31" s="51"/>
      <c r="H31" s="9"/>
      <c r="I31" s="60" t="s">
        <v>28</v>
      </c>
      <c r="J31" s="61"/>
      <c r="K31" s="61"/>
      <c r="L31" s="62">
        <f>SUM(L28:L30)</f>
        <v>450</v>
      </c>
      <c r="M31" s="62">
        <f>SUM(M28:M30)</f>
        <v>100</v>
      </c>
      <c r="N31" s="62">
        <f t="shared" ref="N31" si="15">SUM(N29:N30)</f>
        <v>0</v>
      </c>
      <c r="O31" s="63">
        <f>L31/E36</f>
        <v>6.0484521338939126E-2</v>
      </c>
      <c r="P31" s="64"/>
      <c r="Q31" s="9"/>
      <c r="R31" s="35" t="str">
        <f>I28</f>
        <v>Groceries</v>
      </c>
      <c r="S31" s="36"/>
      <c r="T31" s="67">
        <f>L28</f>
        <v>450</v>
      </c>
      <c r="U31" s="104">
        <v>100</v>
      </c>
      <c r="V31" s="70" t="s">
        <v>32</v>
      </c>
      <c r="W31" s="110">
        <f>W28-U31</f>
        <v>10</v>
      </c>
      <c r="X31" s="105">
        <v>100</v>
      </c>
      <c r="Y31" s="70" t="s">
        <v>32</v>
      </c>
      <c r="Z31" s="68">
        <f>Z28-X31</f>
        <v>1019.9200000000001</v>
      </c>
      <c r="AA31" s="105">
        <v>100</v>
      </c>
      <c r="AB31" s="70" t="s">
        <v>32</v>
      </c>
      <c r="AC31" s="68">
        <f>AC28-AA31</f>
        <v>1348</v>
      </c>
      <c r="AD31" s="105">
        <v>150</v>
      </c>
      <c r="AE31" s="70" t="s">
        <v>32</v>
      </c>
      <c r="AF31" s="68">
        <f>AF28-AD31</f>
        <v>1472.37</v>
      </c>
      <c r="AG31" s="105"/>
      <c r="AH31" s="70" t="s">
        <v>32</v>
      </c>
      <c r="AI31" s="68">
        <f>AI28-AG31</f>
        <v>373</v>
      </c>
      <c r="AJ31" s="105"/>
      <c r="AK31" s="70" t="s">
        <v>32</v>
      </c>
      <c r="AL31" s="68">
        <f>AL28-AJ31</f>
        <v>0</v>
      </c>
      <c r="AM31" s="194">
        <f>SUM(U34:AL34)</f>
        <v>450</v>
      </c>
      <c r="AN31" s="194">
        <f>T34-AM31</f>
        <v>0</v>
      </c>
      <c r="AO31" s="15"/>
    </row>
    <row r="32" spans="1:41" ht="18.75" thickTop="1" thickBot="1">
      <c r="A32" s="1"/>
      <c r="B32" s="52" t="s">
        <v>35</v>
      </c>
      <c r="C32" s="24"/>
      <c r="D32" s="49"/>
      <c r="E32" s="57" t="s">
        <v>35</v>
      </c>
      <c r="F32" s="24"/>
      <c r="G32" s="51"/>
      <c r="H32" s="9"/>
      <c r="I32" s="40" t="s">
        <v>57</v>
      </c>
      <c r="J32" s="41"/>
      <c r="K32" s="41"/>
      <c r="L32" s="41"/>
      <c r="M32" s="41"/>
      <c r="N32" s="41"/>
      <c r="O32" s="95" t="s">
        <v>31</v>
      </c>
      <c r="P32" s="96"/>
      <c r="Q32" s="9"/>
      <c r="R32" s="52" t="str">
        <f t="shared" ref="R32:R34" si="16">I29</f>
        <v>Restaurants</v>
      </c>
      <c r="S32" s="24"/>
      <c r="T32" s="94">
        <f t="shared" ref="T32:T33" si="17">L29</f>
        <v>0</v>
      </c>
      <c r="U32" s="53"/>
      <c r="V32" s="70" t="s">
        <v>32</v>
      </c>
      <c r="W32" s="68">
        <f>W31-U32</f>
        <v>10</v>
      </c>
      <c r="X32" s="69"/>
      <c r="Y32" s="70" t="s">
        <v>32</v>
      </c>
      <c r="Z32" s="68">
        <f>Z31-X32</f>
        <v>1019.9200000000001</v>
      </c>
      <c r="AA32" s="69"/>
      <c r="AB32" s="70" t="s">
        <v>32</v>
      </c>
      <c r="AC32" s="68">
        <f>AC31-AA32</f>
        <v>1348</v>
      </c>
      <c r="AD32" s="69"/>
      <c r="AE32" s="70" t="s">
        <v>32</v>
      </c>
      <c r="AF32" s="68">
        <f>AF31-AD32</f>
        <v>1472.37</v>
      </c>
      <c r="AG32" s="69"/>
      <c r="AH32" s="70" t="s">
        <v>32</v>
      </c>
      <c r="AI32" s="68">
        <f>AI31-AG32</f>
        <v>373</v>
      </c>
      <c r="AJ32" s="69"/>
      <c r="AK32" s="70" t="s">
        <v>32</v>
      </c>
      <c r="AL32" s="68">
        <f>AL31-AJ32</f>
        <v>0</v>
      </c>
      <c r="AM32" s="195"/>
      <c r="AN32" s="195"/>
      <c r="AO32" s="15"/>
    </row>
    <row r="33" spans="1:41" ht="15.75" thickTop="1">
      <c r="A33" s="1"/>
      <c r="B33" s="71" t="s">
        <v>37</v>
      </c>
      <c r="C33" s="72"/>
      <c r="D33" s="49">
        <v>65</v>
      </c>
      <c r="E33" s="57" t="s">
        <v>37</v>
      </c>
      <c r="F33" s="24"/>
      <c r="G33" s="51"/>
      <c r="H33" s="9"/>
      <c r="I33" s="47" t="s">
        <v>58</v>
      </c>
      <c r="J33" s="48"/>
      <c r="K33" s="48"/>
      <c r="L33" s="53">
        <v>155</v>
      </c>
      <c r="M33" s="53"/>
      <c r="N33" s="54">
        <f>SUM(L33-M33)</f>
        <v>155</v>
      </c>
      <c r="O33" s="111"/>
      <c r="P33" s="112"/>
      <c r="Q33" s="9"/>
      <c r="R33" s="71" t="str">
        <f t="shared" si="16"/>
        <v>Lunch Money</v>
      </c>
      <c r="S33" s="72"/>
      <c r="T33" s="73">
        <f t="shared" si="17"/>
        <v>0</v>
      </c>
      <c r="U33" s="53"/>
      <c r="V33" s="70" t="s">
        <v>32</v>
      </c>
      <c r="W33" s="68">
        <f>W32-U33</f>
        <v>10</v>
      </c>
      <c r="X33" s="69"/>
      <c r="Y33" s="70" t="s">
        <v>32</v>
      </c>
      <c r="Z33" s="68">
        <f>Z32-X33</f>
        <v>1019.9200000000001</v>
      </c>
      <c r="AA33" s="69"/>
      <c r="AB33" s="70" t="s">
        <v>32</v>
      </c>
      <c r="AC33" s="68">
        <f>AC32-AA33</f>
        <v>1348</v>
      </c>
      <c r="AD33" s="69"/>
      <c r="AE33" s="70" t="s">
        <v>32</v>
      </c>
      <c r="AF33" s="68">
        <f>AF32-AD33</f>
        <v>1472.37</v>
      </c>
      <c r="AG33" s="69"/>
      <c r="AH33" s="70" t="s">
        <v>32</v>
      </c>
      <c r="AI33" s="68">
        <f>AI32-AG33</f>
        <v>373</v>
      </c>
      <c r="AJ33" s="69"/>
      <c r="AK33" s="70" t="s">
        <v>32</v>
      </c>
      <c r="AL33" s="68">
        <f>AL32-AJ33</f>
        <v>0</v>
      </c>
      <c r="AM33" s="195"/>
      <c r="AN33" s="195"/>
      <c r="AO33" s="15"/>
    </row>
    <row r="34" spans="1:41" ht="15.75" thickBot="1">
      <c r="A34" s="1"/>
      <c r="B34" s="60" t="s">
        <v>28</v>
      </c>
      <c r="C34" s="61"/>
      <c r="D34" s="87">
        <f>SUM(D26:D33)</f>
        <v>415</v>
      </c>
      <c r="E34" s="88" t="s">
        <v>28</v>
      </c>
      <c r="F34" s="61"/>
      <c r="G34" s="89">
        <f>SUM(G26:G33)</f>
        <v>0</v>
      </c>
      <c r="H34" s="9"/>
      <c r="I34" s="47" t="s">
        <v>59</v>
      </c>
      <c r="J34" s="48"/>
      <c r="K34" s="48"/>
      <c r="L34" s="53"/>
      <c r="M34" s="53"/>
      <c r="N34" s="54">
        <f t="shared" ref="N34:N39" si="18">SUM(L34-M34)</f>
        <v>0</v>
      </c>
      <c r="O34" s="106"/>
      <c r="P34" s="107"/>
      <c r="Q34" s="9"/>
      <c r="R34" s="60" t="str">
        <f t="shared" si="16"/>
        <v>TOTAL</v>
      </c>
      <c r="S34" s="61"/>
      <c r="T34" s="97">
        <f>SUM(T31:T33)</f>
        <v>450</v>
      </c>
      <c r="U34" s="98">
        <f>SUM(U31:U33)</f>
        <v>100</v>
      </c>
      <c r="V34" s="99"/>
      <c r="W34" s="99"/>
      <c r="X34" s="98">
        <f>SUM(X31:X33)</f>
        <v>100</v>
      </c>
      <c r="Y34" s="100"/>
      <c r="Z34" s="99"/>
      <c r="AA34" s="98">
        <f>SUM(AA31:AA33)</f>
        <v>100</v>
      </c>
      <c r="AB34" s="100"/>
      <c r="AC34" s="99"/>
      <c r="AD34" s="98">
        <f>SUM(AD31:AD33)</f>
        <v>150</v>
      </c>
      <c r="AE34" s="100"/>
      <c r="AF34" s="99"/>
      <c r="AG34" s="98">
        <f>SUM(AG31:AG33)</f>
        <v>0</v>
      </c>
      <c r="AH34" s="100"/>
      <c r="AI34" s="99"/>
      <c r="AJ34" s="98">
        <f>SUM(AJ31:AJ33)</f>
        <v>0</v>
      </c>
      <c r="AK34" s="100"/>
      <c r="AL34" s="99"/>
      <c r="AM34" s="196"/>
      <c r="AN34" s="196"/>
      <c r="AO34" s="15"/>
    </row>
    <row r="35" spans="1:41" ht="18.75" thickTop="1" thickBot="1">
      <c r="A35" s="1"/>
      <c r="B35" s="9"/>
      <c r="C35" s="9"/>
      <c r="D35" s="113"/>
      <c r="E35" s="9"/>
      <c r="F35" s="9"/>
      <c r="G35" s="113"/>
      <c r="H35" s="9"/>
      <c r="I35" s="47" t="s">
        <v>60</v>
      </c>
      <c r="J35" s="48"/>
      <c r="K35" s="48"/>
      <c r="L35" s="53"/>
      <c r="M35" s="53"/>
      <c r="N35" s="54">
        <f t="shared" si="18"/>
        <v>0</v>
      </c>
      <c r="O35" s="106"/>
      <c r="P35" s="107"/>
      <c r="Q35" s="9"/>
      <c r="R35" s="84" t="str">
        <f>I32</f>
        <v>Utilities</v>
      </c>
      <c r="S35" s="85"/>
      <c r="T35" s="85"/>
      <c r="U35" s="85"/>
      <c r="V35" s="85"/>
      <c r="W35" s="85"/>
      <c r="X35" s="85"/>
      <c r="Y35" s="85"/>
      <c r="Z35" s="85"/>
      <c r="AA35" s="85"/>
      <c r="AB35" s="85"/>
      <c r="AC35" s="85"/>
      <c r="AD35" s="85"/>
      <c r="AE35" s="85"/>
      <c r="AF35" s="85"/>
      <c r="AG35" s="85"/>
      <c r="AH35" s="85"/>
      <c r="AI35" s="85"/>
      <c r="AJ35" s="85"/>
      <c r="AK35" s="85"/>
      <c r="AL35" s="85"/>
      <c r="AM35" s="85"/>
      <c r="AN35" s="86"/>
      <c r="AO35" s="15"/>
    </row>
    <row r="36" spans="1:41" ht="21.75" thickTop="1">
      <c r="A36" s="1"/>
      <c r="B36" s="241" t="s">
        <v>61</v>
      </c>
      <c r="C36" s="241"/>
      <c r="D36" s="24"/>
      <c r="E36" s="242">
        <f>SUM(D14+G14+D24+G24+D34+G34)</f>
        <v>7439.92</v>
      </c>
      <c r="F36" s="24"/>
      <c r="G36" s="24"/>
      <c r="H36" s="9"/>
      <c r="I36" s="47" t="s">
        <v>62</v>
      </c>
      <c r="J36" s="48"/>
      <c r="K36" s="48"/>
      <c r="L36" s="53">
        <v>63</v>
      </c>
      <c r="M36" s="53"/>
      <c r="N36" s="54">
        <f>SUM(L36-M36)</f>
        <v>63</v>
      </c>
      <c r="O36" s="106"/>
      <c r="P36" s="107"/>
      <c r="Q36" s="9"/>
      <c r="R36" s="101" t="str">
        <f>I33</f>
        <v xml:space="preserve">Electricity </v>
      </c>
      <c r="S36" s="102"/>
      <c r="T36" s="67">
        <f>L33</f>
        <v>155</v>
      </c>
      <c r="U36" s="53"/>
      <c r="V36" s="70" t="s">
        <v>32</v>
      </c>
      <c r="W36" s="68">
        <f>W33-U36</f>
        <v>10</v>
      </c>
      <c r="X36" s="69">
        <v>155</v>
      </c>
      <c r="Y36" s="70" t="s">
        <v>32</v>
      </c>
      <c r="Z36" s="68">
        <f>Z33-X36</f>
        <v>864.92000000000007</v>
      </c>
      <c r="AA36" s="69"/>
      <c r="AB36" s="70" t="s">
        <v>32</v>
      </c>
      <c r="AC36" s="68">
        <f>AC33-AA36</f>
        <v>1348</v>
      </c>
      <c r="AD36" s="69"/>
      <c r="AE36" s="70" t="s">
        <v>32</v>
      </c>
      <c r="AF36" s="68">
        <f>AF33-AD36</f>
        <v>1472.37</v>
      </c>
      <c r="AG36" s="69"/>
      <c r="AH36" s="70" t="s">
        <v>32</v>
      </c>
      <c r="AI36" s="68">
        <f>AI33-AG36</f>
        <v>373</v>
      </c>
      <c r="AJ36" s="69"/>
      <c r="AK36" s="70" t="s">
        <v>32</v>
      </c>
      <c r="AL36" s="68">
        <f>AL33-AJ36</f>
        <v>0</v>
      </c>
      <c r="AM36" s="194">
        <f>SUM(U44:AL44)</f>
        <v>378</v>
      </c>
      <c r="AN36" s="194">
        <f>T44-AM36</f>
        <v>0</v>
      </c>
      <c r="AO36" s="15"/>
    </row>
    <row r="37" spans="1:41" ht="21">
      <c r="A37" s="1"/>
      <c r="B37" s="114" t="s">
        <v>9</v>
      </c>
      <c r="C37" s="114"/>
      <c r="D37" s="115">
        <f>SUM(L9+L16+L26+L31+L41+L49+L54+L63+L82+L87+L109)</f>
        <v>7439.92</v>
      </c>
      <c r="E37" s="114"/>
      <c r="F37" s="24"/>
      <c r="G37" s="24"/>
      <c r="H37" s="9"/>
      <c r="I37" s="47" t="s">
        <v>63</v>
      </c>
      <c r="J37" s="48"/>
      <c r="K37" s="48"/>
      <c r="L37" s="53"/>
      <c r="M37" s="53"/>
      <c r="N37" s="54">
        <f t="shared" si="18"/>
        <v>0</v>
      </c>
      <c r="O37" s="106"/>
      <c r="P37" s="107"/>
      <c r="Q37" s="9"/>
      <c r="R37" s="47" t="str">
        <f t="shared" ref="R37:R43" si="19">I34</f>
        <v>Gas</v>
      </c>
      <c r="S37" s="48"/>
      <c r="T37" s="94">
        <f t="shared" ref="T37:T43" si="20">L34</f>
        <v>0</v>
      </c>
      <c r="U37" s="53"/>
      <c r="V37" s="70" t="s">
        <v>32</v>
      </c>
      <c r="W37" s="68">
        <f>W36-U37</f>
        <v>10</v>
      </c>
      <c r="X37" s="69"/>
      <c r="Y37" s="70" t="s">
        <v>32</v>
      </c>
      <c r="Z37" s="68">
        <f>Z36-X37</f>
        <v>864.92000000000007</v>
      </c>
      <c r="AA37" s="69"/>
      <c r="AB37" s="70" t="s">
        <v>32</v>
      </c>
      <c r="AC37" s="68">
        <f>AC36-AA37</f>
        <v>1348</v>
      </c>
      <c r="AD37" s="69"/>
      <c r="AE37" s="70" t="s">
        <v>32</v>
      </c>
      <c r="AF37" s="68">
        <f>AF36-AD37</f>
        <v>1472.37</v>
      </c>
      <c r="AG37" s="69"/>
      <c r="AH37" s="70" t="s">
        <v>32</v>
      </c>
      <c r="AI37" s="68">
        <f>AI36-AG37</f>
        <v>373</v>
      </c>
      <c r="AJ37" s="69"/>
      <c r="AK37" s="70" t="s">
        <v>32</v>
      </c>
      <c r="AL37" s="68">
        <f>AL36-AJ37</f>
        <v>0</v>
      </c>
      <c r="AM37" s="195"/>
      <c r="AN37" s="195"/>
      <c r="AO37" s="15"/>
    </row>
    <row r="38" spans="1:41" ht="21">
      <c r="A38" s="1"/>
      <c r="B38" s="243" t="s">
        <v>64</v>
      </c>
      <c r="C38" s="243"/>
      <c r="D38" s="243"/>
      <c r="E38" s="244">
        <f>SUM(E36-D37)</f>
        <v>0</v>
      </c>
      <c r="F38" s="24"/>
      <c r="G38" s="24"/>
      <c r="H38" s="9"/>
      <c r="I38" s="47" t="s">
        <v>65</v>
      </c>
      <c r="J38" s="48"/>
      <c r="K38" s="48"/>
      <c r="L38" s="53">
        <v>90</v>
      </c>
      <c r="M38" s="53"/>
      <c r="N38" s="54">
        <f t="shared" si="18"/>
        <v>90</v>
      </c>
      <c r="O38" s="106"/>
      <c r="P38" s="107"/>
      <c r="Q38" s="9"/>
      <c r="R38" s="47" t="str">
        <f t="shared" si="19"/>
        <v>Cable</v>
      </c>
      <c r="S38" s="48"/>
      <c r="T38" s="94">
        <f t="shared" si="20"/>
        <v>0</v>
      </c>
      <c r="U38" s="53"/>
      <c r="V38" s="70" t="s">
        <v>32</v>
      </c>
      <c r="W38" s="68">
        <f>W37-U38</f>
        <v>10</v>
      </c>
      <c r="X38" s="69"/>
      <c r="Y38" s="70" t="s">
        <v>32</v>
      </c>
      <c r="Z38" s="68">
        <f>Z37-X38</f>
        <v>864.92000000000007</v>
      </c>
      <c r="AA38" s="69"/>
      <c r="AB38" s="70" t="s">
        <v>32</v>
      </c>
      <c r="AC38" s="68">
        <f>AC37-AA38</f>
        <v>1348</v>
      </c>
      <c r="AD38" s="69"/>
      <c r="AE38" s="70" t="s">
        <v>32</v>
      </c>
      <c r="AF38" s="68">
        <f>AF37-AD38</f>
        <v>1472.37</v>
      </c>
      <c r="AG38" s="69"/>
      <c r="AH38" s="70" t="s">
        <v>32</v>
      </c>
      <c r="AI38" s="68">
        <f>AI37-AG38</f>
        <v>373</v>
      </c>
      <c r="AJ38" s="69"/>
      <c r="AK38" s="70" t="s">
        <v>32</v>
      </c>
      <c r="AL38" s="68">
        <f>AL37-AJ38</f>
        <v>0</v>
      </c>
      <c r="AM38" s="195"/>
      <c r="AN38" s="195"/>
      <c r="AO38" s="15"/>
    </row>
    <row r="39" spans="1:41">
      <c r="A39" s="1"/>
      <c r="B39" s="9"/>
      <c r="C39" s="9"/>
      <c r="D39" s="113"/>
      <c r="E39" s="9"/>
      <c r="F39" s="9"/>
      <c r="G39" s="113"/>
      <c r="H39" s="9"/>
      <c r="I39" s="47" t="s">
        <v>66</v>
      </c>
      <c r="J39" s="48"/>
      <c r="K39" s="48"/>
      <c r="L39" s="53">
        <v>15</v>
      </c>
      <c r="M39" s="53"/>
      <c r="N39" s="54">
        <f t="shared" si="18"/>
        <v>15</v>
      </c>
      <c r="O39" s="106"/>
      <c r="P39" s="107"/>
      <c r="Q39" s="9"/>
      <c r="R39" s="47" t="str">
        <f t="shared" si="19"/>
        <v>Internet</v>
      </c>
      <c r="S39" s="48"/>
      <c r="T39" s="94">
        <f t="shared" si="20"/>
        <v>63</v>
      </c>
      <c r="U39" s="53"/>
      <c r="V39" s="70" t="s">
        <v>32</v>
      </c>
      <c r="W39" s="68">
        <f t="shared" ref="W39:W43" si="21">W38-U39</f>
        <v>10</v>
      </c>
      <c r="X39" s="69">
        <v>63</v>
      </c>
      <c r="Y39" s="70" t="s">
        <v>32</v>
      </c>
      <c r="Z39" s="68">
        <f>Z38-X39</f>
        <v>801.92000000000007</v>
      </c>
      <c r="AA39" s="69"/>
      <c r="AB39" s="70" t="s">
        <v>32</v>
      </c>
      <c r="AC39" s="68">
        <f>AC38-AA39</f>
        <v>1348</v>
      </c>
      <c r="AD39" s="69"/>
      <c r="AE39" s="70" t="s">
        <v>32</v>
      </c>
      <c r="AF39" s="68">
        <f>AF38-AD39</f>
        <v>1472.37</v>
      </c>
      <c r="AG39" s="69"/>
      <c r="AH39" s="70" t="s">
        <v>32</v>
      </c>
      <c r="AI39" s="68">
        <f>AI38-AG39</f>
        <v>373</v>
      </c>
      <c r="AJ39" s="69"/>
      <c r="AK39" s="70" t="s">
        <v>32</v>
      </c>
      <c r="AL39" s="68">
        <f>AL38-AJ39</f>
        <v>0</v>
      </c>
      <c r="AM39" s="195"/>
      <c r="AN39" s="195"/>
      <c r="AO39" s="15"/>
    </row>
    <row r="40" spans="1:41">
      <c r="A40" s="1"/>
      <c r="B40" s="12" t="s">
        <v>67</v>
      </c>
      <c r="C40" s="13"/>
      <c r="D40" s="13"/>
      <c r="E40" s="13"/>
      <c r="F40" s="13"/>
      <c r="G40" s="116"/>
      <c r="H40" s="9"/>
      <c r="I40" s="47" t="s">
        <v>68</v>
      </c>
      <c r="J40" s="48"/>
      <c r="K40" s="48"/>
      <c r="L40" s="53">
        <v>55</v>
      </c>
      <c r="M40" s="53"/>
      <c r="N40" s="54">
        <f>SUM(L40-M40)</f>
        <v>55</v>
      </c>
      <c r="O40" s="108"/>
      <c r="P40" s="109"/>
      <c r="Q40" s="9"/>
      <c r="R40" s="47" t="str">
        <f t="shared" si="19"/>
        <v>Cell Phone</v>
      </c>
      <c r="S40" s="48"/>
      <c r="T40" s="94">
        <f t="shared" si="20"/>
        <v>0</v>
      </c>
      <c r="U40" s="104"/>
      <c r="V40" s="70" t="s">
        <v>32</v>
      </c>
      <c r="W40" s="68">
        <f t="shared" si="21"/>
        <v>10</v>
      </c>
      <c r="X40" s="105"/>
      <c r="Y40" s="70" t="s">
        <v>32</v>
      </c>
      <c r="Z40" s="68">
        <f t="shared" ref="Z40:Z43" si="22">Z39-X40</f>
        <v>801.92000000000007</v>
      </c>
      <c r="AA40" s="105"/>
      <c r="AB40" s="70" t="s">
        <v>32</v>
      </c>
      <c r="AC40" s="68">
        <f t="shared" ref="AC40:AC43" si="23">AC39-AA40</f>
        <v>1348</v>
      </c>
      <c r="AD40" s="105"/>
      <c r="AE40" s="70" t="s">
        <v>32</v>
      </c>
      <c r="AF40" s="68">
        <f t="shared" ref="AF40:AF43" si="24">AF39-AD40</f>
        <v>1472.37</v>
      </c>
      <c r="AG40" s="105"/>
      <c r="AH40" s="70" t="s">
        <v>32</v>
      </c>
      <c r="AI40" s="68">
        <f t="shared" ref="AI40:AI43" si="25">AI39-AG40</f>
        <v>373</v>
      </c>
      <c r="AJ40" s="105"/>
      <c r="AK40" s="70" t="s">
        <v>32</v>
      </c>
      <c r="AL40" s="68">
        <f t="shared" ref="AL40:AL43" si="26">AL39-AJ40</f>
        <v>0</v>
      </c>
      <c r="AM40" s="195"/>
      <c r="AN40" s="195"/>
      <c r="AO40" s="15"/>
    </row>
    <row r="41" spans="1:41" ht="15.75" thickBot="1">
      <c r="A41" s="1"/>
      <c r="B41" s="6"/>
      <c r="C41" s="7"/>
      <c r="D41" s="7"/>
      <c r="E41" s="7"/>
      <c r="F41" s="7"/>
      <c r="G41" s="8"/>
      <c r="H41" s="9"/>
      <c r="I41" s="60" t="s">
        <v>28</v>
      </c>
      <c r="J41" s="61"/>
      <c r="K41" s="61"/>
      <c r="L41" s="62">
        <f>SUM(L33:L40)</f>
        <v>378</v>
      </c>
      <c r="M41" s="62">
        <f>SUM(M33:M40)</f>
        <v>0</v>
      </c>
      <c r="N41" s="62">
        <f t="shared" ref="N41" si="27">SUM(N39:N40)</f>
        <v>70</v>
      </c>
      <c r="O41" s="63">
        <f>L41/E36</f>
        <v>5.0806997924708865E-2</v>
      </c>
      <c r="P41" s="64"/>
      <c r="Q41" s="9"/>
      <c r="R41" s="47" t="str">
        <f t="shared" si="19"/>
        <v>Phone</v>
      </c>
      <c r="S41" s="48"/>
      <c r="T41" s="94">
        <f t="shared" si="20"/>
        <v>90</v>
      </c>
      <c r="U41" s="53"/>
      <c r="V41" s="70" t="s">
        <v>32</v>
      </c>
      <c r="W41" s="68">
        <f t="shared" si="21"/>
        <v>10</v>
      </c>
      <c r="X41" s="69">
        <v>90</v>
      </c>
      <c r="Y41" s="70" t="s">
        <v>32</v>
      </c>
      <c r="Z41" s="68">
        <f t="shared" si="22"/>
        <v>711.92000000000007</v>
      </c>
      <c r="AA41" s="69"/>
      <c r="AB41" s="70" t="s">
        <v>32</v>
      </c>
      <c r="AC41" s="68">
        <f t="shared" si="23"/>
        <v>1348</v>
      </c>
      <c r="AD41" s="69"/>
      <c r="AE41" s="70" t="s">
        <v>32</v>
      </c>
      <c r="AF41" s="68">
        <f t="shared" si="24"/>
        <v>1472.37</v>
      </c>
      <c r="AG41" s="69"/>
      <c r="AH41" s="70" t="s">
        <v>32</v>
      </c>
      <c r="AI41" s="68">
        <f t="shared" si="25"/>
        <v>373</v>
      </c>
      <c r="AJ41" s="69"/>
      <c r="AK41" s="70" t="s">
        <v>32</v>
      </c>
      <c r="AL41" s="68">
        <f t="shared" si="26"/>
        <v>0</v>
      </c>
      <c r="AM41" s="195"/>
      <c r="AN41" s="195"/>
      <c r="AO41" s="15"/>
    </row>
    <row r="42" spans="1:41" ht="21.75" thickTop="1" thickBot="1">
      <c r="A42" s="1"/>
      <c r="B42" s="16" t="s">
        <v>69</v>
      </c>
      <c r="C42" s="17"/>
      <c r="D42" s="17"/>
      <c r="E42" s="17"/>
      <c r="F42" s="17"/>
      <c r="G42" s="18"/>
      <c r="H42" s="9"/>
      <c r="I42" s="40" t="s">
        <v>70</v>
      </c>
      <c r="J42" s="41"/>
      <c r="K42" s="41"/>
      <c r="L42" s="41"/>
      <c r="M42" s="41"/>
      <c r="N42" s="41"/>
      <c r="O42" s="95" t="s">
        <v>20</v>
      </c>
      <c r="P42" s="96"/>
      <c r="Q42" s="9"/>
      <c r="R42" s="47" t="str">
        <f t="shared" si="19"/>
        <v>Trash</v>
      </c>
      <c r="S42" s="48"/>
      <c r="T42" s="94">
        <f t="shared" si="20"/>
        <v>15</v>
      </c>
      <c r="U42" s="53"/>
      <c r="V42" s="70" t="s">
        <v>32</v>
      </c>
      <c r="W42" s="68">
        <f t="shared" si="21"/>
        <v>10</v>
      </c>
      <c r="X42" s="69">
        <v>15</v>
      </c>
      <c r="Y42" s="70" t="s">
        <v>32</v>
      </c>
      <c r="Z42" s="68">
        <f t="shared" si="22"/>
        <v>696.92000000000007</v>
      </c>
      <c r="AA42" s="69"/>
      <c r="AB42" s="70" t="s">
        <v>32</v>
      </c>
      <c r="AC42" s="68">
        <f t="shared" si="23"/>
        <v>1348</v>
      </c>
      <c r="AD42" s="69"/>
      <c r="AE42" s="70" t="s">
        <v>32</v>
      </c>
      <c r="AF42" s="68">
        <f t="shared" si="24"/>
        <v>1472.37</v>
      </c>
      <c r="AG42" s="69"/>
      <c r="AH42" s="70" t="s">
        <v>32</v>
      </c>
      <c r="AI42" s="68">
        <f t="shared" si="25"/>
        <v>373</v>
      </c>
      <c r="AJ42" s="69"/>
      <c r="AK42" s="70" t="s">
        <v>32</v>
      </c>
      <c r="AL42" s="68">
        <f t="shared" si="26"/>
        <v>0</v>
      </c>
      <c r="AM42" s="195"/>
      <c r="AN42" s="195"/>
      <c r="AO42" s="15"/>
    </row>
    <row r="43" spans="1:41" ht="15.75" thickTop="1">
      <c r="A43" s="1"/>
      <c r="B43" s="117" t="s">
        <v>71</v>
      </c>
      <c r="C43" s="118"/>
      <c r="D43" s="118"/>
      <c r="E43" s="119" t="s">
        <v>72</v>
      </c>
      <c r="F43" s="120" t="s">
        <v>73</v>
      </c>
      <c r="G43" s="121"/>
      <c r="H43" s="9"/>
      <c r="I43" s="47" t="s">
        <v>74</v>
      </c>
      <c r="J43" s="48"/>
      <c r="K43" s="48"/>
      <c r="L43" s="53">
        <v>89</v>
      </c>
      <c r="M43" s="53"/>
      <c r="N43" s="54">
        <f>SUM(L43-M43)</f>
        <v>89</v>
      </c>
      <c r="O43" s="111"/>
      <c r="P43" s="112"/>
      <c r="Q43" s="9"/>
      <c r="R43" s="92" t="str">
        <f t="shared" si="19"/>
        <v>Water</v>
      </c>
      <c r="S43" s="93"/>
      <c r="T43" s="73">
        <f t="shared" si="20"/>
        <v>55</v>
      </c>
      <c r="U43" s="53"/>
      <c r="V43" s="70" t="s">
        <v>32</v>
      </c>
      <c r="W43" s="68">
        <f t="shared" si="21"/>
        <v>10</v>
      </c>
      <c r="X43" s="69">
        <v>55</v>
      </c>
      <c r="Y43" s="70" t="s">
        <v>32</v>
      </c>
      <c r="Z43" s="68">
        <f t="shared" si="22"/>
        <v>641.92000000000007</v>
      </c>
      <c r="AA43" s="69"/>
      <c r="AB43" s="70" t="s">
        <v>32</v>
      </c>
      <c r="AC43" s="68">
        <f t="shared" si="23"/>
        <v>1348</v>
      </c>
      <c r="AD43" s="69"/>
      <c r="AE43" s="70" t="s">
        <v>32</v>
      </c>
      <c r="AF43" s="68">
        <f t="shared" si="24"/>
        <v>1472.37</v>
      </c>
      <c r="AG43" s="69"/>
      <c r="AH43" s="70" t="s">
        <v>32</v>
      </c>
      <c r="AI43" s="68">
        <f t="shared" si="25"/>
        <v>373</v>
      </c>
      <c r="AJ43" s="69"/>
      <c r="AK43" s="70" t="s">
        <v>32</v>
      </c>
      <c r="AL43" s="68">
        <f t="shared" si="26"/>
        <v>0</v>
      </c>
      <c r="AM43" s="195"/>
      <c r="AN43" s="195"/>
      <c r="AO43" s="15"/>
    </row>
    <row r="44" spans="1:41" ht="15.75" thickBot="1">
      <c r="A44" s="1"/>
      <c r="B44" s="122" t="s">
        <v>45</v>
      </c>
      <c r="C44" s="123"/>
      <c r="D44" s="123"/>
      <c r="E44" s="124">
        <v>40360</v>
      </c>
      <c r="F44" s="125">
        <v>1200</v>
      </c>
      <c r="G44" s="126"/>
      <c r="H44" s="9"/>
      <c r="I44" s="47" t="s">
        <v>75</v>
      </c>
      <c r="J44" s="48"/>
      <c r="K44" s="48"/>
      <c r="L44" s="53">
        <v>250</v>
      </c>
      <c r="M44" s="53"/>
      <c r="N44" s="54">
        <f t="shared" ref="N44:N48" si="28">SUM(L44-M44)</f>
        <v>250</v>
      </c>
      <c r="O44" s="106"/>
      <c r="P44" s="107"/>
      <c r="Q44" s="9"/>
      <c r="R44" s="60" t="str">
        <f>I41</f>
        <v>TOTAL</v>
      </c>
      <c r="S44" s="61"/>
      <c r="T44" s="97">
        <f>SUM(T36:T43)</f>
        <v>378</v>
      </c>
      <c r="U44" s="98">
        <f>SUM(U36:U43)</f>
        <v>0</v>
      </c>
      <c r="V44" s="99"/>
      <c r="W44" s="99"/>
      <c r="X44" s="98">
        <f>SUM(X36:X43)</f>
        <v>378</v>
      </c>
      <c r="Y44" s="100"/>
      <c r="Z44" s="99"/>
      <c r="AA44" s="98">
        <f>SUM(AA36:AA43)</f>
        <v>0</v>
      </c>
      <c r="AB44" s="100"/>
      <c r="AC44" s="99"/>
      <c r="AD44" s="98">
        <f>SUM(AD36:AD43)</f>
        <v>0</v>
      </c>
      <c r="AE44" s="100"/>
      <c r="AF44" s="99"/>
      <c r="AG44" s="98">
        <f>SUM(AG36:AG43)</f>
        <v>0</v>
      </c>
      <c r="AH44" s="100"/>
      <c r="AI44" s="99"/>
      <c r="AJ44" s="98">
        <f>SUM(AJ36:AJ43)</f>
        <v>0</v>
      </c>
      <c r="AK44" s="100"/>
      <c r="AL44" s="99"/>
      <c r="AM44" s="196"/>
      <c r="AN44" s="196"/>
      <c r="AO44" s="15"/>
    </row>
    <row r="45" spans="1:41" ht="18.75" thickTop="1" thickBot="1">
      <c r="A45" s="1"/>
      <c r="B45" s="127" t="s">
        <v>76</v>
      </c>
      <c r="C45" s="128"/>
      <c r="D45" s="128"/>
      <c r="E45" s="124">
        <v>40361</v>
      </c>
      <c r="F45" s="125">
        <v>350</v>
      </c>
      <c r="G45" s="126"/>
      <c r="H45" s="9"/>
      <c r="I45" s="47" t="s">
        <v>77</v>
      </c>
      <c r="J45" s="48"/>
      <c r="K45" s="48"/>
      <c r="L45" s="53"/>
      <c r="M45" s="53"/>
      <c r="N45" s="54">
        <f t="shared" si="28"/>
        <v>0</v>
      </c>
      <c r="O45" s="106"/>
      <c r="P45" s="107"/>
      <c r="Q45" s="9"/>
      <c r="R45" s="84" t="str">
        <f>I42</f>
        <v>Transportation</v>
      </c>
      <c r="S45" s="85"/>
      <c r="T45" s="85"/>
      <c r="U45" s="85"/>
      <c r="V45" s="85"/>
      <c r="W45" s="85"/>
      <c r="X45" s="85"/>
      <c r="Y45" s="85"/>
      <c r="Z45" s="85"/>
      <c r="AA45" s="85"/>
      <c r="AB45" s="85"/>
      <c r="AC45" s="85"/>
      <c r="AD45" s="85"/>
      <c r="AE45" s="85"/>
      <c r="AF45" s="85"/>
      <c r="AG45" s="85"/>
      <c r="AH45" s="85"/>
      <c r="AI45" s="85"/>
      <c r="AJ45" s="85"/>
      <c r="AK45" s="85"/>
      <c r="AL45" s="85"/>
      <c r="AM45" s="85"/>
      <c r="AN45" s="86"/>
      <c r="AO45" s="15"/>
    </row>
    <row r="46" spans="1:41" ht="15.75" thickTop="1">
      <c r="A46" s="1"/>
      <c r="B46" s="129" t="s">
        <v>78</v>
      </c>
      <c r="C46" s="130"/>
      <c r="D46" s="130"/>
      <c r="E46" s="124">
        <v>40362</v>
      </c>
      <c r="F46" s="125">
        <v>65</v>
      </c>
      <c r="G46" s="126"/>
      <c r="H46" s="9"/>
      <c r="I46" s="47" t="s">
        <v>79</v>
      </c>
      <c r="J46" s="48"/>
      <c r="K46" s="48"/>
      <c r="L46" s="53">
        <v>10</v>
      </c>
      <c r="M46" s="53"/>
      <c r="N46" s="54">
        <f t="shared" si="28"/>
        <v>10</v>
      </c>
      <c r="O46" s="106"/>
      <c r="P46" s="107"/>
      <c r="Q46" s="9"/>
      <c r="R46" s="131" t="str">
        <f>I43</f>
        <v>Car Insurance</v>
      </c>
      <c r="S46" s="132"/>
      <c r="T46" s="67">
        <f>L43</f>
        <v>89</v>
      </c>
      <c r="U46" s="53"/>
      <c r="V46" s="133" t="s">
        <v>32</v>
      </c>
      <c r="W46" s="68">
        <f>W43-U46</f>
        <v>10</v>
      </c>
      <c r="X46" s="69">
        <v>89</v>
      </c>
      <c r="Y46" s="70" t="s">
        <v>32</v>
      </c>
      <c r="Z46" s="68">
        <f>Z43-X46</f>
        <v>552.92000000000007</v>
      </c>
      <c r="AA46" s="69"/>
      <c r="AB46" s="70" t="s">
        <v>32</v>
      </c>
      <c r="AC46" s="68">
        <f>AC43-AA46</f>
        <v>1348</v>
      </c>
      <c r="AD46" s="69"/>
      <c r="AE46" s="70" t="s">
        <v>32</v>
      </c>
      <c r="AF46" s="68">
        <f>AF43-AD46</f>
        <v>1472.37</v>
      </c>
      <c r="AG46" s="69"/>
      <c r="AH46" s="70" t="s">
        <v>32</v>
      </c>
      <c r="AI46" s="68">
        <f>AI43-AG46</f>
        <v>373</v>
      </c>
      <c r="AJ46" s="69"/>
      <c r="AK46" s="70" t="s">
        <v>32</v>
      </c>
      <c r="AL46" s="68">
        <f>AL43-AJ46</f>
        <v>0</v>
      </c>
      <c r="AM46" s="194">
        <f>SUM(U52:AL52)</f>
        <v>349</v>
      </c>
      <c r="AN46" s="194">
        <f>T52-AM46</f>
        <v>0</v>
      </c>
      <c r="AO46" s="15"/>
    </row>
    <row r="47" spans="1:41">
      <c r="A47" s="1"/>
      <c r="B47" s="122" t="s">
        <v>80</v>
      </c>
      <c r="C47" s="123"/>
      <c r="D47" s="123"/>
      <c r="E47" s="124">
        <v>40363</v>
      </c>
      <c r="F47" s="125">
        <v>150</v>
      </c>
      <c r="G47" s="126"/>
      <c r="H47" s="9"/>
      <c r="I47" s="47" t="s">
        <v>81</v>
      </c>
      <c r="J47" s="48"/>
      <c r="K47" s="48"/>
      <c r="L47" s="53"/>
      <c r="M47" s="53"/>
      <c r="N47" s="54">
        <f t="shared" si="28"/>
        <v>0</v>
      </c>
      <c r="O47" s="106"/>
      <c r="P47" s="107"/>
      <c r="Q47" s="9"/>
      <c r="R47" s="134" t="str">
        <f t="shared" ref="R47:R50" si="29">I44</f>
        <v>Gas &amp; Oil</v>
      </c>
      <c r="S47" s="135"/>
      <c r="T47" s="94">
        <f t="shared" ref="T47:T51" si="30">L44</f>
        <v>250</v>
      </c>
      <c r="U47" s="104"/>
      <c r="V47" s="133" t="s">
        <v>32</v>
      </c>
      <c r="W47" s="110">
        <f>W46-U47</f>
        <v>10</v>
      </c>
      <c r="X47" s="105">
        <v>125</v>
      </c>
      <c r="Y47" s="70" t="s">
        <v>32</v>
      </c>
      <c r="Z47" s="68">
        <f>Z46-X47</f>
        <v>427.92000000000007</v>
      </c>
      <c r="AA47" s="105"/>
      <c r="AB47" s="70" t="s">
        <v>32</v>
      </c>
      <c r="AC47" s="68">
        <f>AC46-AA47</f>
        <v>1348</v>
      </c>
      <c r="AD47" s="105">
        <v>125</v>
      </c>
      <c r="AE47" s="70" t="s">
        <v>32</v>
      </c>
      <c r="AF47" s="68">
        <f>AF46-AD47</f>
        <v>1347.37</v>
      </c>
      <c r="AG47" s="105"/>
      <c r="AH47" s="70" t="s">
        <v>32</v>
      </c>
      <c r="AI47" s="68">
        <f>AI46-AG47</f>
        <v>373</v>
      </c>
      <c r="AJ47" s="105"/>
      <c r="AK47" s="70" t="s">
        <v>32</v>
      </c>
      <c r="AL47" s="68">
        <f>AL46-AJ47</f>
        <v>0</v>
      </c>
      <c r="AM47" s="195"/>
      <c r="AN47" s="195"/>
      <c r="AO47" s="15"/>
    </row>
    <row r="48" spans="1:41">
      <c r="A48" s="1"/>
      <c r="B48" s="122" t="s">
        <v>63</v>
      </c>
      <c r="C48" s="123"/>
      <c r="D48" s="123"/>
      <c r="E48" s="124">
        <v>40364</v>
      </c>
      <c r="F48" s="125">
        <v>90</v>
      </c>
      <c r="G48" s="126"/>
      <c r="H48" s="9"/>
      <c r="I48" s="47" t="s">
        <v>82</v>
      </c>
      <c r="J48" s="48"/>
      <c r="K48" s="48"/>
      <c r="L48" s="53"/>
      <c r="M48" s="53"/>
      <c r="N48" s="54">
        <f t="shared" si="28"/>
        <v>0</v>
      </c>
      <c r="O48" s="108"/>
      <c r="P48" s="109"/>
      <c r="Q48" s="9"/>
      <c r="R48" s="134" t="str">
        <f t="shared" si="29"/>
        <v>Inspection</v>
      </c>
      <c r="S48" s="135"/>
      <c r="T48" s="94">
        <f t="shared" si="30"/>
        <v>0</v>
      </c>
      <c r="U48" s="53"/>
      <c r="V48" s="133" t="s">
        <v>32</v>
      </c>
      <c r="W48" s="68">
        <f>W47-U48</f>
        <v>10</v>
      </c>
      <c r="X48" s="69"/>
      <c r="Y48" s="70" t="s">
        <v>32</v>
      </c>
      <c r="Z48" s="68">
        <f t="shared" ref="Z48:Z51" si="31">Z47-X48</f>
        <v>427.92000000000007</v>
      </c>
      <c r="AA48" s="69"/>
      <c r="AB48" s="70" t="s">
        <v>32</v>
      </c>
      <c r="AC48" s="68">
        <f t="shared" ref="AC48:AC51" si="32">AC47-AA48</f>
        <v>1348</v>
      </c>
      <c r="AD48" s="69"/>
      <c r="AE48" s="70" t="s">
        <v>32</v>
      </c>
      <c r="AF48" s="68">
        <f t="shared" ref="AF48:AF51" si="33">AF47-AD48</f>
        <v>1347.37</v>
      </c>
      <c r="AG48" s="69"/>
      <c r="AH48" s="70" t="s">
        <v>32</v>
      </c>
      <c r="AI48" s="68">
        <f t="shared" ref="AI48:AI51" si="34">AI47-AG48</f>
        <v>373</v>
      </c>
      <c r="AJ48" s="69"/>
      <c r="AK48" s="70" t="s">
        <v>32</v>
      </c>
      <c r="AL48" s="68">
        <f t="shared" ref="AL48:AL51" si="35">AL47-AJ48</f>
        <v>0</v>
      </c>
      <c r="AM48" s="195"/>
      <c r="AN48" s="195"/>
      <c r="AO48" s="15"/>
    </row>
    <row r="49" spans="1:41" ht="15.75" thickBot="1">
      <c r="A49" s="1"/>
      <c r="B49" s="122" t="s">
        <v>68</v>
      </c>
      <c r="C49" s="123"/>
      <c r="D49" s="123"/>
      <c r="E49" s="124">
        <v>40365</v>
      </c>
      <c r="F49" s="125">
        <v>45</v>
      </c>
      <c r="G49" s="126"/>
      <c r="H49" s="9"/>
      <c r="I49" s="60" t="s">
        <v>28</v>
      </c>
      <c r="J49" s="61"/>
      <c r="K49" s="61"/>
      <c r="L49" s="62">
        <f>SUM(L43:L48)</f>
        <v>349</v>
      </c>
      <c r="M49" s="62">
        <f>SUM(M43:M48)</f>
        <v>0</v>
      </c>
      <c r="N49" s="62">
        <f t="shared" ref="N49" si="36">SUM(N47:N48)</f>
        <v>0</v>
      </c>
      <c r="O49" s="63">
        <f>L49/E36</f>
        <v>4.6909106549532793E-2</v>
      </c>
      <c r="P49" s="64"/>
      <c r="Q49" s="9"/>
      <c r="R49" s="134" t="str">
        <f t="shared" si="29"/>
        <v>Property Taxes</v>
      </c>
      <c r="S49" s="135"/>
      <c r="T49" s="94">
        <f t="shared" si="30"/>
        <v>10</v>
      </c>
      <c r="U49" s="53"/>
      <c r="V49" s="133" t="s">
        <v>32</v>
      </c>
      <c r="W49" s="68">
        <f t="shared" ref="W49:W51" si="37">W48-U49</f>
        <v>10</v>
      </c>
      <c r="X49" s="69">
        <v>10</v>
      </c>
      <c r="Y49" s="70" t="s">
        <v>32</v>
      </c>
      <c r="Z49" s="68">
        <f t="shared" si="31"/>
        <v>417.92000000000007</v>
      </c>
      <c r="AA49" s="69"/>
      <c r="AB49" s="70" t="s">
        <v>32</v>
      </c>
      <c r="AC49" s="68">
        <f t="shared" si="32"/>
        <v>1348</v>
      </c>
      <c r="AD49" s="69"/>
      <c r="AE49" s="70" t="s">
        <v>32</v>
      </c>
      <c r="AF49" s="68">
        <f t="shared" si="33"/>
        <v>1347.37</v>
      </c>
      <c r="AG49" s="69"/>
      <c r="AH49" s="70" t="s">
        <v>32</v>
      </c>
      <c r="AI49" s="68">
        <f t="shared" si="34"/>
        <v>373</v>
      </c>
      <c r="AJ49" s="69"/>
      <c r="AK49" s="70" t="s">
        <v>32</v>
      </c>
      <c r="AL49" s="68">
        <f t="shared" si="35"/>
        <v>0</v>
      </c>
      <c r="AM49" s="195"/>
      <c r="AN49" s="195"/>
      <c r="AO49" s="15"/>
    </row>
    <row r="50" spans="1:41" ht="18.75" thickTop="1" thickBot="1">
      <c r="A50" s="1"/>
      <c r="B50" s="122" t="s">
        <v>62</v>
      </c>
      <c r="C50" s="123"/>
      <c r="D50" s="123"/>
      <c r="E50" s="124">
        <v>40366</v>
      </c>
      <c r="F50" s="125">
        <v>65</v>
      </c>
      <c r="G50" s="126"/>
      <c r="H50" s="9"/>
      <c r="I50" s="40" t="s">
        <v>83</v>
      </c>
      <c r="J50" s="41"/>
      <c r="K50" s="41"/>
      <c r="L50" s="41"/>
      <c r="M50" s="41"/>
      <c r="N50" s="41"/>
      <c r="O50" s="95" t="s">
        <v>84</v>
      </c>
      <c r="P50" s="96"/>
      <c r="Q50" s="9"/>
      <c r="R50" s="134" t="str">
        <f t="shared" si="29"/>
        <v>Repairs &amp; Maintenance</v>
      </c>
      <c r="S50" s="135"/>
      <c r="T50" s="94">
        <f t="shared" si="30"/>
        <v>0</v>
      </c>
      <c r="U50" s="53"/>
      <c r="V50" s="133" t="s">
        <v>32</v>
      </c>
      <c r="W50" s="68">
        <f t="shared" si="37"/>
        <v>10</v>
      </c>
      <c r="X50" s="69"/>
      <c r="Y50" s="70" t="s">
        <v>32</v>
      </c>
      <c r="Z50" s="68">
        <f t="shared" si="31"/>
        <v>417.92000000000007</v>
      </c>
      <c r="AA50" s="69"/>
      <c r="AB50" s="70" t="s">
        <v>32</v>
      </c>
      <c r="AC50" s="68">
        <f t="shared" si="32"/>
        <v>1348</v>
      </c>
      <c r="AD50" s="69"/>
      <c r="AE50" s="70" t="s">
        <v>32</v>
      </c>
      <c r="AF50" s="68">
        <f t="shared" si="33"/>
        <v>1347.37</v>
      </c>
      <c r="AG50" s="69"/>
      <c r="AH50" s="70" t="s">
        <v>32</v>
      </c>
      <c r="AI50" s="68">
        <f t="shared" si="34"/>
        <v>373</v>
      </c>
      <c r="AJ50" s="69"/>
      <c r="AK50" s="70" t="s">
        <v>32</v>
      </c>
      <c r="AL50" s="68">
        <f t="shared" si="35"/>
        <v>0</v>
      </c>
      <c r="AM50" s="195"/>
      <c r="AN50" s="195"/>
      <c r="AO50" s="15"/>
    </row>
    <row r="51" spans="1:41" ht="15.75" thickTop="1">
      <c r="A51" s="1"/>
      <c r="B51" s="47" t="s">
        <v>85</v>
      </c>
      <c r="C51" s="48"/>
      <c r="D51" s="48"/>
      <c r="E51" s="124">
        <v>40367</v>
      </c>
      <c r="F51" s="125">
        <v>15</v>
      </c>
      <c r="G51" s="126"/>
      <c r="H51" s="9"/>
      <c r="I51" s="47" t="s">
        <v>86</v>
      </c>
      <c r="J51" s="48"/>
      <c r="K51" s="48"/>
      <c r="L51" s="53">
        <v>25</v>
      </c>
      <c r="M51" s="53"/>
      <c r="N51" s="54">
        <f>SUM(L51-M51)</f>
        <v>25</v>
      </c>
      <c r="O51" s="111"/>
      <c r="P51" s="112"/>
      <c r="Q51" s="9"/>
      <c r="R51" s="136" t="str">
        <f>I48</f>
        <v>Misc. Fees</v>
      </c>
      <c r="S51" s="137"/>
      <c r="T51" s="73">
        <f t="shared" si="30"/>
        <v>0</v>
      </c>
      <c r="U51" s="104"/>
      <c r="V51" s="133" t="s">
        <v>32</v>
      </c>
      <c r="W51" s="68">
        <f t="shared" si="37"/>
        <v>10</v>
      </c>
      <c r="X51" s="105"/>
      <c r="Y51" s="70" t="s">
        <v>32</v>
      </c>
      <c r="Z51" s="68">
        <f t="shared" si="31"/>
        <v>417.92000000000007</v>
      </c>
      <c r="AA51" s="105"/>
      <c r="AB51" s="70" t="s">
        <v>32</v>
      </c>
      <c r="AC51" s="68">
        <f t="shared" si="32"/>
        <v>1348</v>
      </c>
      <c r="AD51" s="105"/>
      <c r="AE51" s="70" t="s">
        <v>32</v>
      </c>
      <c r="AF51" s="68">
        <f t="shared" si="33"/>
        <v>1347.37</v>
      </c>
      <c r="AG51" s="105"/>
      <c r="AH51" s="70" t="s">
        <v>32</v>
      </c>
      <c r="AI51" s="68">
        <f t="shared" si="34"/>
        <v>373</v>
      </c>
      <c r="AJ51" s="105"/>
      <c r="AK51" s="70" t="s">
        <v>32</v>
      </c>
      <c r="AL51" s="68">
        <f>AL50-AJ51</f>
        <v>0</v>
      </c>
      <c r="AM51" s="195"/>
      <c r="AN51" s="195"/>
      <c r="AO51" s="15"/>
    </row>
    <row r="52" spans="1:41" ht="15.75" thickBot="1">
      <c r="A52" s="1"/>
      <c r="B52" s="122" t="s">
        <v>87</v>
      </c>
      <c r="C52" s="123"/>
      <c r="D52" s="123"/>
      <c r="E52" s="124">
        <v>40368</v>
      </c>
      <c r="F52" s="125">
        <v>400</v>
      </c>
      <c r="G52" s="126"/>
      <c r="H52" s="9"/>
      <c r="I52" s="47" t="s">
        <v>88</v>
      </c>
      <c r="J52" s="48"/>
      <c r="K52" s="48"/>
      <c r="L52" s="53">
        <v>35</v>
      </c>
      <c r="M52" s="53"/>
      <c r="N52" s="54">
        <f t="shared" ref="N52:N53" si="38">SUM(L52-M52)</f>
        <v>35</v>
      </c>
      <c r="O52" s="106"/>
      <c r="P52" s="107"/>
      <c r="Q52" s="9"/>
      <c r="R52" s="60" t="str">
        <f>I49</f>
        <v>TOTAL</v>
      </c>
      <c r="S52" s="61"/>
      <c r="T52" s="97">
        <f>SUM(T46:T51)</f>
        <v>349</v>
      </c>
      <c r="U52" s="98">
        <f>SUM(U46:U51)</f>
        <v>0</v>
      </c>
      <c r="V52" s="99"/>
      <c r="W52" s="99"/>
      <c r="X52" s="98">
        <f>SUM(X46:X51)</f>
        <v>224</v>
      </c>
      <c r="Y52" s="100"/>
      <c r="Z52" s="99"/>
      <c r="AA52" s="98">
        <f>SUM(AA46:AA51)</f>
        <v>0</v>
      </c>
      <c r="AB52" s="100"/>
      <c r="AC52" s="99"/>
      <c r="AD52" s="98">
        <f>SUM(AD46:AD51)</f>
        <v>125</v>
      </c>
      <c r="AE52" s="100"/>
      <c r="AF52" s="99"/>
      <c r="AG52" s="98">
        <f>SUM(AG46:AG51)</f>
        <v>0</v>
      </c>
      <c r="AH52" s="100"/>
      <c r="AI52" s="99"/>
      <c r="AJ52" s="98">
        <f>SUM(AJ46:AJ51)</f>
        <v>0</v>
      </c>
      <c r="AK52" s="100"/>
      <c r="AL52" s="99"/>
      <c r="AM52" s="196"/>
      <c r="AN52" s="196"/>
      <c r="AO52" s="15"/>
    </row>
    <row r="53" spans="1:41" ht="18.75" thickTop="1" thickBot="1">
      <c r="A53" s="1"/>
      <c r="B53" s="122" t="s">
        <v>89</v>
      </c>
      <c r="C53" s="123"/>
      <c r="D53" s="123"/>
      <c r="E53" s="124">
        <v>40369</v>
      </c>
      <c r="F53" s="125">
        <v>40</v>
      </c>
      <c r="G53" s="126"/>
      <c r="H53" s="9"/>
      <c r="I53" s="47" t="s">
        <v>90</v>
      </c>
      <c r="J53" s="48"/>
      <c r="K53" s="48"/>
      <c r="L53" s="53">
        <v>10</v>
      </c>
      <c r="M53" s="53"/>
      <c r="N53" s="54">
        <f t="shared" si="38"/>
        <v>10</v>
      </c>
      <c r="O53" s="108"/>
      <c r="P53" s="109"/>
      <c r="Q53" s="9"/>
      <c r="R53" s="84" t="str">
        <f>I50</f>
        <v>Clothing</v>
      </c>
      <c r="S53" s="85"/>
      <c r="T53" s="85"/>
      <c r="U53" s="85"/>
      <c r="V53" s="85"/>
      <c r="W53" s="85"/>
      <c r="X53" s="85"/>
      <c r="Y53" s="85"/>
      <c r="Z53" s="85"/>
      <c r="AA53" s="85"/>
      <c r="AB53" s="85"/>
      <c r="AC53" s="85"/>
      <c r="AD53" s="85"/>
      <c r="AE53" s="85"/>
      <c r="AF53" s="85"/>
      <c r="AG53" s="85"/>
      <c r="AH53" s="85"/>
      <c r="AI53" s="85"/>
      <c r="AJ53" s="85"/>
      <c r="AK53" s="85"/>
      <c r="AL53" s="85"/>
      <c r="AM53" s="85"/>
      <c r="AN53" s="86"/>
      <c r="AO53" s="15"/>
    </row>
    <row r="54" spans="1:41" ht="16.5" thickTop="1" thickBot="1">
      <c r="A54" s="1"/>
      <c r="B54" s="122" t="s">
        <v>91</v>
      </c>
      <c r="C54" s="123"/>
      <c r="D54" s="123"/>
      <c r="E54" s="124">
        <v>40370</v>
      </c>
      <c r="F54" s="125">
        <v>27</v>
      </c>
      <c r="G54" s="126"/>
      <c r="H54" s="9"/>
      <c r="I54" s="60" t="s">
        <v>28</v>
      </c>
      <c r="J54" s="61"/>
      <c r="K54" s="61"/>
      <c r="L54" s="62">
        <f>SUM(L51:L53)</f>
        <v>70</v>
      </c>
      <c r="M54" s="62">
        <f>SUM(M51:M53)</f>
        <v>0</v>
      </c>
      <c r="N54" s="62">
        <f t="shared" ref="N54" si="39">SUM(N52:N53)</f>
        <v>45</v>
      </c>
      <c r="O54" s="63">
        <f>L54/E36</f>
        <v>9.4087033193905305E-3</v>
      </c>
      <c r="P54" s="64"/>
      <c r="Q54" s="9"/>
      <c r="R54" s="131" t="str">
        <f>I51</f>
        <v>Adults</v>
      </c>
      <c r="S54" s="132"/>
      <c r="T54" s="67">
        <f>L51</f>
        <v>25</v>
      </c>
      <c r="U54" s="53"/>
      <c r="V54" s="133" t="s">
        <v>32</v>
      </c>
      <c r="W54" s="68">
        <f>W51-U54</f>
        <v>10</v>
      </c>
      <c r="X54" s="69">
        <v>10</v>
      </c>
      <c r="Y54" s="70" t="s">
        <v>32</v>
      </c>
      <c r="Z54" s="68">
        <f>Z51-X54</f>
        <v>407.92000000000007</v>
      </c>
      <c r="AA54" s="69"/>
      <c r="AB54" s="70" t="s">
        <v>32</v>
      </c>
      <c r="AC54" s="68">
        <f>AC51-AA54</f>
        <v>1348</v>
      </c>
      <c r="AD54" s="69"/>
      <c r="AE54" s="70" t="s">
        <v>32</v>
      </c>
      <c r="AF54" s="68">
        <f>AF51-AD54</f>
        <v>1347.37</v>
      </c>
      <c r="AG54" s="69"/>
      <c r="AH54" s="70" t="s">
        <v>32</v>
      </c>
      <c r="AI54" s="68">
        <f>AI51-AG54</f>
        <v>373</v>
      </c>
      <c r="AJ54" s="69"/>
      <c r="AK54" s="70" t="s">
        <v>32</v>
      </c>
      <c r="AL54" s="68">
        <f>AL51-AJ54</f>
        <v>0</v>
      </c>
      <c r="AM54" s="194">
        <f>SUM(U57:AL57)</f>
        <v>55</v>
      </c>
      <c r="AN54" s="194">
        <f>T57-AM54</f>
        <v>15</v>
      </c>
      <c r="AO54" s="15"/>
    </row>
    <row r="55" spans="1:41" ht="18.75" thickTop="1" thickBot="1">
      <c r="A55" s="1"/>
      <c r="B55" s="122" t="s">
        <v>92</v>
      </c>
      <c r="C55" s="123"/>
      <c r="D55" s="123"/>
      <c r="E55" s="124">
        <v>40371</v>
      </c>
      <c r="F55" s="125">
        <v>83</v>
      </c>
      <c r="G55" s="126"/>
      <c r="H55" s="9"/>
      <c r="I55" s="40" t="s">
        <v>93</v>
      </c>
      <c r="J55" s="41"/>
      <c r="K55" s="41"/>
      <c r="L55" s="41"/>
      <c r="M55" s="41"/>
      <c r="N55" s="41"/>
      <c r="O55" s="95" t="s">
        <v>31</v>
      </c>
      <c r="P55" s="96"/>
      <c r="Q55" s="9"/>
      <c r="R55" s="134" t="str">
        <f>I52</f>
        <v>Children</v>
      </c>
      <c r="S55" s="135"/>
      <c r="T55" s="94">
        <f t="shared" ref="T55:T56" si="40">L52</f>
        <v>35</v>
      </c>
      <c r="U55" s="53"/>
      <c r="V55" s="133" t="s">
        <v>32</v>
      </c>
      <c r="W55" s="68">
        <f>W54-U55</f>
        <v>10</v>
      </c>
      <c r="X55" s="69">
        <v>35</v>
      </c>
      <c r="Y55" s="70" t="s">
        <v>32</v>
      </c>
      <c r="Z55" s="68">
        <f t="shared" ref="Z55:Z56" si="41">Z54-X55</f>
        <v>372.92000000000007</v>
      </c>
      <c r="AA55" s="69"/>
      <c r="AB55" s="70" t="s">
        <v>32</v>
      </c>
      <c r="AC55" s="68">
        <f t="shared" ref="AC55:AC56" si="42">AC54-AA55</f>
        <v>1348</v>
      </c>
      <c r="AD55" s="69"/>
      <c r="AE55" s="70" t="s">
        <v>32</v>
      </c>
      <c r="AF55" s="68">
        <f t="shared" ref="AF55:AF56" si="43">AF54-AD55</f>
        <v>1347.37</v>
      </c>
      <c r="AG55" s="69"/>
      <c r="AH55" s="70" t="s">
        <v>32</v>
      </c>
      <c r="AI55" s="68">
        <f t="shared" ref="AI55:AI56" si="44">AI54-AG55</f>
        <v>373</v>
      </c>
      <c r="AJ55" s="69"/>
      <c r="AK55" s="70" t="s">
        <v>32</v>
      </c>
      <c r="AL55" s="68">
        <f t="shared" ref="AL55:AL56" si="45">AL54-AJ55</f>
        <v>0</v>
      </c>
      <c r="AM55" s="195"/>
      <c r="AN55" s="195"/>
      <c r="AO55" s="15"/>
    </row>
    <row r="56" spans="1:41" ht="15.75" thickTop="1">
      <c r="A56" s="1"/>
      <c r="B56" s="127" t="s">
        <v>94</v>
      </c>
      <c r="C56" s="128"/>
      <c r="D56" s="128"/>
      <c r="E56" s="124">
        <v>40372</v>
      </c>
      <c r="F56" s="125">
        <v>59</v>
      </c>
      <c r="G56" s="126"/>
      <c r="H56" s="9"/>
      <c r="I56" s="47" t="s">
        <v>95</v>
      </c>
      <c r="J56" s="48"/>
      <c r="K56" s="48"/>
      <c r="L56" s="53"/>
      <c r="M56" s="53"/>
      <c r="N56" s="54">
        <f>SUM(L56-M56)</f>
        <v>0</v>
      </c>
      <c r="O56" s="111"/>
      <c r="P56" s="112"/>
      <c r="Q56" s="9"/>
      <c r="R56" s="136" t="str">
        <f t="shared" ref="R56" si="46">I53</f>
        <v>Cleaning/Laundry</v>
      </c>
      <c r="S56" s="137"/>
      <c r="T56" s="73">
        <f t="shared" si="40"/>
        <v>10</v>
      </c>
      <c r="U56" s="53">
        <v>10</v>
      </c>
      <c r="V56" s="133" t="s">
        <v>32</v>
      </c>
      <c r="W56" s="68">
        <f>W55-U56</f>
        <v>0</v>
      </c>
      <c r="X56" s="69"/>
      <c r="Y56" s="70" t="s">
        <v>32</v>
      </c>
      <c r="Z56" s="68">
        <f t="shared" si="41"/>
        <v>372.92000000000007</v>
      </c>
      <c r="AA56" s="69"/>
      <c r="AB56" s="70" t="s">
        <v>32</v>
      </c>
      <c r="AC56" s="68">
        <f t="shared" si="42"/>
        <v>1348</v>
      </c>
      <c r="AD56" s="69"/>
      <c r="AE56" s="70" t="s">
        <v>32</v>
      </c>
      <c r="AF56" s="68">
        <f t="shared" si="43"/>
        <v>1347.37</v>
      </c>
      <c r="AG56" s="69"/>
      <c r="AH56" s="70" t="s">
        <v>32</v>
      </c>
      <c r="AI56" s="68">
        <f t="shared" si="44"/>
        <v>373</v>
      </c>
      <c r="AJ56" s="69"/>
      <c r="AK56" s="70" t="s">
        <v>32</v>
      </c>
      <c r="AL56" s="68">
        <f t="shared" si="45"/>
        <v>0</v>
      </c>
      <c r="AM56" s="195"/>
      <c r="AN56" s="195"/>
      <c r="AO56" s="15"/>
    </row>
    <row r="57" spans="1:41" ht="15.75" thickBot="1">
      <c r="A57" s="1"/>
      <c r="B57" s="122" t="s">
        <v>96</v>
      </c>
      <c r="C57" s="123"/>
      <c r="D57" s="123"/>
      <c r="E57" s="124">
        <v>40373</v>
      </c>
      <c r="F57" s="125">
        <v>200</v>
      </c>
      <c r="G57" s="126"/>
      <c r="H57" s="9"/>
      <c r="I57" s="47" t="s">
        <v>97</v>
      </c>
      <c r="J57" s="48"/>
      <c r="K57" s="48"/>
      <c r="L57" s="53"/>
      <c r="M57" s="53"/>
      <c r="N57" s="54">
        <f t="shared" ref="N57:N62" si="47">SUM(L57-M57)</f>
        <v>0</v>
      </c>
      <c r="O57" s="106"/>
      <c r="P57" s="107"/>
      <c r="Q57" s="9"/>
      <c r="R57" s="60" t="str">
        <f>I54</f>
        <v>TOTAL</v>
      </c>
      <c r="S57" s="61"/>
      <c r="T57" s="97">
        <f>SUM(T54:T56)</f>
        <v>70</v>
      </c>
      <c r="U57" s="138">
        <f>SUM(U54:U56)</f>
        <v>10</v>
      </c>
      <c r="V57" s="99"/>
      <c r="W57" s="99"/>
      <c r="X57" s="138">
        <f>SUM(X54:X56)</f>
        <v>45</v>
      </c>
      <c r="Y57" s="100"/>
      <c r="Z57" s="99"/>
      <c r="AA57" s="138">
        <f>SUM(AA54:AA56)</f>
        <v>0</v>
      </c>
      <c r="AB57" s="100"/>
      <c r="AC57" s="99"/>
      <c r="AD57" s="138">
        <f>SUM(AD54:AD56)</f>
        <v>0</v>
      </c>
      <c r="AE57" s="100"/>
      <c r="AF57" s="99"/>
      <c r="AG57" s="138">
        <f>SUM(AG54:AG56)</f>
        <v>0</v>
      </c>
      <c r="AH57" s="100"/>
      <c r="AI57" s="99"/>
      <c r="AJ57" s="138">
        <f>SUM(AJ54:AJ56)</f>
        <v>0</v>
      </c>
      <c r="AK57" s="100"/>
      <c r="AL57" s="99"/>
      <c r="AM57" s="196"/>
      <c r="AN57" s="196"/>
      <c r="AO57" s="15"/>
    </row>
    <row r="58" spans="1:41" ht="18.75" thickTop="1" thickBot="1">
      <c r="A58" s="1"/>
      <c r="B58" s="47" t="s">
        <v>98</v>
      </c>
      <c r="C58" s="48"/>
      <c r="D58" s="48"/>
      <c r="E58" s="124">
        <v>40374</v>
      </c>
      <c r="F58" s="139"/>
      <c r="G58" s="140"/>
      <c r="H58" s="9"/>
      <c r="I58" s="47" t="s">
        <v>99</v>
      </c>
      <c r="J58" s="48"/>
      <c r="K58" s="48"/>
      <c r="L58" s="53"/>
      <c r="M58" s="53"/>
      <c r="N58" s="54">
        <f t="shared" si="47"/>
        <v>0</v>
      </c>
      <c r="O58" s="106"/>
      <c r="P58" s="107"/>
      <c r="Q58" s="9"/>
      <c r="R58" s="84" t="str">
        <f>I55</f>
        <v>Medical/Health</v>
      </c>
      <c r="S58" s="85"/>
      <c r="T58" s="85"/>
      <c r="U58" s="85"/>
      <c r="V58" s="85"/>
      <c r="W58" s="85"/>
      <c r="X58" s="85"/>
      <c r="Y58" s="85"/>
      <c r="Z58" s="85"/>
      <c r="AA58" s="85"/>
      <c r="AB58" s="85"/>
      <c r="AC58" s="85"/>
      <c r="AD58" s="85"/>
      <c r="AE58" s="85"/>
      <c r="AF58" s="85"/>
      <c r="AG58" s="85"/>
      <c r="AH58" s="85"/>
      <c r="AI58" s="85"/>
      <c r="AJ58" s="85"/>
      <c r="AK58" s="85"/>
      <c r="AL58" s="85"/>
      <c r="AM58" s="85"/>
      <c r="AN58" s="86"/>
      <c r="AO58" s="15"/>
    </row>
    <row r="59" spans="1:41" ht="15.75" thickTop="1">
      <c r="A59" s="1"/>
      <c r="B59" s="47" t="s">
        <v>98</v>
      </c>
      <c r="C59" s="48"/>
      <c r="D59" s="48"/>
      <c r="E59" s="124">
        <v>40375</v>
      </c>
      <c r="F59" s="139"/>
      <c r="G59" s="140"/>
      <c r="H59" s="9"/>
      <c r="I59" s="47" t="s">
        <v>100</v>
      </c>
      <c r="J59" s="48"/>
      <c r="K59" s="48"/>
      <c r="L59" s="53"/>
      <c r="M59" s="53"/>
      <c r="N59" s="54">
        <f t="shared" si="47"/>
        <v>0</v>
      </c>
      <c r="O59" s="106"/>
      <c r="P59" s="107"/>
      <c r="Q59" s="9"/>
      <c r="R59" s="131" t="str">
        <f>I56</f>
        <v>Dentist</v>
      </c>
      <c r="S59" s="132"/>
      <c r="T59" s="67">
        <f>L56</f>
        <v>0</v>
      </c>
      <c r="U59" s="104"/>
      <c r="V59" s="133" t="s">
        <v>32</v>
      </c>
      <c r="W59" s="110">
        <f>W56-U59</f>
        <v>0</v>
      </c>
      <c r="X59" s="105"/>
      <c r="Y59" s="70" t="s">
        <v>32</v>
      </c>
      <c r="Z59" s="68">
        <f>Z56-X59</f>
        <v>372.92000000000007</v>
      </c>
      <c r="AA59" s="105"/>
      <c r="AB59" s="70" t="s">
        <v>32</v>
      </c>
      <c r="AC59" s="68">
        <f>AC56-AA59</f>
        <v>1348</v>
      </c>
      <c r="AD59" s="105"/>
      <c r="AE59" s="70" t="s">
        <v>32</v>
      </c>
      <c r="AF59" s="68">
        <f>AF56-AD59</f>
        <v>1347.37</v>
      </c>
      <c r="AG59" s="105"/>
      <c r="AH59" s="70" t="s">
        <v>32</v>
      </c>
      <c r="AI59" s="68">
        <f>AI56-AG59</f>
        <v>373</v>
      </c>
      <c r="AJ59" s="105"/>
      <c r="AK59" s="70" t="s">
        <v>32</v>
      </c>
      <c r="AL59" s="68">
        <f>AL56-AJ59</f>
        <v>0</v>
      </c>
      <c r="AM59" s="194">
        <f>SUM(U66:AL66)</f>
        <v>0</v>
      </c>
      <c r="AN59" s="194">
        <f>T66-AM59</f>
        <v>0</v>
      </c>
      <c r="AO59" s="15"/>
    </row>
    <row r="60" spans="1:41">
      <c r="A60" s="1"/>
      <c r="B60" s="47" t="s">
        <v>98</v>
      </c>
      <c r="C60" s="48"/>
      <c r="D60" s="48"/>
      <c r="E60" s="124">
        <v>40376</v>
      </c>
      <c r="F60" s="139"/>
      <c r="G60" s="140"/>
      <c r="H60" s="9"/>
      <c r="I60" s="47" t="s">
        <v>101</v>
      </c>
      <c r="J60" s="48"/>
      <c r="K60" s="48"/>
      <c r="L60" s="53"/>
      <c r="M60" s="53"/>
      <c r="N60" s="54">
        <f t="shared" si="47"/>
        <v>0</v>
      </c>
      <c r="O60" s="106"/>
      <c r="P60" s="107"/>
      <c r="Q60" s="9"/>
      <c r="R60" s="134" t="str">
        <f t="shared" ref="R60:R69" si="48">I57</f>
        <v>Disability Insurance</v>
      </c>
      <c r="S60" s="135"/>
      <c r="T60" s="94">
        <f t="shared" ref="T60:T65" si="49">L57</f>
        <v>0</v>
      </c>
      <c r="U60" s="53"/>
      <c r="V60" s="133" t="s">
        <v>32</v>
      </c>
      <c r="W60" s="68">
        <f>W59-U60</f>
        <v>0</v>
      </c>
      <c r="X60" s="69"/>
      <c r="Y60" s="70" t="s">
        <v>32</v>
      </c>
      <c r="Z60" s="68">
        <f t="shared" ref="Z60:Z64" si="50">Z59-X60</f>
        <v>372.92000000000007</v>
      </c>
      <c r="AA60" s="69"/>
      <c r="AB60" s="70" t="s">
        <v>32</v>
      </c>
      <c r="AC60" s="68">
        <f t="shared" ref="AC60:AC64" si="51">AC59-AA60</f>
        <v>1348</v>
      </c>
      <c r="AD60" s="69"/>
      <c r="AE60" s="70" t="s">
        <v>32</v>
      </c>
      <c r="AF60" s="68">
        <f t="shared" ref="AF60:AF64" si="52">AF59-AD60</f>
        <v>1347.37</v>
      </c>
      <c r="AG60" s="69"/>
      <c r="AH60" s="70" t="s">
        <v>32</v>
      </c>
      <c r="AI60" s="68">
        <f t="shared" ref="AI60:AI64" si="53">AI59-AG60</f>
        <v>373</v>
      </c>
      <c r="AJ60" s="69"/>
      <c r="AK60" s="70" t="s">
        <v>32</v>
      </c>
      <c r="AL60" s="68">
        <f t="shared" ref="AL60:AL64" si="54">AL59-AJ60</f>
        <v>0</v>
      </c>
      <c r="AM60" s="195"/>
      <c r="AN60" s="195"/>
      <c r="AO60" s="15"/>
    </row>
    <row r="61" spans="1:41">
      <c r="A61" s="1"/>
      <c r="B61" s="47" t="s">
        <v>98</v>
      </c>
      <c r="C61" s="48"/>
      <c r="D61" s="48"/>
      <c r="E61" s="124">
        <v>40377</v>
      </c>
      <c r="F61" s="139"/>
      <c r="G61" s="140"/>
      <c r="H61" s="9"/>
      <c r="I61" s="47" t="s">
        <v>102</v>
      </c>
      <c r="J61" s="48"/>
      <c r="K61" s="48"/>
      <c r="L61" s="53"/>
      <c r="M61" s="53"/>
      <c r="N61" s="54">
        <f t="shared" si="47"/>
        <v>0</v>
      </c>
      <c r="O61" s="106"/>
      <c r="P61" s="107"/>
      <c r="Q61" s="9"/>
      <c r="R61" s="134" t="str">
        <f t="shared" si="48"/>
        <v>Doctor</v>
      </c>
      <c r="S61" s="135"/>
      <c r="T61" s="94">
        <f t="shared" si="49"/>
        <v>0</v>
      </c>
      <c r="U61" s="53"/>
      <c r="V61" s="133" t="s">
        <v>32</v>
      </c>
      <c r="W61" s="68">
        <f>W60-U61</f>
        <v>0</v>
      </c>
      <c r="X61" s="69"/>
      <c r="Y61" s="70" t="s">
        <v>32</v>
      </c>
      <c r="Z61" s="68">
        <f t="shared" si="50"/>
        <v>372.92000000000007</v>
      </c>
      <c r="AA61" s="69"/>
      <c r="AB61" s="70" t="s">
        <v>32</v>
      </c>
      <c r="AC61" s="68">
        <f t="shared" si="51"/>
        <v>1348</v>
      </c>
      <c r="AD61" s="69"/>
      <c r="AE61" s="70" t="s">
        <v>32</v>
      </c>
      <c r="AF61" s="68">
        <f t="shared" si="52"/>
        <v>1347.37</v>
      </c>
      <c r="AG61" s="69"/>
      <c r="AH61" s="70" t="s">
        <v>32</v>
      </c>
      <c r="AI61" s="68">
        <f t="shared" si="53"/>
        <v>373</v>
      </c>
      <c r="AJ61" s="69"/>
      <c r="AK61" s="70" t="s">
        <v>32</v>
      </c>
      <c r="AL61" s="68">
        <f t="shared" si="54"/>
        <v>0</v>
      </c>
      <c r="AM61" s="195"/>
      <c r="AN61" s="195"/>
      <c r="AO61" s="15"/>
    </row>
    <row r="62" spans="1:41">
      <c r="A62" s="1"/>
      <c r="B62" s="47" t="s">
        <v>98</v>
      </c>
      <c r="C62" s="48"/>
      <c r="D62" s="48"/>
      <c r="E62" s="124">
        <v>40378</v>
      </c>
      <c r="F62" s="139"/>
      <c r="G62" s="140"/>
      <c r="H62" s="9"/>
      <c r="I62" s="47" t="s">
        <v>103</v>
      </c>
      <c r="J62" s="48"/>
      <c r="K62" s="48"/>
      <c r="L62" s="53"/>
      <c r="M62" s="53"/>
      <c r="N62" s="54">
        <f t="shared" si="47"/>
        <v>0</v>
      </c>
      <c r="O62" s="108"/>
      <c r="P62" s="109"/>
      <c r="Q62" s="9"/>
      <c r="R62" s="134" t="str">
        <f t="shared" si="48"/>
        <v>Prescriptions</v>
      </c>
      <c r="S62" s="135"/>
      <c r="T62" s="94">
        <f t="shared" si="49"/>
        <v>0</v>
      </c>
      <c r="U62" s="53"/>
      <c r="V62" s="133" t="s">
        <v>32</v>
      </c>
      <c r="W62" s="68">
        <f t="shared" ref="W62:W65" si="55">W61-U62</f>
        <v>0</v>
      </c>
      <c r="X62" s="69"/>
      <c r="Y62" s="70" t="s">
        <v>32</v>
      </c>
      <c r="Z62" s="68">
        <f t="shared" si="50"/>
        <v>372.92000000000007</v>
      </c>
      <c r="AA62" s="69"/>
      <c r="AB62" s="70" t="s">
        <v>32</v>
      </c>
      <c r="AC62" s="68">
        <f t="shared" si="51"/>
        <v>1348</v>
      </c>
      <c r="AD62" s="69"/>
      <c r="AE62" s="70" t="s">
        <v>32</v>
      </c>
      <c r="AF62" s="68">
        <f t="shared" si="52"/>
        <v>1347.37</v>
      </c>
      <c r="AG62" s="69"/>
      <c r="AH62" s="70" t="s">
        <v>32</v>
      </c>
      <c r="AI62" s="68">
        <f t="shared" si="53"/>
        <v>373</v>
      </c>
      <c r="AJ62" s="69"/>
      <c r="AK62" s="70" t="s">
        <v>32</v>
      </c>
      <c r="AL62" s="68">
        <f t="shared" si="54"/>
        <v>0</v>
      </c>
      <c r="AM62" s="195"/>
      <c r="AN62" s="195"/>
      <c r="AO62" s="15"/>
    </row>
    <row r="63" spans="1:41" ht="15.75" thickBot="1">
      <c r="A63" s="1"/>
      <c r="B63" s="47" t="s">
        <v>98</v>
      </c>
      <c r="C63" s="48"/>
      <c r="D63" s="48"/>
      <c r="E63" s="124">
        <v>40379</v>
      </c>
      <c r="F63" s="139"/>
      <c r="G63" s="140"/>
      <c r="H63" s="9"/>
      <c r="I63" s="60" t="s">
        <v>28</v>
      </c>
      <c r="J63" s="61"/>
      <c r="K63" s="61"/>
      <c r="L63" s="62">
        <f>SUM(L56:L62)</f>
        <v>0</v>
      </c>
      <c r="M63" s="62">
        <f>SUM(M56:M62)</f>
        <v>0</v>
      </c>
      <c r="N63" s="62">
        <f t="shared" ref="N63" si="56">SUM(N61:N62)</f>
        <v>0</v>
      </c>
      <c r="O63" s="63">
        <f>L63/E36</f>
        <v>0</v>
      </c>
      <c r="P63" s="64"/>
      <c r="Q63" s="9"/>
      <c r="R63" s="134" t="str">
        <f t="shared" si="48"/>
        <v>Health Insurance</v>
      </c>
      <c r="S63" s="135"/>
      <c r="T63" s="94">
        <f t="shared" si="49"/>
        <v>0</v>
      </c>
      <c r="U63" s="53"/>
      <c r="V63" s="133" t="s">
        <v>32</v>
      </c>
      <c r="W63" s="68">
        <f t="shared" si="55"/>
        <v>0</v>
      </c>
      <c r="X63" s="69"/>
      <c r="Y63" s="70" t="s">
        <v>32</v>
      </c>
      <c r="Z63" s="68">
        <f t="shared" si="50"/>
        <v>372.92000000000007</v>
      </c>
      <c r="AA63" s="69"/>
      <c r="AB63" s="70" t="s">
        <v>32</v>
      </c>
      <c r="AC63" s="68">
        <f t="shared" si="51"/>
        <v>1348</v>
      </c>
      <c r="AD63" s="69"/>
      <c r="AE63" s="70" t="s">
        <v>32</v>
      </c>
      <c r="AF63" s="68">
        <f t="shared" si="52"/>
        <v>1347.37</v>
      </c>
      <c r="AG63" s="69"/>
      <c r="AH63" s="70" t="s">
        <v>32</v>
      </c>
      <c r="AI63" s="68">
        <f t="shared" si="53"/>
        <v>373</v>
      </c>
      <c r="AJ63" s="69"/>
      <c r="AK63" s="70" t="s">
        <v>32</v>
      </c>
      <c r="AL63" s="68">
        <f t="shared" si="54"/>
        <v>0</v>
      </c>
      <c r="AM63" s="195"/>
      <c r="AN63" s="195"/>
      <c r="AO63" s="15"/>
    </row>
    <row r="64" spans="1:41" ht="18.75" thickTop="1" thickBot="1">
      <c r="A64" s="1"/>
      <c r="B64" s="141" t="s">
        <v>28</v>
      </c>
      <c r="C64" s="142"/>
      <c r="D64" s="142"/>
      <c r="E64" s="99"/>
      <c r="F64" s="143">
        <f>SUM(F44:G63)</f>
        <v>2789</v>
      </c>
      <c r="G64" s="144"/>
      <c r="H64" s="9"/>
      <c r="I64" s="40" t="s">
        <v>104</v>
      </c>
      <c r="J64" s="41"/>
      <c r="K64" s="41"/>
      <c r="L64" s="41"/>
      <c r="M64" s="41"/>
      <c r="N64" s="41"/>
      <c r="O64" s="95" t="s">
        <v>31</v>
      </c>
      <c r="P64" s="96"/>
      <c r="Q64" s="9"/>
      <c r="R64" s="134" t="str">
        <f t="shared" si="48"/>
        <v>Co-pays</v>
      </c>
      <c r="S64" s="135"/>
      <c r="T64" s="94">
        <f t="shared" si="49"/>
        <v>0</v>
      </c>
      <c r="U64" s="53"/>
      <c r="V64" s="133" t="s">
        <v>32</v>
      </c>
      <c r="W64" s="68">
        <f t="shared" si="55"/>
        <v>0</v>
      </c>
      <c r="X64" s="69"/>
      <c r="Y64" s="70" t="s">
        <v>32</v>
      </c>
      <c r="Z64" s="68">
        <f t="shared" si="50"/>
        <v>372.92000000000007</v>
      </c>
      <c r="AA64" s="69"/>
      <c r="AB64" s="70" t="s">
        <v>32</v>
      </c>
      <c r="AC64" s="68">
        <f t="shared" si="51"/>
        <v>1348</v>
      </c>
      <c r="AD64" s="69"/>
      <c r="AE64" s="70" t="s">
        <v>32</v>
      </c>
      <c r="AF64" s="68">
        <f t="shared" si="52"/>
        <v>1347.37</v>
      </c>
      <c r="AG64" s="69"/>
      <c r="AH64" s="70" t="s">
        <v>32</v>
      </c>
      <c r="AI64" s="68">
        <f t="shared" si="53"/>
        <v>373</v>
      </c>
      <c r="AJ64" s="69"/>
      <c r="AK64" s="70" t="s">
        <v>32</v>
      </c>
      <c r="AL64" s="68">
        <f t="shared" si="54"/>
        <v>0</v>
      </c>
      <c r="AM64" s="195"/>
      <c r="AN64" s="195"/>
      <c r="AO64" s="15"/>
    </row>
    <row r="65" spans="1:41" ht="15.75" thickTop="1">
      <c r="A65" s="1"/>
      <c r="B65" s="145"/>
      <c r="C65" s="145"/>
      <c r="D65" s="145"/>
      <c r="E65" s="9"/>
      <c r="F65" s="145"/>
      <c r="G65" s="145"/>
      <c r="H65" s="9"/>
      <c r="I65" s="47" t="s">
        <v>89</v>
      </c>
      <c r="J65" s="48"/>
      <c r="K65" s="48"/>
      <c r="L65" s="53"/>
      <c r="M65" s="53"/>
      <c r="N65" s="54">
        <f>SUM(L65-M65)</f>
        <v>0</v>
      </c>
      <c r="O65" s="111"/>
      <c r="P65" s="112"/>
      <c r="Q65" s="9"/>
      <c r="R65" s="136" t="str">
        <f t="shared" si="48"/>
        <v>Optometrist</v>
      </c>
      <c r="S65" s="137"/>
      <c r="T65" s="73">
        <f t="shared" si="49"/>
        <v>0</v>
      </c>
      <c r="U65" s="53"/>
      <c r="V65" s="133" t="s">
        <v>32</v>
      </c>
      <c r="W65" s="68">
        <f t="shared" si="55"/>
        <v>0</v>
      </c>
      <c r="X65" s="69"/>
      <c r="Y65" s="70" t="s">
        <v>32</v>
      </c>
      <c r="Z65" s="68">
        <f>Z64-X65</f>
        <v>372.92000000000007</v>
      </c>
      <c r="AA65" s="69"/>
      <c r="AB65" s="70" t="s">
        <v>32</v>
      </c>
      <c r="AC65" s="68">
        <f>AC64-AA65</f>
        <v>1348</v>
      </c>
      <c r="AD65" s="69"/>
      <c r="AE65" s="70" t="s">
        <v>32</v>
      </c>
      <c r="AF65" s="68">
        <f>AF64-AD65</f>
        <v>1347.37</v>
      </c>
      <c r="AG65" s="69"/>
      <c r="AH65" s="70" t="s">
        <v>32</v>
      </c>
      <c r="AI65" s="68">
        <f>AI64-AG65</f>
        <v>373</v>
      </c>
      <c r="AJ65" s="69"/>
      <c r="AK65" s="70" t="s">
        <v>32</v>
      </c>
      <c r="AL65" s="68">
        <f>AL64-AJ65</f>
        <v>0</v>
      </c>
      <c r="AM65" s="195"/>
      <c r="AN65" s="195"/>
      <c r="AO65" s="15"/>
    </row>
    <row r="66" spans="1:41" ht="15.75" thickBot="1">
      <c r="A66" s="1"/>
      <c r="B66" s="12" t="s">
        <v>105</v>
      </c>
      <c r="C66" s="13"/>
      <c r="D66" s="13"/>
      <c r="E66" s="13"/>
      <c r="F66" s="13"/>
      <c r="G66" s="116"/>
      <c r="H66" s="9"/>
      <c r="I66" s="47" t="s">
        <v>106</v>
      </c>
      <c r="J66" s="48"/>
      <c r="K66" s="48"/>
      <c r="L66" s="53">
        <v>100</v>
      </c>
      <c r="M66" s="53"/>
      <c r="N66" s="54">
        <f t="shared" ref="N66:N81" si="57">SUM(L66-M66)</f>
        <v>100</v>
      </c>
      <c r="O66" s="106"/>
      <c r="P66" s="107"/>
      <c r="Q66" s="9"/>
      <c r="R66" s="60" t="str">
        <f t="shared" si="48"/>
        <v>TOTAL</v>
      </c>
      <c r="S66" s="61"/>
      <c r="T66" s="97">
        <f>SUM(T59:T65)</f>
        <v>0</v>
      </c>
      <c r="U66" s="98">
        <f>SUM(U59:U65)</f>
        <v>0</v>
      </c>
      <c r="V66" s="99"/>
      <c r="W66" s="99"/>
      <c r="X66" s="98">
        <f>SUM(X59:X65)</f>
        <v>0</v>
      </c>
      <c r="Y66" s="100"/>
      <c r="Z66" s="99"/>
      <c r="AA66" s="98">
        <f>SUM(AA59:AA65)</f>
        <v>0</v>
      </c>
      <c r="AB66" s="100"/>
      <c r="AC66" s="99"/>
      <c r="AD66" s="98">
        <f>SUM(AD59:AD65)</f>
        <v>0</v>
      </c>
      <c r="AE66" s="100"/>
      <c r="AF66" s="99"/>
      <c r="AG66" s="98">
        <f>SUM(AG59:AG65)</f>
        <v>0</v>
      </c>
      <c r="AH66" s="100"/>
      <c r="AI66" s="99"/>
      <c r="AJ66" s="98">
        <f>SUM(AJ59:AJ65)</f>
        <v>0</v>
      </c>
      <c r="AK66" s="100"/>
      <c r="AL66" s="99"/>
      <c r="AM66" s="196"/>
      <c r="AN66" s="196"/>
      <c r="AO66" s="15"/>
    </row>
    <row r="67" spans="1:41" ht="18.75" thickTop="1" thickBot="1">
      <c r="A67" s="1"/>
      <c r="B67" s="6"/>
      <c r="C67" s="7"/>
      <c r="D67" s="7"/>
      <c r="E67" s="7"/>
      <c r="F67" s="7"/>
      <c r="G67" s="8"/>
      <c r="H67" s="9"/>
      <c r="I67" s="47" t="s">
        <v>107</v>
      </c>
      <c r="J67" s="48"/>
      <c r="K67" s="48"/>
      <c r="L67" s="53">
        <v>100</v>
      </c>
      <c r="M67" s="53"/>
      <c r="N67" s="54">
        <f t="shared" si="57"/>
        <v>100</v>
      </c>
      <c r="O67" s="106"/>
      <c r="P67" s="107"/>
      <c r="Q67" s="9"/>
      <c r="R67" s="84" t="str">
        <f t="shared" si="48"/>
        <v>Personal</v>
      </c>
      <c r="S67" s="85"/>
      <c r="T67" s="85"/>
      <c r="U67" s="85"/>
      <c r="V67" s="85"/>
      <c r="W67" s="85"/>
      <c r="X67" s="85"/>
      <c r="Y67" s="85"/>
      <c r="Z67" s="85"/>
      <c r="AA67" s="85"/>
      <c r="AB67" s="85"/>
      <c r="AC67" s="85"/>
      <c r="AD67" s="85"/>
      <c r="AE67" s="85"/>
      <c r="AF67" s="85"/>
      <c r="AG67" s="85"/>
      <c r="AH67" s="85"/>
      <c r="AI67" s="85"/>
      <c r="AJ67" s="85"/>
      <c r="AK67" s="85"/>
      <c r="AL67" s="85"/>
      <c r="AM67" s="85"/>
      <c r="AN67" s="239"/>
      <c r="AO67" s="15"/>
    </row>
    <row r="68" spans="1:41" ht="21" thickTop="1">
      <c r="A68" s="1"/>
      <c r="B68" s="16" t="s">
        <v>108</v>
      </c>
      <c r="C68" s="17"/>
      <c r="D68" s="17"/>
      <c r="E68" s="17"/>
      <c r="F68" s="17"/>
      <c r="G68" s="18"/>
      <c r="H68" s="9"/>
      <c r="I68" s="47" t="s">
        <v>109</v>
      </c>
      <c r="J68" s="48"/>
      <c r="K68" s="48"/>
      <c r="L68" s="53"/>
      <c r="M68" s="53"/>
      <c r="N68" s="54">
        <f>SUM(L68-M68)</f>
        <v>0</v>
      </c>
      <c r="O68" s="106"/>
      <c r="P68" s="107"/>
      <c r="Q68" s="9"/>
      <c r="R68" s="131" t="str">
        <f t="shared" si="48"/>
        <v>Gym Membership</v>
      </c>
      <c r="S68" s="132"/>
      <c r="T68" s="67">
        <f>L65</f>
        <v>0</v>
      </c>
      <c r="U68" s="53"/>
      <c r="V68" s="133" t="s">
        <v>32</v>
      </c>
      <c r="W68" s="110">
        <f>W65-U68</f>
        <v>0</v>
      </c>
      <c r="X68" s="69"/>
      <c r="Y68" s="70" t="s">
        <v>32</v>
      </c>
      <c r="Z68" s="68">
        <f>Z65-X68</f>
        <v>372.92000000000007</v>
      </c>
      <c r="AA68" s="69"/>
      <c r="AB68" s="70" t="s">
        <v>32</v>
      </c>
      <c r="AC68" s="68">
        <f>AC65-AA68</f>
        <v>1348</v>
      </c>
      <c r="AD68" s="69"/>
      <c r="AE68" s="70" t="s">
        <v>32</v>
      </c>
      <c r="AF68" s="68">
        <f>AF65-AD68</f>
        <v>1347.37</v>
      </c>
      <c r="AG68" s="69"/>
      <c r="AH68" s="70" t="s">
        <v>32</v>
      </c>
      <c r="AI68" s="68">
        <f>AI65-AG68</f>
        <v>373</v>
      </c>
      <c r="AJ68" s="69"/>
      <c r="AK68" s="70" t="s">
        <v>32</v>
      </c>
      <c r="AL68" s="68">
        <f>AL65-AJ68</f>
        <v>0</v>
      </c>
      <c r="AM68" s="194">
        <f>SUM(U85:AL85)</f>
        <v>200</v>
      </c>
      <c r="AN68" s="240">
        <f>T85-AM68</f>
        <v>0</v>
      </c>
      <c r="AO68" s="15"/>
    </row>
    <row r="69" spans="1:41">
      <c r="A69" s="1"/>
      <c r="B69" s="117" t="s">
        <v>110</v>
      </c>
      <c r="C69" s="118"/>
      <c r="D69" s="118"/>
      <c r="E69" s="119" t="s">
        <v>72</v>
      </c>
      <c r="F69" s="169" t="s">
        <v>73</v>
      </c>
      <c r="G69" s="171"/>
      <c r="H69" s="9"/>
      <c r="I69" s="47" t="s">
        <v>87</v>
      </c>
      <c r="J69" s="48"/>
      <c r="K69" s="48"/>
      <c r="L69" s="53"/>
      <c r="M69" s="53"/>
      <c r="N69" s="54">
        <f t="shared" si="57"/>
        <v>0</v>
      </c>
      <c r="O69" s="106"/>
      <c r="P69" s="107"/>
      <c r="Q69" s="9"/>
      <c r="R69" s="134" t="str">
        <f t="shared" si="48"/>
        <v>Blow $$ (Husband)</v>
      </c>
      <c r="S69" s="135"/>
      <c r="T69" s="94">
        <f t="shared" ref="T69:T84" si="58">L66</f>
        <v>100</v>
      </c>
      <c r="U69" s="53"/>
      <c r="V69" s="133" t="s">
        <v>32</v>
      </c>
      <c r="W69" s="68">
        <f>W68-U69</f>
        <v>0</v>
      </c>
      <c r="X69" s="69"/>
      <c r="Y69" s="70" t="s">
        <v>32</v>
      </c>
      <c r="Z69" s="68">
        <f t="shared" ref="Z69:Z84" si="59">Z68-X69</f>
        <v>372.92000000000007</v>
      </c>
      <c r="AA69" s="69">
        <v>100</v>
      </c>
      <c r="AB69" s="70" t="s">
        <v>32</v>
      </c>
      <c r="AC69" s="68">
        <f t="shared" ref="AC69:AC84" si="60">AC68-AA69</f>
        <v>1248</v>
      </c>
      <c r="AD69" s="69"/>
      <c r="AE69" s="70" t="s">
        <v>32</v>
      </c>
      <c r="AF69" s="68">
        <f t="shared" ref="AF69:AF84" si="61">AF68-AD69</f>
        <v>1347.37</v>
      </c>
      <c r="AG69" s="69"/>
      <c r="AH69" s="70" t="s">
        <v>32</v>
      </c>
      <c r="AI69" s="68">
        <f t="shared" ref="AI69:AI84" si="62">AI68-AG69</f>
        <v>373</v>
      </c>
      <c r="AJ69" s="69"/>
      <c r="AK69" s="70" t="s">
        <v>32</v>
      </c>
      <c r="AL69" s="68">
        <f t="shared" ref="AL69:AL84" si="63">AL68-AJ69</f>
        <v>0</v>
      </c>
      <c r="AM69" s="195"/>
      <c r="AN69" s="195"/>
      <c r="AO69" s="15"/>
    </row>
    <row r="70" spans="1:41">
      <c r="A70" s="1"/>
      <c r="B70" s="122" t="s">
        <v>111</v>
      </c>
      <c r="C70" s="123"/>
      <c r="D70" s="123"/>
      <c r="E70" s="124">
        <v>40179</v>
      </c>
      <c r="F70" s="170">
        <v>300</v>
      </c>
      <c r="G70" s="172"/>
      <c r="H70" s="9"/>
      <c r="I70" s="47" t="s">
        <v>112</v>
      </c>
      <c r="J70" s="48"/>
      <c r="K70" s="48"/>
      <c r="L70" s="53"/>
      <c r="M70" s="53"/>
      <c r="N70" s="54">
        <f t="shared" si="57"/>
        <v>0</v>
      </c>
      <c r="O70" s="106"/>
      <c r="P70" s="107"/>
      <c r="Q70" s="9"/>
      <c r="R70" s="134" t="str">
        <f>I67</f>
        <v>Blow $$ (Wife)</v>
      </c>
      <c r="S70" s="135"/>
      <c r="T70" s="94">
        <f t="shared" si="58"/>
        <v>100</v>
      </c>
      <c r="U70" s="53"/>
      <c r="V70" s="133" t="s">
        <v>32</v>
      </c>
      <c r="W70" s="68">
        <f>W69-U70</f>
        <v>0</v>
      </c>
      <c r="X70" s="69"/>
      <c r="Y70" s="70" t="s">
        <v>32</v>
      </c>
      <c r="Z70" s="68">
        <f t="shared" si="59"/>
        <v>372.92000000000007</v>
      </c>
      <c r="AA70" s="69">
        <v>100</v>
      </c>
      <c r="AB70" s="70" t="s">
        <v>32</v>
      </c>
      <c r="AC70" s="68">
        <f t="shared" si="60"/>
        <v>1148</v>
      </c>
      <c r="AD70" s="69"/>
      <c r="AE70" s="70" t="s">
        <v>32</v>
      </c>
      <c r="AF70" s="68">
        <f t="shared" si="61"/>
        <v>1347.37</v>
      </c>
      <c r="AG70" s="69"/>
      <c r="AH70" s="70" t="s">
        <v>32</v>
      </c>
      <c r="AI70" s="68">
        <f t="shared" si="62"/>
        <v>373</v>
      </c>
      <c r="AJ70" s="69"/>
      <c r="AK70" s="70" t="s">
        <v>32</v>
      </c>
      <c r="AL70" s="68">
        <f t="shared" si="63"/>
        <v>0</v>
      </c>
      <c r="AM70" s="195"/>
      <c r="AN70" s="195"/>
      <c r="AO70" s="15"/>
    </row>
    <row r="71" spans="1:41">
      <c r="A71" s="1"/>
      <c r="B71" s="52" t="s">
        <v>113</v>
      </c>
      <c r="C71" s="24"/>
      <c r="D71" s="24"/>
      <c r="E71" s="124">
        <v>40217</v>
      </c>
      <c r="F71" s="170">
        <v>40</v>
      </c>
      <c r="G71" s="172"/>
      <c r="H71" s="9"/>
      <c r="I71" s="47" t="s">
        <v>114</v>
      </c>
      <c r="J71" s="48"/>
      <c r="K71" s="48"/>
      <c r="L71" s="53"/>
      <c r="M71" s="53"/>
      <c r="N71" s="54">
        <f>SUM(L71-M71)</f>
        <v>0</v>
      </c>
      <c r="O71" s="106"/>
      <c r="P71" s="107"/>
      <c r="Q71" s="9"/>
      <c r="R71" s="134" t="str">
        <f>I68</f>
        <v>Taxes</v>
      </c>
      <c r="S71" s="135"/>
      <c r="T71" s="94">
        <f t="shared" si="58"/>
        <v>0</v>
      </c>
      <c r="U71" s="53"/>
      <c r="V71" s="133" t="s">
        <v>32</v>
      </c>
      <c r="W71" s="68">
        <f t="shared" ref="W71:W74" si="64">W70-U71</f>
        <v>0</v>
      </c>
      <c r="X71" s="69"/>
      <c r="Y71" s="70" t="s">
        <v>32</v>
      </c>
      <c r="Z71" s="68">
        <f t="shared" si="59"/>
        <v>372.92000000000007</v>
      </c>
      <c r="AA71" s="69"/>
      <c r="AB71" s="70" t="s">
        <v>32</v>
      </c>
      <c r="AC71" s="68">
        <f t="shared" si="60"/>
        <v>1148</v>
      </c>
      <c r="AD71" s="69"/>
      <c r="AE71" s="70" t="s">
        <v>32</v>
      </c>
      <c r="AF71" s="68">
        <f t="shared" si="61"/>
        <v>1347.37</v>
      </c>
      <c r="AG71" s="69"/>
      <c r="AH71" s="70" t="s">
        <v>32</v>
      </c>
      <c r="AI71" s="68">
        <f t="shared" si="62"/>
        <v>373</v>
      </c>
      <c r="AJ71" s="69"/>
      <c r="AK71" s="70" t="s">
        <v>32</v>
      </c>
      <c r="AL71" s="68">
        <f t="shared" si="63"/>
        <v>0</v>
      </c>
      <c r="AM71" s="195"/>
      <c r="AN71" s="195"/>
      <c r="AO71" s="15"/>
    </row>
    <row r="72" spans="1:41">
      <c r="A72" s="1"/>
      <c r="B72" s="52" t="s">
        <v>115</v>
      </c>
      <c r="C72" s="24"/>
      <c r="D72" s="24"/>
      <c r="E72" s="124">
        <v>40223</v>
      </c>
      <c r="F72" s="170">
        <v>30</v>
      </c>
      <c r="G72" s="172"/>
      <c r="H72" s="9"/>
      <c r="I72" s="47" t="s">
        <v>116</v>
      </c>
      <c r="J72" s="48"/>
      <c r="K72" s="48"/>
      <c r="L72" s="53"/>
      <c r="M72" s="53"/>
      <c r="N72" s="54">
        <f>SUM(L72-M72)</f>
        <v>0</v>
      </c>
      <c r="O72" s="106"/>
      <c r="P72" s="107"/>
      <c r="Q72" s="9"/>
      <c r="R72" s="134" t="str">
        <f t="shared" ref="R72:R73" si="65">I69</f>
        <v>Child Care</v>
      </c>
      <c r="S72" s="135"/>
      <c r="T72" s="94">
        <f t="shared" si="58"/>
        <v>0</v>
      </c>
      <c r="U72" s="53"/>
      <c r="V72" s="133" t="s">
        <v>32</v>
      </c>
      <c r="W72" s="68">
        <f t="shared" si="64"/>
        <v>0</v>
      </c>
      <c r="X72" s="69"/>
      <c r="Y72" s="70" t="s">
        <v>32</v>
      </c>
      <c r="Z72" s="68">
        <f t="shared" si="59"/>
        <v>372.92000000000007</v>
      </c>
      <c r="AA72" s="69"/>
      <c r="AB72" s="70" t="s">
        <v>32</v>
      </c>
      <c r="AC72" s="68">
        <f t="shared" si="60"/>
        <v>1148</v>
      </c>
      <c r="AD72" s="69"/>
      <c r="AE72" s="70" t="s">
        <v>32</v>
      </c>
      <c r="AF72" s="68">
        <f t="shared" si="61"/>
        <v>1347.37</v>
      </c>
      <c r="AG72" s="69"/>
      <c r="AH72" s="70" t="s">
        <v>32</v>
      </c>
      <c r="AI72" s="68">
        <f t="shared" si="62"/>
        <v>373</v>
      </c>
      <c r="AJ72" s="69"/>
      <c r="AK72" s="70" t="s">
        <v>32</v>
      </c>
      <c r="AL72" s="68">
        <f t="shared" si="63"/>
        <v>0</v>
      </c>
      <c r="AM72" s="195"/>
      <c r="AN72" s="195"/>
      <c r="AO72" s="15"/>
    </row>
    <row r="73" spans="1:41">
      <c r="A73" s="1"/>
      <c r="B73" s="47" t="s">
        <v>117</v>
      </c>
      <c r="C73" s="48"/>
      <c r="D73" s="48"/>
      <c r="E73" s="124">
        <v>40249</v>
      </c>
      <c r="F73" s="170">
        <v>30</v>
      </c>
      <c r="G73" s="172"/>
      <c r="H73" s="9"/>
      <c r="I73" s="52" t="s">
        <v>118</v>
      </c>
      <c r="J73" s="146"/>
      <c r="K73" s="146"/>
      <c r="L73" s="53"/>
      <c r="M73" s="53"/>
      <c r="N73" s="54">
        <f>SUM(L73-M73)</f>
        <v>0</v>
      </c>
      <c r="O73" s="106"/>
      <c r="P73" s="107"/>
      <c r="Q73" s="9"/>
      <c r="R73" s="134" t="str">
        <f t="shared" si="65"/>
        <v>Child Support</v>
      </c>
      <c r="S73" s="135"/>
      <c r="T73" s="94">
        <f t="shared" si="58"/>
        <v>0</v>
      </c>
      <c r="U73" s="53"/>
      <c r="V73" s="133" t="s">
        <v>32</v>
      </c>
      <c r="W73" s="68">
        <f t="shared" si="64"/>
        <v>0</v>
      </c>
      <c r="X73" s="69"/>
      <c r="Y73" s="70" t="s">
        <v>32</v>
      </c>
      <c r="Z73" s="68">
        <f t="shared" si="59"/>
        <v>372.92000000000007</v>
      </c>
      <c r="AA73" s="69"/>
      <c r="AB73" s="70" t="s">
        <v>32</v>
      </c>
      <c r="AC73" s="68">
        <f t="shared" si="60"/>
        <v>1148</v>
      </c>
      <c r="AD73" s="69"/>
      <c r="AE73" s="70" t="s">
        <v>32</v>
      </c>
      <c r="AF73" s="68">
        <f t="shared" si="61"/>
        <v>1347.37</v>
      </c>
      <c r="AG73" s="69"/>
      <c r="AH73" s="70" t="s">
        <v>32</v>
      </c>
      <c r="AI73" s="68">
        <f t="shared" si="62"/>
        <v>373</v>
      </c>
      <c r="AJ73" s="69"/>
      <c r="AK73" s="70" t="s">
        <v>32</v>
      </c>
      <c r="AL73" s="68">
        <f t="shared" si="63"/>
        <v>0</v>
      </c>
      <c r="AM73" s="195"/>
      <c r="AN73" s="195"/>
      <c r="AO73" s="15"/>
    </row>
    <row r="74" spans="1:41">
      <c r="A74" s="1"/>
      <c r="B74" s="47" t="s">
        <v>119</v>
      </c>
      <c r="C74" s="48"/>
      <c r="D74" s="48"/>
      <c r="E74" s="124">
        <v>40300</v>
      </c>
      <c r="F74" s="139">
        <v>30</v>
      </c>
      <c r="G74" s="140"/>
      <c r="H74" s="9"/>
      <c r="I74" s="52" t="s">
        <v>120</v>
      </c>
      <c r="J74" s="146"/>
      <c r="K74" s="146"/>
      <c r="L74" s="53"/>
      <c r="M74" s="53"/>
      <c r="N74" s="54">
        <f>SUM(L74-M74)</f>
        <v>0</v>
      </c>
      <c r="O74" s="106"/>
      <c r="P74" s="107"/>
      <c r="Q74" s="9"/>
      <c r="R74" s="134" t="str">
        <f>I71</f>
        <v>Cosmetics</v>
      </c>
      <c r="S74" s="135"/>
      <c r="T74" s="94">
        <f t="shared" si="58"/>
        <v>0</v>
      </c>
      <c r="U74" s="53"/>
      <c r="V74" s="133" t="s">
        <v>32</v>
      </c>
      <c r="W74" s="68">
        <f t="shared" si="64"/>
        <v>0</v>
      </c>
      <c r="X74" s="69"/>
      <c r="Y74" s="70" t="s">
        <v>32</v>
      </c>
      <c r="Z74" s="68">
        <f t="shared" si="59"/>
        <v>372.92000000000007</v>
      </c>
      <c r="AA74" s="69"/>
      <c r="AB74" s="70" t="s">
        <v>32</v>
      </c>
      <c r="AC74" s="68">
        <f t="shared" si="60"/>
        <v>1148</v>
      </c>
      <c r="AD74" s="69"/>
      <c r="AE74" s="70" t="s">
        <v>32</v>
      </c>
      <c r="AF74" s="68">
        <f t="shared" si="61"/>
        <v>1347.37</v>
      </c>
      <c r="AG74" s="69"/>
      <c r="AH74" s="70" t="s">
        <v>32</v>
      </c>
      <c r="AI74" s="68">
        <f t="shared" si="62"/>
        <v>373</v>
      </c>
      <c r="AJ74" s="69"/>
      <c r="AK74" s="70" t="s">
        <v>32</v>
      </c>
      <c r="AL74" s="68">
        <f t="shared" si="63"/>
        <v>0</v>
      </c>
      <c r="AM74" s="195"/>
      <c r="AN74" s="195"/>
      <c r="AO74" s="15"/>
    </row>
    <row r="75" spans="1:41">
      <c r="A75" s="1"/>
      <c r="B75" s="47" t="s">
        <v>121</v>
      </c>
      <c r="C75" s="48"/>
      <c r="D75" s="48"/>
      <c r="E75" s="124">
        <v>40344</v>
      </c>
      <c r="F75" s="139">
        <v>30</v>
      </c>
      <c r="G75" s="140"/>
      <c r="H75" s="9"/>
      <c r="I75" s="47" t="s">
        <v>122</v>
      </c>
      <c r="J75" s="48"/>
      <c r="K75" s="48"/>
      <c r="L75" s="53"/>
      <c r="M75" s="53"/>
      <c r="N75" s="54">
        <f>SUM(L75-M75)</f>
        <v>0</v>
      </c>
      <c r="O75" s="106"/>
      <c r="P75" s="107"/>
      <c r="Q75" s="9"/>
      <c r="R75" s="134" t="str">
        <f>I72</f>
        <v>Hair Care</v>
      </c>
      <c r="S75" s="135"/>
      <c r="T75" s="94">
        <f t="shared" si="58"/>
        <v>0</v>
      </c>
      <c r="U75" s="53"/>
      <c r="V75" s="133" t="s">
        <v>32</v>
      </c>
      <c r="W75" s="110">
        <f>W74-U75</f>
        <v>0</v>
      </c>
      <c r="X75" s="69"/>
      <c r="Y75" s="70" t="s">
        <v>32</v>
      </c>
      <c r="Z75" s="68">
        <f t="shared" si="59"/>
        <v>372.92000000000007</v>
      </c>
      <c r="AA75" s="69"/>
      <c r="AB75" s="70" t="s">
        <v>32</v>
      </c>
      <c r="AC75" s="68">
        <f t="shared" si="60"/>
        <v>1148</v>
      </c>
      <c r="AD75" s="69"/>
      <c r="AE75" s="70" t="s">
        <v>32</v>
      </c>
      <c r="AF75" s="68">
        <f t="shared" si="61"/>
        <v>1347.37</v>
      </c>
      <c r="AG75" s="69"/>
      <c r="AH75" s="70" t="s">
        <v>32</v>
      </c>
      <c r="AI75" s="68">
        <f t="shared" si="62"/>
        <v>373</v>
      </c>
      <c r="AJ75" s="69"/>
      <c r="AK75" s="70" t="s">
        <v>32</v>
      </c>
      <c r="AL75" s="68">
        <f t="shared" si="63"/>
        <v>0</v>
      </c>
      <c r="AM75" s="195"/>
      <c r="AN75" s="195"/>
      <c r="AO75" s="15"/>
    </row>
    <row r="76" spans="1:41">
      <c r="A76" s="1"/>
      <c r="B76" s="47" t="s">
        <v>111</v>
      </c>
      <c r="C76" s="48"/>
      <c r="D76" s="48"/>
      <c r="E76" s="124">
        <v>40360</v>
      </c>
      <c r="F76" s="139">
        <v>300</v>
      </c>
      <c r="G76" s="140"/>
      <c r="H76" s="9"/>
      <c r="I76" s="47" t="s">
        <v>123</v>
      </c>
      <c r="J76" s="48"/>
      <c r="K76" s="48"/>
      <c r="L76" s="53"/>
      <c r="M76" s="53"/>
      <c r="N76" s="54">
        <f t="shared" si="57"/>
        <v>0</v>
      </c>
      <c r="O76" s="106"/>
      <c r="P76" s="107"/>
      <c r="Q76" s="9"/>
      <c r="R76" s="134" t="str">
        <f>I73</f>
        <v>Toiletries</v>
      </c>
      <c r="S76" s="135"/>
      <c r="T76" s="94">
        <f t="shared" si="58"/>
        <v>0</v>
      </c>
      <c r="U76" s="53"/>
      <c r="V76" s="133" t="s">
        <v>32</v>
      </c>
      <c r="W76" s="68">
        <f t="shared" ref="W76:W81" si="66">W75-U76</f>
        <v>0</v>
      </c>
      <c r="X76" s="69"/>
      <c r="Y76" s="70" t="s">
        <v>32</v>
      </c>
      <c r="Z76" s="68">
        <f t="shared" si="59"/>
        <v>372.92000000000007</v>
      </c>
      <c r="AA76" s="69"/>
      <c r="AB76" s="70" t="s">
        <v>32</v>
      </c>
      <c r="AC76" s="68">
        <f t="shared" si="60"/>
        <v>1148</v>
      </c>
      <c r="AD76" s="69"/>
      <c r="AE76" s="70" t="s">
        <v>32</v>
      </c>
      <c r="AF76" s="68">
        <f t="shared" si="61"/>
        <v>1347.37</v>
      </c>
      <c r="AG76" s="69"/>
      <c r="AH76" s="70" t="s">
        <v>32</v>
      </c>
      <c r="AI76" s="68">
        <f t="shared" si="62"/>
        <v>373</v>
      </c>
      <c r="AJ76" s="69"/>
      <c r="AK76" s="70" t="s">
        <v>32</v>
      </c>
      <c r="AL76" s="68">
        <f t="shared" si="63"/>
        <v>0</v>
      </c>
      <c r="AM76" s="195"/>
      <c r="AN76" s="195"/>
      <c r="AO76" s="15"/>
    </row>
    <row r="77" spans="1:41">
      <c r="A77" s="1"/>
      <c r="B77" s="47" t="s">
        <v>124</v>
      </c>
      <c r="C77" s="48"/>
      <c r="D77" s="48"/>
      <c r="E77" s="124">
        <v>40375</v>
      </c>
      <c r="F77" s="139">
        <v>50</v>
      </c>
      <c r="G77" s="140"/>
      <c r="H77" s="9"/>
      <c r="I77" s="47" t="s">
        <v>125</v>
      </c>
      <c r="J77" s="48"/>
      <c r="K77" s="48"/>
      <c r="L77" s="53"/>
      <c r="M77" s="53"/>
      <c r="N77" s="54">
        <f t="shared" si="57"/>
        <v>0</v>
      </c>
      <c r="O77" s="106"/>
      <c r="P77" s="107"/>
      <c r="Q77" s="9"/>
      <c r="R77" s="134" t="str">
        <f t="shared" ref="R77:R112" si="67">I74</f>
        <v>Subscriptions</v>
      </c>
      <c r="S77" s="135"/>
      <c r="T77" s="94">
        <f t="shared" si="58"/>
        <v>0</v>
      </c>
      <c r="U77" s="104"/>
      <c r="V77" s="133" t="s">
        <v>32</v>
      </c>
      <c r="W77" s="68">
        <f t="shared" si="66"/>
        <v>0</v>
      </c>
      <c r="X77" s="105"/>
      <c r="Y77" s="70" t="s">
        <v>32</v>
      </c>
      <c r="Z77" s="68">
        <f t="shared" si="59"/>
        <v>372.92000000000007</v>
      </c>
      <c r="AA77" s="105"/>
      <c r="AB77" s="70" t="s">
        <v>32</v>
      </c>
      <c r="AC77" s="68">
        <f t="shared" si="60"/>
        <v>1148</v>
      </c>
      <c r="AD77" s="105"/>
      <c r="AE77" s="70" t="s">
        <v>32</v>
      </c>
      <c r="AF77" s="68">
        <f t="shared" si="61"/>
        <v>1347.37</v>
      </c>
      <c r="AG77" s="105"/>
      <c r="AH77" s="70" t="s">
        <v>32</v>
      </c>
      <c r="AI77" s="68">
        <f t="shared" si="62"/>
        <v>373</v>
      </c>
      <c r="AJ77" s="105"/>
      <c r="AK77" s="70" t="s">
        <v>32</v>
      </c>
      <c r="AL77" s="68">
        <f t="shared" si="63"/>
        <v>0</v>
      </c>
      <c r="AM77" s="195"/>
      <c r="AN77" s="195"/>
      <c r="AO77" s="15"/>
    </row>
    <row r="78" spans="1:41">
      <c r="A78" s="1"/>
      <c r="B78" s="47" t="s">
        <v>126</v>
      </c>
      <c r="C78" s="48"/>
      <c r="D78" s="48"/>
      <c r="E78" s="124">
        <v>40397</v>
      </c>
      <c r="F78" s="139">
        <v>50</v>
      </c>
      <c r="G78" s="140"/>
      <c r="H78" s="9"/>
      <c r="I78" s="47" t="s">
        <v>127</v>
      </c>
      <c r="J78" s="48"/>
      <c r="K78" s="48"/>
      <c r="L78" s="53"/>
      <c r="M78" s="53"/>
      <c r="N78" s="54">
        <f t="shared" si="57"/>
        <v>0</v>
      </c>
      <c r="O78" s="106"/>
      <c r="P78" s="107"/>
      <c r="Q78" s="9"/>
      <c r="R78" s="134" t="str">
        <f t="shared" si="67"/>
        <v>Organization Dues</v>
      </c>
      <c r="S78" s="135"/>
      <c r="T78" s="94">
        <f t="shared" si="58"/>
        <v>0</v>
      </c>
      <c r="U78" s="53"/>
      <c r="V78" s="133" t="s">
        <v>32</v>
      </c>
      <c r="W78" s="68">
        <f t="shared" si="66"/>
        <v>0</v>
      </c>
      <c r="X78" s="69"/>
      <c r="Y78" s="70" t="s">
        <v>32</v>
      </c>
      <c r="Z78" s="68">
        <f t="shared" si="59"/>
        <v>372.92000000000007</v>
      </c>
      <c r="AA78" s="69"/>
      <c r="AB78" s="70" t="s">
        <v>32</v>
      </c>
      <c r="AC78" s="68">
        <f t="shared" si="60"/>
        <v>1148</v>
      </c>
      <c r="AD78" s="69"/>
      <c r="AE78" s="70" t="s">
        <v>32</v>
      </c>
      <c r="AF78" s="68">
        <f t="shared" si="61"/>
        <v>1347.37</v>
      </c>
      <c r="AG78" s="69"/>
      <c r="AH78" s="70" t="s">
        <v>32</v>
      </c>
      <c r="AI78" s="68">
        <f t="shared" si="62"/>
        <v>373</v>
      </c>
      <c r="AJ78" s="69"/>
      <c r="AK78" s="70" t="s">
        <v>32</v>
      </c>
      <c r="AL78" s="68">
        <f t="shared" si="63"/>
        <v>0</v>
      </c>
      <c r="AM78" s="195"/>
      <c r="AN78" s="195"/>
      <c r="AO78" s="15"/>
    </row>
    <row r="79" spans="1:41">
      <c r="A79" s="1"/>
      <c r="B79" s="47" t="s">
        <v>128</v>
      </c>
      <c r="C79" s="48"/>
      <c r="D79" s="48"/>
      <c r="E79" s="124">
        <v>40410</v>
      </c>
      <c r="F79" s="139">
        <v>50</v>
      </c>
      <c r="G79" s="140"/>
      <c r="H79" s="9"/>
      <c r="I79" s="47" t="s">
        <v>129</v>
      </c>
      <c r="J79" s="48"/>
      <c r="K79" s="48"/>
      <c r="L79" s="53"/>
      <c r="M79" s="53"/>
      <c r="N79" s="54">
        <f t="shared" si="57"/>
        <v>0</v>
      </c>
      <c r="O79" s="106"/>
      <c r="P79" s="107"/>
      <c r="Q79" s="9"/>
      <c r="R79" s="134" t="str">
        <f t="shared" si="67"/>
        <v>Pet Supplies</v>
      </c>
      <c r="S79" s="135"/>
      <c r="T79" s="94">
        <f t="shared" si="58"/>
        <v>0</v>
      </c>
      <c r="U79" s="53"/>
      <c r="V79" s="133" t="s">
        <v>32</v>
      </c>
      <c r="W79" s="68">
        <f t="shared" si="66"/>
        <v>0</v>
      </c>
      <c r="X79" s="69"/>
      <c r="Y79" s="70" t="s">
        <v>32</v>
      </c>
      <c r="Z79" s="68">
        <f t="shared" si="59"/>
        <v>372.92000000000007</v>
      </c>
      <c r="AA79" s="69"/>
      <c r="AB79" s="70" t="s">
        <v>32</v>
      </c>
      <c r="AC79" s="68">
        <f t="shared" si="60"/>
        <v>1148</v>
      </c>
      <c r="AD79" s="69"/>
      <c r="AE79" s="70" t="s">
        <v>32</v>
      </c>
      <c r="AF79" s="68">
        <f t="shared" si="61"/>
        <v>1347.37</v>
      </c>
      <c r="AG79" s="69"/>
      <c r="AH79" s="70" t="s">
        <v>32</v>
      </c>
      <c r="AI79" s="68">
        <f t="shared" si="62"/>
        <v>373</v>
      </c>
      <c r="AJ79" s="69"/>
      <c r="AK79" s="70" t="s">
        <v>32</v>
      </c>
      <c r="AL79" s="68">
        <f t="shared" si="63"/>
        <v>0</v>
      </c>
      <c r="AM79" s="195"/>
      <c r="AN79" s="195"/>
      <c r="AO79" s="15"/>
    </row>
    <row r="80" spans="1:41">
      <c r="A80" s="1"/>
      <c r="B80" s="47" t="s">
        <v>130</v>
      </c>
      <c r="C80" s="48"/>
      <c r="D80" s="48"/>
      <c r="E80" s="124">
        <v>40426</v>
      </c>
      <c r="F80" s="139">
        <v>40</v>
      </c>
      <c r="G80" s="140"/>
      <c r="H80" s="9"/>
      <c r="I80" s="47" t="s">
        <v>131</v>
      </c>
      <c r="J80" s="48"/>
      <c r="K80" s="48"/>
      <c r="L80" s="53"/>
      <c r="M80" s="53"/>
      <c r="N80" s="54">
        <f t="shared" si="57"/>
        <v>0</v>
      </c>
      <c r="O80" s="106"/>
      <c r="P80" s="107"/>
      <c r="Q80" s="9"/>
      <c r="R80" s="134" t="str">
        <f t="shared" si="67"/>
        <v>School Supplies</v>
      </c>
      <c r="S80" s="135"/>
      <c r="T80" s="94">
        <f t="shared" si="58"/>
        <v>0</v>
      </c>
      <c r="U80" s="53"/>
      <c r="V80" s="133" t="s">
        <v>32</v>
      </c>
      <c r="W80" s="68">
        <f>W79-U80</f>
        <v>0</v>
      </c>
      <c r="X80" s="69"/>
      <c r="Y80" s="70" t="s">
        <v>32</v>
      </c>
      <c r="Z80" s="68">
        <f t="shared" si="59"/>
        <v>372.92000000000007</v>
      </c>
      <c r="AA80" s="69"/>
      <c r="AB80" s="70" t="s">
        <v>32</v>
      </c>
      <c r="AC80" s="68">
        <f t="shared" si="60"/>
        <v>1148</v>
      </c>
      <c r="AD80" s="69"/>
      <c r="AE80" s="70" t="s">
        <v>32</v>
      </c>
      <c r="AF80" s="68">
        <f t="shared" si="61"/>
        <v>1347.37</v>
      </c>
      <c r="AG80" s="69"/>
      <c r="AH80" s="70" t="s">
        <v>32</v>
      </c>
      <c r="AI80" s="68">
        <f t="shared" si="62"/>
        <v>373</v>
      </c>
      <c r="AJ80" s="69"/>
      <c r="AK80" s="70" t="s">
        <v>32</v>
      </c>
      <c r="AL80" s="68">
        <f t="shared" si="63"/>
        <v>0</v>
      </c>
      <c r="AM80" s="195"/>
      <c r="AN80" s="195"/>
      <c r="AO80" s="15"/>
    </row>
    <row r="81" spans="1:41">
      <c r="A81" s="1"/>
      <c r="B81" s="147" t="s">
        <v>132</v>
      </c>
      <c r="C81" s="148"/>
      <c r="D81" s="148"/>
      <c r="E81" s="124">
        <v>40474</v>
      </c>
      <c r="F81" s="139">
        <v>25</v>
      </c>
      <c r="G81" s="140"/>
      <c r="H81" s="9"/>
      <c r="I81" s="47" t="s">
        <v>98</v>
      </c>
      <c r="J81" s="48"/>
      <c r="K81" s="48"/>
      <c r="L81" s="53"/>
      <c r="M81" s="53"/>
      <c r="N81" s="54">
        <f t="shared" si="57"/>
        <v>0</v>
      </c>
      <c r="O81" s="108"/>
      <c r="P81" s="109"/>
      <c r="Q81" s="9"/>
      <c r="R81" s="134" t="str">
        <f t="shared" si="67"/>
        <v>Education/Books</v>
      </c>
      <c r="S81" s="135"/>
      <c r="T81" s="94">
        <f t="shared" si="58"/>
        <v>0</v>
      </c>
      <c r="U81" s="104"/>
      <c r="V81" s="133" t="s">
        <v>32</v>
      </c>
      <c r="W81" s="68">
        <f t="shared" si="66"/>
        <v>0</v>
      </c>
      <c r="X81" s="105"/>
      <c r="Y81" s="70" t="s">
        <v>32</v>
      </c>
      <c r="Z81" s="68">
        <f t="shared" si="59"/>
        <v>372.92000000000007</v>
      </c>
      <c r="AA81" s="105"/>
      <c r="AB81" s="70" t="s">
        <v>32</v>
      </c>
      <c r="AC81" s="68">
        <f t="shared" si="60"/>
        <v>1148</v>
      </c>
      <c r="AD81" s="105"/>
      <c r="AE81" s="70" t="s">
        <v>32</v>
      </c>
      <c r="AF81" s="68">
        <f t="shared" si="61"/>
        <v>1347.37</v>
      </c>
      <c r="AG81" s="105"/>
      <c r="AH81" s="70" t="s">
        <v>32</v>
      </c>
      <c r="AI81" s="68">
        <f t="shared" si="62"/>
        <v>373</v>
      </c>
      <c r="AJ81" s="105"/>
      <c r="AK81" s="70" t="s">
        <v>32</v>
      </c>
      <c r="AL81" s="68">
        <f t="shared" si="63"/>
        <v>0</v>
      </c>
      <c r="AM81" s="195"/>
      <c r="AN81" s="195"/>
      <c r="AO81" s="15"/>
    </row>
    <row r="82" spans="1:41" ht="15.75" thickBot="1">
      <c r="A82" s="1"/>
      <c r="B82" s="47" t="s">
        <v>133</v>
      </c>
      <c r="C82" s="48"/>
      <c r="D82" s="48"/>
      <c r="E82" s="124">
        <v>40481</v>
      </c>
      <c r="F82" s="139">
        <v>30</v>
      </c>
      <c r="G82" s="140"/>
      <c r="H82" s="9"/>
      <c r="I82" s="60" t="s">
        <v>28</v>
      </c>
      <c r="J82" s="61"/>
      <c r="K82" s="61"/>
      <c r="L82" s="62">
        <f>SUM(L65:L81)</f>
        <v>200</v>
      </c>
      <c r="M82" s="62">
        <f>SUM(M65:M81)</f>
        <v>0</v>
      </c>
      <c r="N82" s="62">
        <f>SUM(N65:N81)</f>
        <v>200</v>
      </c>
      <c r="O82" s="63">
        <f>L82/E36</f>
        <v>2.6882009483972947E-2</v>
      </c>
      <c r="P82" s="64"/>
      <c r="Q82" s="9"/>
      <c r="R82" s="134" t="str">
        <f t="shared" si="67"/>
        <v>Tuition</v>
      </c>
      <c r="S82" s="135"/>
      <c r="T82" s="94">
        <f t="shared" si="58"/>
        <v>0</v>
      </c>
      <c r="U82" s="53"/>
      <c r="V82" s="133" t="s">
        <v>32</v>
      </c>
      <c r="W82" s="110">
        <f>W81-U82</f>
        <v>0</v>
      </c>
      <c r="X82" s="69"/>
      <c r="Y82" s="70" t="s">
        <v>32</v>
      </c>
      <c r="Z82" s="68">
        <f t="shared" si="59"/>
        <v>372.92000000000007</v>
      </c>
      <c r="AA82" s="69"/>
      <c r="AB82" s="70" t="s">
        <v>32</v>
      </c>
      <c r="AC82" s="68">
        <f t="shared" si="60"/>
        <v>1148</v>
      </c>
      <c r="AD82" s="69"/>
      <c r="AE82" s="70" t="s">
        <v>32</v>
      </c>
      <c r="AF82" s="68">
        <f t="shared" si="61"/>
        <v>1347.37</v>
      </c>
      <c r="AG82" s="69"/>
      <c r="AH82" s="70" t="s">
        <v>32</v>
      </c>
      <c r="AI82" s="68">
        <f t="shared" si="62"/>
        <v>373</v>
      </c>
      <c r="AJ82" s="69"/>
      <c r="AK82" s="70" t="s">
        <v>32</v>
      </c>
      <c r="AL82" s="68">
        <f t="shared" si="63"/>
        <v>0</v>
      </c>
      <c r="AM82" s="195"/>
      <c r="AN82" s="195"/>
      <c r="AO82" s="15"/>
    </row>
    <row r="83" spans="1:41" ht="18.75" thickTop="1" thickBot="1">
      <c r="A83" s="1"/>
      <c r="B83" s="47" t="s">
        <v>134</v>
      </c>
      <c r="C83" s="48"/>
      <c r="D83" s="48"/>
      <c r="E83" s="124">
        <v>40508</v>
      </c>
      <c r="F83" s="139">
        <v>25</v>
      </c>
      <c r="G83" s="140"/>
      <c r="H83" s="9"/>
      <c r="I83" s="40" t="s">
        <v>135</v>
      </c>
      <c r="J83" s="41"/>
      <c r="K83" s="41"/>
      <c r="L83" s="41"/>
      <c r="M83" s="41"/>
      <c r="N83" s="41"/>
      <c r="O83" s="95" t="s">
        <v>31</v>
      </c>
      <c r="P83" s="96"/>
      <c r="Q83" s="9"/>
      <c r="R83" s="134" t="str">
        <f t="shared" si="67"/>
        <v>Gifts</v>
      </c>
      <c r="S83" s="135"/>
      <c r="T83" s="94">
        <f t="shared" si="58"/>
        <v>0</v>
      </c>
      <c r="U83" s="53"/>
      <c r="V83" s="133" t="s">
        <v>32</v>
      </c>
      <c r="W83" s="68">
        <f>W82-U83</f>
        <v>0</v>
      </c>
      <c r="X83" s="69"/>
      <c r="Y83" s="70" t="s">
        <v>32</v>
      </c>
      <c r="Z83" s="68">
        <f t="shared" si="59"/>
        <v>372.92000000000007</v>
      </c>
      <c r="AA83" s="69"/>
      <c r="AB83" s="70" t="s">
        <v>32</v>
      </c>
      <c r="AC83" s="68">
        <f t="shared" si="60"/>
        <v>1148</v>
      </c>
      <c r="AD83" s="69"/>
      <c r="AE83" s="70" t="s">
        <v>32</v>
      </c>
      <c r="AF83" s="68">
        <f t="shared" si="61"/>
        <v>1347.37</v>
      </c>
      <c r="AG83" s="69"/>
      <c r="AH83" s="70" t="s">
        <v>32</v>
      </c>
      <c r="AI83" s="68">
        <f t="shared" si="62"/>
        <v>373</v>
      </c>
      <c r="AJ83" s="69"/>
      <c r="AK83" s="70" t="s">
        <v>32</v>
      </c>
      <c r="AL83" s="68">
        <f t="shared" si="63"/>
        <v>0</v>
      </c>
      <c r="AM83" s="195"/>
      <c r="AN83" s="195"/>
      <c r="AO83" s="15"/>
    </row>
    <row r="84" spans="1:41" ht="15.75" thickTop="1">
      <c r="A84" s="1"/>
      <c r="B84" s="47" t="s">
        <v>136</v>
      </c>
      <c r="C84" s="48"/>
      <c r="D84" s="48"/>
      <c r="E84" s="124">
        <v>40537</v>
      </c>
      <c r="F84" s="139">
        <v>300</v>
      </c>
      <c r="G84" s="140"/>
      <c r="H84" s="9"/>
      <c r="I84" s="35" t="s">
        <v>137</v>
      </c>
      <c r="J84" s="36"/>
      <c r="K84" s="36"/>
      <c r="L84" s="53">
        <v>200</v>
      </c>
      <c r="M84" s="53"/>
      <c r="N84" s="54">
        <f>SUM(L84-M84)</f>
        <v>200</v>
      </c>
      <c r="O84" s="111"/>
      <c r="P84" s="112"/>
      <c r="Q84" s="9"/>
      <c r="R84" s="136" t="str">
        <f t="shared" si="67"/>
        <v>Other</v>
      </c>
      <c r="S84" s="137"/>
      <c r="T84" s="73">
        <f t="shared" si="58"/>
        <v>0</v>
      </c>
      <c r="U84" s="53"/>
      <c r="V84" s="133" t="s">
        <v>32</v>
      </c>
      <c r="W84" s="68">
        <f>W83-U84</f>
        <v>0</v>
      </c>
      <c r="X84" s="69"/>
      <c r="Y84" s="70" t="s">
        <v>32</v>
      </c>
      <c r="Z84" s="68">
        <f t="shared" si="59"/>
        <v>372.92000000000007</v>
      </c>
      <c r="AA84" s="69"/>
      <c r="AB84" s="70" t="s">
        <v>32</v>
      </c>
      <c r="AC84" s="68">
        <f t="shared" si="60"/>
        <v>1148</v>
      </c>
      <c r="AD84" s="69"/>
      <c r="AE84" s="70" t="s">
        <v>32</v>
      </c>
      <c r="AF84" s="68">
        <f t="shared" si="61"/>
        <v>1347.37</v>
      </c>
      <c r="AG84" s="69"/>
      <c r="AH84" s="70" t="s">
        <v>32</v>
      </c>
      <c r="AI84" s="68">
        <f t="shared" si="62"/>
        <v>373</v>
      </c>
      <c r="AJ84" s="69"/>
      <c r="AK84" s="70" t="s">
        <v>32</v>
      </c>
      <c r="AL84" s="68">
        <f t="shared" si="63"/>
        <v>0</v>
      </c>
      <c r="AM84" s="195"/>
      <c r="AN84" s="195"/>
      <c r="AO84" s="15"/>
    </row>
    <row r="85" spans="1:41" ht="15.75" thickBot="1">
      <c r="A85" s="1"/>
      <c r="B85" s="47" t="s">
        <v>98</v>
      </c>
      <c r="C85" s="48"/>
      <c r="D85" s="48"/>
      <c r="E85" s="124"/>
      <c r="F85" s="139"/>
      <c r="G85" s="140"/>
      <c r="H85" s="9"/>
      <c r="I85" s="52" t="s">
        <v>138</v>
      </c>
      <c r="J85" s="24"/>
      <c r="K85" s="24"/>
      <c r="L85" s="53"/>
      <c r="M85" s="53"/>
      <c r="N85" s="54">
        <f t="shared" ref="N85:N86" si="68">SUM(L85-M85)</f>
        <v>0</v>
      </c>
      <c r="O85" s="106"/>
      <c r="P85" s="107"/>
      <c r="Q85" s="9"/>
      <c r="R85" s="76" t="str">
        <f t="shared" si="67"/>
        <v>TOTAL</v>
      </c>
      <c r="S85" s="77"/>
      <c r="T85" s="78">
        <f>SUM(T68:T84)</f>
        <v>200</v>
      </c>
      <c r="U85" s="79">
        <f>SUM(U68:U84)</f>
        <v>0</v>
      </c>
      <c r="V85" s="80"/>
      <c r="W85" s="80"/>
      <c r="X85" s="79">
        <f>SUM(X68:X84)</f>
        <v>0</v>
      </c>
      <c r="Y85" s="81"/>
      <c r="Z85" s="80"/>
      <c r="AA85" s="79">
        <f>SUM(AA68:AA84)</f>
        <v>200</v>
      </c>
      <c r="AB85" s="81"/>
      <c r="AC85" s="80"/>
      <c r="AD85" s="79">
        <f>SUM(AD68:AD84)</f>
        <v>0</v>
      </c>
      <c r="AE85" s="81"/>
      <c r="AF85" s="80"/>
      <c r="AG85" s="79">
        <f>SUM(AG68:AG84)</f>
        <v>0</v>
      </c>
      <c r="AH85" s="81"/>
      <c r="AI85" s="80"/>
      <c r="AJ85" s="79">
        <f>SUM(AJ68:AJ84)</f>
        <v>0</v>
      </c>
      <c r="AK85" s="81"/>
      <c r="AL85" s="80"/>
      <c r="AM85" s="196"/>
      <c r="AN85" s="196"/>
      <c r="AO85" s="15"/>
    </row>
    <row r="86" spans="1:41" ht="18.75" thickTop="1" thickBot="1">
      <c r="A86" s="1"/>
      <c r="B86" s="47" t="s">
        <v>98</v>
      </c>
      <c r="C86" s="48"/>
      <c r="D86" s="48"/>
      <c r="E86" s="124"/>
      <c r="F86" s="139"/>
      <c r="G86" s="140"/>
      <c r="H86" s="9"/>
      <c r="I86" s="47" t="s">
        <v>139</v>
      </c>
      <c r="J86" s="48"/>
      <c r="K86" s="48"/>
      <c r="L86" s="53"/>
      <c r="M86" s="53"/>
      <c r="N86" s="54">
        <f t="shared" si="68"/>
        <v>0</v>
      </c>
      <c r="O86" s="108"/>
      <c r="P86" s="109"/>
      <c r="Q86" s="9"/>
      <c r="R86" s="84" t="str">
        <f t="shared" si="67"/>
        <v>Recreation</v>
      </c>
      <c r="S86" s="85"/>
      <c r="T86" s="85"/>
      <c r="U86" s="85"/>
      <c r="V86" s="85"/>
      <c r="W86" s="85"/>
      <c r="X86" s="85"/>
      <c r="Y86" s="85"/>
      <c r="Z86" s="85"/>
      <c r="AA86" s="85"/>
      <c r="AB86" s="85"/>
      <c r="AC86" s="85"/>
      <c r="AD86" s="85"/>
      <c r="AE86" s="85"/>
      <c r="AF86" s="85"/>
      <c r="AG86" s="85"/>
      <c r="AH86" s="85"/>
      <c r="AI86" s="85"/>
      <c r="AJ86" s="85"/>
      <c r="AK86" s="85"/>
      <c r="AL86" s="85"/>
      <c r="AM86" s="85"/>
      <c r="AN86" s="86"/>
      <c r="AO86" s="15"/>
    </row>
    <row r="87" spans="1:41" ht="16.5" thickTop="1" thickBot="1">
      <c r="A87" s="1"/>
      <c r="B87" s="47" t="s">
        <v>98</v>
      </c>
      <c r="C87" s="48"/>
      <c r="D87" s="48"/>
      <c r="E87" s="124"/>
      <c r="F87" s="139"/>
      <c r="G87" s="140"/>
      <c r="H87" s="9"/>
      <c r="I87" s="60" t="s">
        <v>28</v>
      </c>
      <c r="J87" s="61"/>
      <c r="K87" s="61"/>
      <c r="L87" s="62">
        <f>SUM(L84:L86)</f>
        <v>200</v>
      </c>
      <c r="M87" s="62">
        <f>SUM(M84:M86)</f>
        <v>0</v>
      </c>
      <c r="N87" s="62">
        <f>SUM(N84:N86)</f>
        <v>200</v>
      </c>
      <c r="O87" s="63">
        <f>L87/E36</f>
        <v>2.6882009483972947E-2</v>
      </c>
      <c r="P87" s="64"/>
      <c r="Q87" s="9"/>
      <c r="R87" s="131" t="str">
        <f t="shared" si="67"/>
        <v>Entertainment</v>
      </c>
      <c r="S87" s="132"/>
      <c r="T87" s="67">
        <f>L84</f>
        <v>200</v>
      </c>
      <c r="U87" s="53"/>
      <c r="V87" s="133" t="s">
        <v>32</v>
      </c>
      <c r="W87" s="68">
        <f>W84-U87</f>
        <v>0</v>
      </c>
      <c r="X87" s="69">
        <v>100</v>
      </c>
      <c r="Y87" s="70" t="s">
        <v>32</v>
      </c>
      <c r="Z87" s="68">
        <f>Z84-X87</f>
        <v>272.92000000000007</v>
      </c>
      <c r="AA87" s="69"/>
      <c r="AB87" s="70" t="s">
        <v>32</v>
      </c>
      <c r="AC87" s="68">
        <f>AC84-AA87</f>
        <v>1148</v>
      </c>
      <c r="AD87" s="69"/>
      <c r="AE87" s="70" t="s">
        <v>32</v>
      </c>
      <c r="AF87" s="68">
        <f>AF84-AD87</f>
        <v>1347.37</v>
      </c>
      <c r="AG87" s="69"/>
      <c r="AH87" s="70" t="s">
        <v>32</v>
      </c>
      <c r="AI87" s="68">
        <f>AI84-AG87</f>
        <v>373</v>
      </c>
      <c r="AJ87" s="69"/>
      <c r="AK87" s="70" t="s">
        <v>32</v>
      </c>
      <c r="AL87" s="68">
        <f>AL84-AJ87</f>
        <v>0</v>
      </c>
      <c r="AM87" s="194">
        <f>SUM(U90:AL90)</f>
        <v>100</v>
      </c>
      <c r="AN87" s="194">
        <f>T90-AM87</f>
        <v>100</v>
      </c>
      <c r="AO87" s="15"/>
    </row>
    <row r="88" spans="1:41" ht="18.75" thickTop="1" thickBot="1">
      <c r="A88" s="1"/>
      <c r="B88" s="47" t="s">
        <v>98</v>
      </c>
      <c r="C88" s="48"/>
      <c r="D88" s="48"/>
      <c r="E88" s="124"/>
      <c r="F88" s="149"/>
      <c r="G88" s="150"/>
      <c r="H88" s="9"/>
      <c r="I88" s="40" t="s">
        <v>140</v>
      </c>
      <c r="J88" s="41"/>
      <c r="K88" s="41"/>
      <c r="L88" s="41"/>
      <c r="M88" s="41"/>
      <c r="N88" s="41"/>
      <c r="O88" s="151">
        <v>0</v>
      </c>
      <c r="P88" s="96"/>
      <c r="Q88" s="9"/>
      <c r="R88" s="134" t="str">
        <f t="shared" si="67"/>
        <v>Vacation</v>
      </c>
      <c r="S88" s="135"/>
      <c r="T88" s="94">
        <f t="shared" ref="T88:T89" si="69">L85</f>
        <v>0</v>
      </c>
      <c r="U88" s="53"/>
      <c r="V88" s="133" t="s">
        <v>32</v>
      </c>
      <c r="W88" s="68">
        <f>W87-U88</f>
        <v>0</v>
      </c>
      <c r="X88" s="69"/>
      <c r="Y88" s="70" t="s">
        <v>32</v>
      </c>
      <c r="Z88" s="68">
        <f t="shared" ref="Z88:Z89" si="70">Z87-X88</f>
        <v>272.92000000000007</v>
      </c>
      <c r="AA88" s="69"/>
      <c r="AB88" s="70" t="s">
        <v>32</v>
      </c>
      <c r="AC88" s="68">
        <f t="shared" ref="AC88:AC89" si="71">AC87-AA88</f>
        <v>1148</v>
      </c>
      <c r="AD88" s="69"/>
      <c r="AE88" s="70" t="s">
        <v>32</v>
      </c>
      <c r="AF88" s="68">
        <f t="shared" ref="AF88:AF89" si="72">AF87-AD88</f>
        <v>1347.37</v>
      </c>
      <c r="AG88" s="69"/>
      <c r="AH88" s="70" t="s">
        <v>32</v>
      </c>
      <c r="AI88" s="68">
        <f t="shared" ref="AI88:AI89" si="73">AI87-AG88</f>
        <v>373</v>
      </c>
      <c r="AJ88" s="69"/>
      <c r="AK88" s="70" t="s">
        <v>32</v>
      </c>
      <c r="AL88" s="68">
        <f t="shared" ref="AL88:AL89" si="74">AL87-AJ88</f>
        <v>0</v>
      </c>
      <c r="AM88" s="195"/>
      <c r="AN88" s="195"/>
      <c r="AO88" s="15"/>
    </row>
    <row r="89" spans="1:41" ht="15.75" thickTop="1">
      <c r="A89" s="1"/>
      <c r="B89" s="47" t="s">
        <v>98</v>
      </c>
      <c r="C89" s="48"/>
      <c r="D89" s="48"/>
      <c r="E89" s="124"/>
      <c r="F89" s="149"/>
      <c r="G89" s="150"/>
      <c r="H89" s="9"/>
      <c r="I89" s="47" t="s">
        <v>91</v>
      </c>
      <c r="J89" s="48"/>
      <c r="K89" s="48"/>
      <c r="L89" s="53">
        <v>200</v>
      </c>
      <c r="M89" s="53"/>
      <c r="N89" s="54">
        <f>SUM(L89-M89)</f>
        <v>200</v>
      </c>
      <c r="O89" s="111"/>
      <c r="P89" s="112"/>
      <c r="Q89" s="9"/>
      <c r="R89" s="136" t="str">
        <f t="shared" si="67"/>
        <v>Sports Fees</v>
      </c>
      <c r="S89" s="137"/>
      <c r="T89" s="73">
        <f t="shared" si="69"/>
        <v>0</v>
      </c>
      <c r="U89" s="53"/>
      <c r="V89" s="133" t="s">
        <v>32</v>
      </c>
      <c r="W89" s="68">
        <f>W88-U89</f>
        <v>0</v>
      </c>
      <c r="X89" s="69"/>
      <c r="Y89" s="70" t="s">
        <v>32</v>
      </c>
      <c r="Z89" s="68">
        <f t="shared" si="70"/>
        <v>272.92000000000007</v>
      </c>
      <c r="AA89" s="69"/>
      <c r="AB89" s="70" t="s">
        <v>32</v>
      </c>
      <c r="AC89" s="68">
        <f t="shared" si="71"/>
        <v>1148</v>
      </c>
      <c r="AD89" s="69"/>
      <c r="AE89" s="70" t="s">
        <v>32</v>
      </c>
      <c r="AF89" s="68">
        <f t="shared" si="72"/>
        <v>1347.37</v>
      </c>
      <c r="AG89" s="69"/>
      <c r="AH89" s="70" t="s">
        <v>32</v>
      </c>
      <c r="AI89" s="68">
        <f t="shared" si="73"/>
        <v>373</v>
      </c>
      <c r="AJ89" s="69"/>
      <c r="AK89" s="70" t="s">
        <v>32</v>
      </c>
      <c r="AL89" s="68">
        <f t="shared" si="74"/>
        <v>0</v>
      </c>
      <c r="AM89" s="195"/>
      <c r="AN89" s="195"/>
      <c r="AO89" s="15"/>
    </row>
    <row r="90" spans="1:41" ht="15.75" thickBot="1">
      <c r="A90" s="1"/>
      <c r="B90" s="47" t="s">
        <v>98</v>
      </c>
      <c r="C90" s="48"/>
      <c r="D90" s="48"/>
      <c r="E90" s="124"/>
      <c r="F90" s="149"/>
      <c r="G90" s="150"/>
      <c r="H90" s="9"/>
      <c r="I90" s="47" t="s">
        <v>92</v>
      </c>
      <c r="J90" s="48"/>
      <c r="K90" s="48"/>
      <c r="L90" s="53"/>
      <c r="M90" s="53"/>
      <c r="N90" s="54">
        <f t="shared" ref="N90:N108" si="75">SUM(L90-M90)</f>
        <v>0</v>
      </c>
      <c r="O90" s="106"/>
      <c r="P90" s="107"/>
      <c r="Q90" s="9"/>
      <c r="R90" s="76" t="str">
        <f t="shared" si="67"/>
        <v>TOTAL</v>
      </c>
      <c r="S90" s="77"/>
      <c r="T90" s="78">
        <f>SUM(T87:T89)</f>
        <v>200</v>
      </c>
      <c r="U90" s="79">
        <f>SUM(U87:U89)</f>
        <v>0</v>
      </c>
      <c r="V90" s="80"/>
      <c r="W90" s="80"/>
      <c r="X90" s="79">
        <f>SUM(X87:X89)</f>
        <v>100</v>
      </c>
      <c r="Y90" s="81"/>
      <c r="Z90" s="80"/>
      <c r="AA90" s="79">
        <f>SUM(AA87:AA89)</f>
        <v>0</v>
      </c>
      <c r="AB90" s="81"/>
      <c r="AC90" s="80"/>
      <c r="AD90" s="79">
        <f>SUM(AD87:AD89)</f>
        <v>0</v>
      </c>
      <c r="AE90" s="81"/>
      <c r="AF90" s="80"/>
      <c r="AG90" s="79">
        <f>SUM(AG87:AG89)</f>
        <v>0</v>
      </c>
      <c r="AH90" s="81"/>
      <c r="AI90" s="152"/>
      <c r="AJ90" s="79">
        <f>SUM(AJ87:AJ89)</f>
        <v>0</v>
      </c>
      <c r="AK90" s="81"/>
      <c r="AL90" s="80"/>
      <c r="AM90" s="196"/>
      <c r="AN90" s="196"/>
      <c r="AO90" s="15"/>
    </row>
    <row r="91" spans="1:41" ht="18.75" thickTop="1" thickBot="1">
      <c r="A91" s="1"/>
      <c r="B91" s="141" t="s">
        <v>28</v>
      </c>
      <c r="C91" s="142"/>
      <c r="D91" s="142"/>
      <c r="E91" s="99"/>
      <c r="F91" s="143">
        <f>SUM(F70:G89)</f>
        <v>1330</v>
      </c>
      <c r="G91" s="144"/>
      <c r="H91" s="9"/>
      <c r="I91" s="47" t="s">
        <v>141</v>
      </c>
      <c r="J91" s="48"/>
      <c r="K91" s="48"/>
      <c r="L91" s="53"/>
      <c r="M91" s="53"/>
      <c r="N91" s="54">
        <f t="shared" si="75"/>
        <v>0</v>
      </c>
      <c r="O91" s="106"/>
      <c r="P91" s="107"/>
      <c r="Q91" s="9"/>
      <c r="R91" s="84" t="str">
        <f t="shared" si="67"/>
        <v>Debts</v>
      </c>
      <c r="S91" s="85"/>
      <c r="T91" s="85"/>
      <c r="U91" s="85"/>
      <c r="V91" s="85"/>
      <c r="W91" s="85"/>
      <c r="X91" s="85"/>
      <c r="Y91" s="85"/>
      <c r="Z91" s="85"/>
      <c r="AA91" s="85"/>
      <c r="AB91" s="85"/>
      <c r="AC91" s="85"/>
      <c r="AD91" s="85"/>
      <c r="AE91" s="85"/>
      <c r="AF91" s="85"/>
      <c r="AG91" s="85"/>
      <c r="AH91" s="85"/>
      <c r="AI91" s="85"/>
      <c r="AJ91" s="85"/>
      <c r="AK91" s="85"/>
      <c r="AL91" s="85"/>
      <c r="AM91" s="85"/>
      <c r="AN91" s="86"/>
      <c r="AO91" s="15"/>
    </row>
    <row r="92" spans="1:41" ht="15.75" thickTop="1">
      <c r="A92" s="1"/>
      <c r="B92" s="9"/>
      <c r="C92" s="9"/>
      <c r="D92" s="113"/>
      <c r="E92" s="9"/>
      <c r="F92" s="9"/>
      <c r="G92" s="113"/>
      <c r="H92" s="9"/>
      <c r="I92" s="47" t="s">
        <v>142</v>
      </c>
      <c r="J92" s="48"/>
      <c r="K92" s="48"/>
      <c r="L92" s="53"/>
      <c r="M92" s="53"/>
      <c r="N92" s="54">
        <f t="shared" si="75"/>
        <v>0</v>
      </c>
      <c r="O92" s="106"/>
      <c r="P92" s="107"/>
      <c r="Q92" s="9"/>
      <c r="R92" s="131" t="str">
        <f t="shared" si="67"/>
        <v>Credit Card 1</v>
      </c>
      <c r="S92" s="132"/>
      <c r="T92" s="67">
        <f>L89</f>
        <v>200</v>
      </c>
      <c r="U92" s="53"/>
      <c r="V92" s="133" t="s">
        <v>32</v>
      </c>
      <c r="W92" s="68">
        <f>W89-U92</f>
        <v>0</v>
      </c>
      <c r="X92" s="69">
        <v>200</v>
      </c>
      <c r="Y92" s="70" t="s">
        <v>32</v>
      </c>
      <c r="Z92" s="68">
        <f>Z89-X92</f>
        <v>72.920000000000073</v>
      </c>
      <c r="AA92" s="69"/>
      <c r="AB92" s="70" t="s">
        <v>32</v>
      </c>
      <c r="AC92" s="68">
        <f>AC89-AA92</f>
        <v>1148</v>
      </c>
      <c r="AD92" s="69"/>
      <c r="AE92" s="70" t="s">
        <v>32</v>
      </c>
      <c r="AF92" s="68">
        <f>AF89-AD92</f>
        <v>1347.37</v>
      </c>
      <c r="AG92" s="69"/>
      <c r="AH92" s="70" t="s">
        <v>32</v>
      </c>
      <c r="AI92" s="68">
        <f>AI89-AG92</f>
        <v>373</v>
      </c>
      <c r="AJ92" s="69"/>
      <c r="AK92" s="70" t="s">
        <v>32</v>
      </c>
      <c r="AL92" s="68">
        <f>AL89-AJ92</f>
        <v>0</v>
      </c>
      <c r="AM92" s="194">
        <f>SUM(U112:AL112)</f>
        <v>272.92</v>
      </c>
      <c r="AN92" s="194">
        <f>T112-AM92</f>
        <v>0</v>
      </c>
      <c r="AO92" s="15"/>
    </row>
    <row r="93" spans="1:41">
      <c r="A93" s="1"/>
      <c r="B93" s="12" t="s">
        <v>143</v>
      </c>
      <c r="C93" s="13"/>
      <c r="D93" s="13"/>
      <c r="E93" s="13"/>
      <c r="F93" s="13"/>
      <c r="G93" s="116"/>
      <c r="H93" s="9"/>
      <c r="I93" s="47" t="s">
        <v>144</v>
      </c>
      <c r="J93" s="48"/>
      <c r="K93" s="48"/>
      <c r="L93" s="53"/>
      <c r="M93" s="53"/>
      <c r="N93" s="54">
        <f t="shared" si="75"/>
        <v>0</v>
      </c>
      <c r="O93" s="106"/>
      <c r="P93" s="107"/>
      <c r="Q93" s="9"/>
      <c r="R93" s="134" t="str">
        <f t="shared" si="67"/>
        <v>Credit Card 2</v>
      </c>
      <c r="S93" s="135"/>
      <c r="T93" s="94">
        <f t="shared" ref="T93:T111" si="76">L90</f>
        <v>0</v>
      </c>
      <c r="U93" s="53"/>
      <c r="V93" s="133" t="s">
        <v>32</v>
      </c>
      <c r="W93" s="68">
        <f>W92-U93</f>
        <v>0</v>
      </c>
      <c r="X93" s="69"/>
      <c r="Y93" s="70" t="s">
        <v>32</v>
      </c>
      <c r="Z93" s="68">
        <f t="shared" ref="Z93:Z111" si="77">Z92-X93</f>
        <v>72.920000000000073</v>
      </c>
      <c r="AA93" s="69"/>
      <c r="AB93" s="70" t="s">
        <v>32</v>
      </c>
      <c r="AC93" s="68">
        <f t="shared" ref="AC93:AC110" si="78">AC92-AA93</f>
        <v>1148</v>
      </c>
      <c r="AD93" s="69"/>
      <c r="AE93" s="70" t="s">
        <v>32</v>
      </c>
      <c r="AF93" s="68">
        <f t="shared" ref="AF93:AF110" si="79">AF92-AD93</f>
        <v>1347.37</v>
      </c>
      <c r="AG93" s="69"/>
      <c r="AH93" s="70" t="s">
        <v>32</v>
      </c>
      <c r="AI93" s="68">
        <f t="shared" ref="AI93:AI110" si="80">AI92-AG93</f>
        <v>373</v>
      </c>
      <c r="AJ93" s="69"/>
      <c r="AK93" s="70" t="s">
        <v>32</v>
      </c>
      <c r="AL93" s="68">
        <f t="shared" ref="AL93:AL110" si="81">AL92-AJ93</f>
        <v>0</v>
      </c>
      <c r="AM93" s="195"/>
      <c r="AN93" s="195"/>
      <c r="AO93" s="15"/>
    </row>
    <row r="94" spans="1:41">
      <c r="A94" s="1"/>
      <c r="B94" s="6"/>
      <c r="C94" s="7"/>
      <c r="D94" s="7"/>
      <c r="E94" s="7"/>
      <c r="F94" s="7"/>
      <c r="G94" s="8"/>
      <c r="H94" s="9"/>
      <c r="I94" s="47" t="s">
        <v>94</v>
      </c>
      <c r="J94" s="48"/>
      <c r="K94" s="48"/>
      <c r="L94" s="53">
        <v>72.92</v>
      </c>
      <c r="M94" s="53"/>
      <c r="N94" s="54">
        <f t="shared" si="75"/>
        <v>72.92</v>
      </c>
      <c r="O94" s="106"/>
      <c r="P94" s="107"/>
      <c r="Q94" s="9"/>
      <c r="R94" s="134" t="str">
        <f t="shared" si="67"/>
        <v>Credit Card 3</v>
      </c>
      <c r="S94" s="135"/>
      <c r="T94" s="94">
        <f t="shared" si="76"/>
        <v>0</v>
      </c>
      <c r="U94" s="53"/>
      <c r="V94" s="133" t="s">
        <v>32</v>
      </c>
      <c r="W94" s="68">
        <f t="shared" ref="W94:W110" si="82">W93-U94</f>
        <v>0</v>
      </c>
      <c r="X94" s="69"/>
      <c r="Y94" s="70" t="s">
        <v>32</v>
      </c>
      <c r="Z94" s="68">
        <f t="shared" si="77"/>
        <v>72.920000000000073</v>
      </c>
      <c r="AA94" s="69"/>
      <c r="AB94" s="70" t="s">
        <v>32</v>
      </c>
      <c r="AC94" s="68">
        <f t="shared" si="78"/>
        <v>1148</v>
      </c>
      <c r="AD94" s="69"/>
      <c r="AE94" s="70" t="s">
        <v>32</v>
      </c>
      <c r="AF94" s="68">
        <f t="shared" si="79"/>
        <v>1347.37</v>
      </c>
      <c r="AG94" s="69"/>
      <c r="AH94" s="70" t="s">
        <v>32</v>
      </c>
      <c r="AI94" s="68">
        <f t="shared" si="80"/>
        <v>373</v>
      </c>
      <c r="AJ94" s="69"/>
      <c r="AK94" s="70" t="s">
        <v>32</v>
      </c>
      <c r="AL94" s="68">
        <f t="shared" si="81"/>
        <v>0</v>
      </c>
      <c r="AM94" s="195"/>
      <c r="AN94" s="195"/>
      <c r="AO94" s="15"/>
    </row>
    <row r="95" spans="1:41" ht="20.25">
      <c r="A95" s="1"/>
      <c r="B95" s="16" t="s">
        <v>145</v>
      </c>
      <c r="C95" s="17"/>
      <c r="D95" s="17"/>
      <c r="E95" s="17"/>
      <c r="F95" s="17"/>
      <c r="G95" s="18"/>
      <c r="H95" s="9"/>
      <c r="I95" s="47" t="s">
        <v>96</v>
      </c>
      <c r="J95" s="48"/>
      <c r="K95" s="48"/>
      <c r="L95" s="53"/>
      <c r="M95" s="53"/>
      <c r="N95" s="54">
        <f t="shared" si="75"/>
        <v>0</v>
      </c>
      <c r="O95" s="106"/>
      <c r="P95" s="107"/>
      <c r="Q95" s="9"/>
      <c r="R95" s="134" t="str">
        <f t="shared" si="67"/>
        <v>Credit Card 4</v>
      </c>
      <c r="S95" s="135"/>
      <c r="T95" s="94">
        <f t="shared" si="76"/>
        <v>0</v>
      </c>
      <c r="U95" s="53"/>
      <c r="V95" s="133" t="s">
        <v>32</v>
      </c>
      <c r="W95" s="68">
        <f t="shared" si="82"/>
        <v>0</v>
      </c>
      <c r="X95" s="69"/>
      <c r="Y95" s="70" t="s">
        <v>32</v>
      </c>
      <c r="Z95" s="68">
        <f t="shared" si="77"/>
        <v>72.920000000000073</v>
      </c>
      <c r="AA95" s="69"/>
      <c r="AB95" s="70" t="s">
        <v>32</v>
      </c>
      <c r="AC95" s="68">
        <f t="shared" si="78"/>
        <v>1148</v>
      </c>
      <c r="AD95" s="69"/>
      <c r="AE95" s="70" t="s">
        <v>32</v>
      </c>
      <c r="AF95" s="68">
        <f t="shared" si="79"/>
        <v>1347.37</v>
      </c>
      <c r="AG95" s="69"/>
      <c r="AH95" s="70" t="s">
        <v>32</v>
      </c>
      <c r="AI95" s="68">
        <f t="shared" si="80"/>
        <v>373</v>
      </c>
      <c r="AJ95" s="69"/>
      <c r="AK95" s="70" t="s">
        <v>32</v>
      </c>
      <c r="AL95" s="68">
        <f t="shared" si="81"/>
        <v>0</v>
      </c>
      <c r="AM95" s="195"/>
      <c r="AN95" s="195"/>
      <c r="AO95" s="15"/>
    </row>
    <row r="96" spans="1:41">
      <c r="A96" s="1"/>
      <c r="B96" s="153" t="s">
        <v>146</v>
      </c>
      <c r="C96" s="154"/>
      <c r="D96" s="154"/>
      <c r="E96" s="122"/>
      <c r="F96" s="123"/>
      <c r="G96" s="173"/>
      <c r="H96" s="9"/>
      <c r="I96" s="47" t="s">
        <v>147</v>
      </c>
      <c r="J96" s="48"/>
      <c r="K96" s="48"/>
      <c r="L96" s="53"/>
      <c r="M96" s="53"/>
      <c r="N96" s="54">
        <f t="shared" si="75"/>
        <v>0</v>
      </c>
      <c r="O96" s="106"/>
      <c r="P96" s="107"/>
      <c r="Q96" s="9"/>
      <c r="R96" s="134" t="str">
        <f t="shared" si="67"/>
        <v>Credit Card 5</v>
      </c>
      <c r="S96" s="135"/>
      <c r="T96" s="94">
        <f t="shared" si="76"/>
        <v>0</v>
      </c>
      <c r="U96" s="53"/>
      <c r="V96" s="133" t="s">
        <v>32</v>
      </c>
      <c r="W96" s="68">
        <f>W95-U96</f>
        <v>0</v>
      </c>
      <c r="X96" s="69"/>
      <c r="Y96" s="70" t="s">
        <v>32</v>
      </c>
      <c r="Z96" s="68">
        <f t="shared" si="77"/>
        <v>72.920000000000073</v>
      </c>
      <c r="AA96" s="69"/>
      <c r="AB96" s="70" t="s">
        <v>32</v>
      </c>
      <c r="AC96" s="68">
        <f t="shared" si="78"/>
        <v>1148</v>
      </c>
      <c r="AD96" s="69"/>
      <c r="AE96" s="70" t="s">
        <v>32</v>
      </c>
      <c r="AF96" s="68">
        <f t="shared" si="79"/>
        <v>1347.37</v>
      </c>
      <c r="AG96" s="69"/>
      <c r="AH96" s="70" t="s">
        <v>32</v>
      </c>
      <c r="AI96" s="68">
        <f t="shared" si="80"/>
        <v>373</v>
      </c>
      <c r="AJ96" s="69"/>
      <c r="AK96" s="70" t="s">
        <v>32</v>
      </c>
      <c r="AL96" s="68">
        <f t="shared" si="81"/>
        <v>0</v>
      </c>
      <c r="AM96" s="195"/>
      <c r="AN96" s="195"/>
      <c r="AO96" s="15"/>
    </row>
    <row r="97" spans="1:41">
      <c r="A97" s="1"/>
      <c r="B97" s="52" t="s">
        <v>148</v>
      </c>
      <c r="C97" s="146"/>
      <c r="D97" s="146"/>
      <c r="E97" s="52"/>
      <c r="F97" s="24"/>
      <c r="G97" s="25"/>
      <c r="H97" s="9"/>
      <c r="I97" s="47" t="s">
        <v>149</v>
      </c>
      <c r="J97" s="48"/>
      <c r="K97" s="48"/>
      <c r="L97" s="53"/>
      <c r="M97" s="53"/>
      <c r="N97" s="54">
        <f t="shared" si="75"/>
        <v>0</v>
      </c>
      <c r="O97" s="106"/>
      <c r="P97" s="107"/>
      <c r="Q97" s="9"/>
      <c r="R97" s="134" t="str">
        <f t="shared" si="67"/>
        <v>Student Loan 1</v>
      </c>
      <c r="S97" s="135"/>
      <c r="T97" s="94">
        <f t="shared" si="76"/>
        <v>72.92</v>
      </c>
      <c r="U97" s="104"/>
      <c r="V97" s="133" t="s">
        <v>32</v>
      </c>
      <c r="W97" s="68">
        <f>W96-U97</f>
        <v>0</v>
      </c>
      <c r="X97" s="105">
        <v>72.92</v>
      </c>
      <c r="Y97" s="70" t="s">
        <v>32</v>
      </c>
      <c r="Z97" s="68">
        <f t="shared" si="77"/>
        <v>0</v>
      </c>
      <c r="AA97" s="105"/>
      <c r="AB97" s="70" t="s">
        <v>32</v>
      </c>
      <c r="AC97" s="68">
        <f t="shared" si="78"/>
        <v>1148</v>
      </c>
      <c r="AD97" s="105"/>
      <c r="AE97" s="70" t="s">
        <v>32</v>
      </c>
      <c r="AF97" s="68">
        <f t="shared" si="79"/>
        <v>1347.37</v>
      </c>
      <c r="AG97" s="105"/>
      <c r="AH97" s="70" t="s">
        <v>32</v>
      </c>
      <c r="AI97" s="68">
        <f t="shared" si="80"/>
        <v>373</v>
      </c>
      <c r="AJ97" s="105"/>
      <c r="AK97" s="70" t="s">
        <v>32</v>
      </c>
      <c r="AL97" s="68">
        <f t="shared" si="81"/>
        <v>0</v>
      </c>
      <c r="AM97" s="195"/>
      <c r="AN97" s="195"/>
      <c r="AO97" s="15"/>
    </row>
    <row r="98" spans="1:41">
      <c r="A98" s="1"/>
      <c r="B98" s="52" t="s">
        <v>150</v>
      </c>
      <c r="C98" s="146"/>
      <c r="D98" s="146"/>
      <c r="E98" s="52"/>
      <c r="F98" s="24"/>
      <c r="G98" s="25"/>
      <c r="H98" s="9"/>
      <c r="I98" s="47" t="s">
        <v>151</v>
      </c>
      <c r="J98" s="48"/>
      <c r="K98" s="48"/>
      <c r="L98" s="53"/>
      <c r="M98" s="53"/>
      <c r="N98" s="54">
        <f t="shared" si="75"/>
        <v>0</v>
      </c>
      <c r="O98" s="106"/>
      <c r="P98" s="107"/>
      <c r="Q98" s="9"/>
      <c r="R98" s="134" t="str">
        <f t="shared" si="67"/>
        <v>Student Loan 2</v>
      </c>
      <c r="S98" s="135"/>
      <c r="T98" s="94">
        <f t="shared" si="76"/>
        <v>0</v>
      </c>
      <c r="U98" s="53"/>
      <c r="V98" s="133" t="s">
        <v>32</v>
      </c>
      <c r="W98" s="68">
        <f>W97-U98</f>
        <v>0</v>
      </c>
      <c r="X98" s="69"/>
      <c r="Y98" s="70" t="s">
        <v>32</v>
      </c>
      <c r="Z98" s="68">
        <f t="shared" si="77"/>
        <v>0</v>
      </c>
      <c r="AA98" s="69"/>
      <c r="AB98" s="70" t="s">
        <v>32</v>
      </c>
      <c r="AC98" s="68">
        <f t="shared" si="78"/>
        <v>1148</v>
      </c>
      <c r="AD98" s="69"/>
      <c r="AE98" s="70" t="s">
        <v>32</v>
      </c>
      <c r="AF98" s="68">
        <f t="shared" si="79"/>
        <v>1347.37</v>
      </c>
      <c r="AG98" s="69"/>
      <c r="AH98" s="70" t="s">
        <v>32</v>
      </c>
      <c r="AI98" s="68">
        <f t="shared" si="80"/>
        <v>373</v>
      </c>
      <c r="AJ98" s="69"/>
      <c r="AK98" s="70" t="s">
        <v>32</v>
      </c>
      <c r="AL98" s="68">
        <f t="shared" si="81"/>
        <v>0</v>
      </c>
      <c r="AM98" s="195"/>
      <c r="AN98" s="195"/>
      <c r="AO98" s="15"/>
    </row>
    <row r="99" spans="1:41">
      <c r="A99" s="1"/>
      <c r="B99" s="47" t="s">
        <v>152</v>
      </c>
      <c r="C99" s="146"/>
      <c r="D99" s="146"/>
      <c r="E99" s="47"/>
      <c r="F99" s="24"/>
      <c r="G99" s="25"/>
      <c r="H99" s="9"/>
      <c r="I99" s="47" t="s">
        <v>153</v>
      </c>
      <c r="J99" s="48"/>
      <c r="K99" s="48"/>
      <c r="L99" s="53"/>
      <c r="M99" s="53"/>
      <c r="N99" s="54">
        <f t="shared" si="75"/>
        <v>0</v>
      </c>
      <c r="O99" s="106"/>
      <c r="P99" s="107"/>
      <c r="Q99" s="9"/>
      <c r="R99" s="134" t="str">
        <f t="shared" si="67"/>
        <v>Student Loan 3</v>
      </c>
      <c r="S99" s="135"/>
      <c r="T99" s="94">
        <f t="shared" si="76"/>
        <v>0</v>
      </c>
      <c r="U99" s="53"/>
      <c r="V99" s="133" t="s">
        <v>32</v>
      </c>
      <c r="W99" s="68">
        <f>W98-U99</f>
        <v>0</v>
      </c>
      <c r="X99" s="69"/>
      <c r="Y99" s="70" t="s">
        <v>32</v>
      </c>
      <c r="Z99" s="68">
        <f t="shared" si="77"/>
        <v>0</v>
      </c>
      <c r="AA99" s="69"/>
      <c r="AB99" s="70" t="s">
        <v>32</v>
      </c>
      <c r="AC99" s="68">
        <f t="shared" si="78"/>
        <v>1148</v>
      </c>
      <c r="AD99" s="69"/>
      <c r="AE99" s="70" t="s">
        <v>32</v>
      </c>
      <c r="AF99" s="68">
        <f t="shared" si="79"/>
        <v>1347.37</v>
      </c>
      <c r="AG99" s="69"/>
      <c r="AH99" s="70" t="s">
        <v>32</v>
      </c>
      <c r="AI99" s="68">
        <f t="shared" si="80"/>
        <v>373</v>
      </c>
      <c r="AJ99" s="69"/>
      <c r="AK99" s="70" t="s">
        <v>32</v>
      </c>
      <c r="AL99" s="68">
        <f t="shared" si="81"/>
        <v>0</v>
      </c>
      <c r="AM99" s="195"/>
      <c r="AN99" s="195"/>
      <c r="AO99" s="15"/>
    </row>
    <row r="100" spans="1:41">
      <c r="A100" s="1"/>
      <c r="B100" s="47" t="s">
        <v>154</v>
      </c>
      <c r="C100" s="146"/>
      <c r="D100" s="146"/>
      <c r="E100" s="47"/>
      <c r="F100" s="24"/>
      <c r="G100" s="25"/>
      <c r="H100" s="9"/>
      <c r="I100" s="47" t="s">
        <v>155</v>
      </c>
      <c r="J100" s="48"/>
      <c r="K100" s="48"/>
      <c r="L100" s="53"/>
      <c r="M100" s="53"/>
      <c r="N100" s="54">
        <f t="shared" si="75"/>
        <v>0</v>
      </c>
      <c r="O100" s="106"/>
      <c r="P100" s="107"/>
      <c r="Q100" s="9"/>
      <c r="R100" s="134" t="str">
        <f t="shared" si="67"/>
        <v>Student Loan 4</v>
      </c>
      <c r="S100" s="135"/>
      <c r="T100" s="94">
        <f t="shared" si="76"/>
        <v>0</v>
      </c>
      <c r="U100" s="53"/>
      <c r="V100" s="133" t="s">
        <v>32</v>
      </c>
      <c r="W100" s="68">
        <f t="shared" si="82"/>
        <v>0</v>
      </c>
      <c r="X100" s="69"/>
      <c r="Y100" s="70" t="s">
        <v>32</v>
      </c>
      <c r="Z100" s="68">
        <f t="shared" si="77"/>
        <v>0</v>
      </c>
      <c r="AA100" s="69"/>
      <c r="AB100" s="70" t="s">
        <v>32</v>
      </c>
      <c r="AC100" s="68">
        <f t="shared" si="78"/>
        <v>1148</v>
      </c>
      <c r="AD100" s="69"/>
      <c r="AE100" s="70" t="s">
        <v>32</v>
      </c>
      <c r="AF100" s="68">
        <f t="shared" si="79"/>
        <v>1347.37</v>
      </c>
      <c r="AG100" s="69"/>
      <c r="AH100" s="70" t="s">
        <v>32</v>
      </c>
      <c r="AI100" s="68">
        <f t="shared" si="80"/>
        <v>373</v>
      </c>
      <c r="AJ100" s="69"/>
      <c r="AK100" s="70" t="s">
        <v>32</v>
      </c>
      <c r="AL100" s="68">
        <f t="shared" si="81"/>
        <v>0</v>
      </c>
      <c r="AM100" s="195"/>
      <c r="AN100" s="195"/>
      <c r="AO100" s="15"/>
    </row>
    <row r="101" spans="1:41">
      <c r="A101" s="1"/>
      <c r="B101" s="47"/>
      <c r="C101" s="146"/>
      <c r="D101" s="146"/>
      <c r="E101" s="47"/>
      <c r="F101" s="24"/>
      <c r="G101" s="25"/>
      <c r="H101" s="9"/>
      <c r="I101" s="47" t="s">
        <v>156</v>
      </c>
      <c r="J101" s="48"/>
      <c r="K101" s="48"/>
      <c r="L101" s="53"/>
      <c r="M101" s="53"/>
      <c r="N101" s="54">
        <f t="shared" si="75"/>
        <v>0</v>
      </c>
      <c r="O101" s="106"/>
      <c r="P101" s="107"/>
      <c r="Q101" s="9"/>
      <c r="R101" s="134" t="str">
        <f t="shared" si="67"/>
        <v>Student Loan 5</v>
      </c>
      <c r="S101" s="135"/>
      <c r="T101" s="94">
        <f t="shared" si="76"/>
        <v>0</v>
      </c>
      <c r="U101" s="53"/>
      <c r="V101" s="133" t="s">
        <v>32</v>
      </c>
      <c r="W101" s="68">
        <f t="shared" si="82"/>
        <v>0</v>
      </c>
      <c r="X101" s="69"/>
      <c r="Y101" s="70" t="s">
        <v>32</v>
      </c>
      <c r="Z101" s="68">
        <f t="shared" si="77"/>
        <v>0</v>
      </c>
      <c r="AA101" s="69"/>
      <c r="AB101" s="70" t="s">
        <v>32</v>
      </c>
      <c r="AC101" s="68">
        <f t="shared" si="78"/>
        <v>1148</v>
      </c>
      <c r="AD101" s="69"/>
      <c r="AE101" s="70" t="s">
        <v>32</v>
      </c>
      <c r="AF101" s="68">
        <f t="shared" si="79"/>
        <v>1347.37</v>
      </c>
      <c r="AG101" s="69"/>
      <c r="AH101" s="70" t="s">
        <v>32</v>
      </c>
      <c r="AI101" s="68">
        <f t="shared" si="80"/>
        <v>373</v>
      </c>
      <c r="AJ101" s="69"/>
      <c r="AK101" s="70" t="s">
        <v>32</v>
      </c>
      <c r="AL101" s="68">
        <f t="shared" si="81"/>
        <v>0</v>
      </c>
      <c r="AM101" s="195"/>
      <c r="AN101" s="195"/>
      <c r="AO101" s="15"/>
    </row>
    <row r="102" spans="1:41">
      <c r="A102" s="1"/>
      <c r="B102" s="47"/>
      <c r="C102" s="146"/>
      <c r="D102" s="25"/>
      <c r="E102" s="47"/>
      <c r="F102" s="24"/>
      <c r="G102" s="25"/>
      <c r="H102" s="9"/>
      <c r="I102" s="47" t="s">
        <v>98</v>
      </c>
      <c r="J102" s="48"/>
      <c r="K102" s="48"/>
      <c r="L102" s="53"/>
      <c r="M102" s="53"/>
      <c r="N102" s="54">
        <f t="shared" si="75"/>
        <v>0</v>
      </c>
      <c r="O102" s="106"/>
      <c r="P102" s="107"/>
      <c r="Q102" s="9"/>
      <c r="R102" s="134" t="str">
        <f t="shared" si="67"/>
        <v>HELOC</v>
      </c>
      <c r="S102" s="135"/>
      <c r="T102" s="94">
        <f t="shared" si="76"/>
        <v>0</v>
      </c>
      <c r="U102" s="53"/>
      <c r="V102" s="133" t="s">
        <v>32</v>
      </c>
      <c r="W102" s="68">
        <f>W101-U102</f>
        <v>0</v>
      </c>
      <c r="X102" s="69"/>
      <c r="Y102" s="70" t="s">
        <v>32</v>
      </c>
      <c r="Z102" s="68">
        <f t="shared" si="77"/>
        <v>0</v>
      </c>
      <c r="AA102" s="69"/>
      <c r="AB102" s="70" t="s">
        <v>32</v>
      </c>
      <c r="AC102" s="68">
        <f t="shared" si="78"/>
        <v>1148</v>
      </c>
      <c r="AD102" s="69"/>
      <c r="AE102" s="70" t="s">
        <v>32</v>
      </c>
      <c r="AF102" s="68">
        <f t="shared" si="79"/>
        <v>1347.37</v>
      </c>
      <c r="AG102" s="69"/>
      <c r="AH102" s="70" t="s">
        <v>32</v>
      </c>
      <c r="AI102" s="68">
        <f t="shared" si="80"/>
        <v>373</v>
      </c>
      <c r="AJ102" s="69"/>
      <c r="AK102" s="70" t="s">
        <v>32</v>
      </c>
      <c r="AL102" s="68">
        <f t="shared" si="81"/>
        <v>0</v>
      </c>
      <c r="AM102" s="195"/>
      <c r="AN102" s="195"/>
      <c r="AO102" s="15"/>
    </row>
    <row r="103" spans="1:41">
      <c r="A103" s="1"/>
      <c r="B103" s="47"/>
      <c r="C103" s="146"/>
      <c r="D103" s="25"/>
      <c r="E103" s="47"/>
      <c r="F103" s="24"/>
      <c r="G103" s="25"/>
      <c r="H103" s="9"/>
      <c r="I103" s="47" t="s">
        <v>98</v>
      </c>
      <c r="J103" s="48"/>
      <c r="K103" s="48"/>
      <c r="L103" s="53"/>
      <c r="M103" s="53"/>
      <c r="N103" s="54">
        <f t="shared" si="75"/>
        <v>0</v>
      </c>
      <c r="O103" s="106"/>
      <c r="P103" s="107"/>
      <c r="Q103" s="9"/>
      <c r="R103" s="134" t="str">
        <f t="shared" si="67"/>
        <v>Car Loan 1</v>
      </c>
      <c r="S103" s="135"/>
      <c r="T103" s="94">
        <f t="shared" si="76"/>
        <v>0</v>
      </c>
      <c r="U103" s="53"/>
      <c r="V103" s="133" t="s">
        <v>32</v>
      </c>
      <c r="W103" s="68">
        <f t="shared" si="82"/>
        <v>0</v>
      </c>
      <c r="X103" s="69"/>
      <c r="Y103" s="70" t="s">
        <v>32</v>
      </c>
      <c r="Z103" s="68">
        <f t="shared" si="77"/>
        <v>0</v>
      </c>
      <c r="AA103" s="69"/>
      <c r="AB103" s="70" t="s">
        <v>32</v>
      </c>
      <c r="AC103" s="68">
        <f t="shared" si="78"/>
        <v>1148</v>
      </c>
      <c r="AD103" s="69"/>
      <c r="AE103" s="70" t="s">
        <v>32</v>
      </c>
      <c r="AF103" s="68">
        <f t="shared" si="79"/>
        <v>1347.37</v>
      </c>
      <c r="AG103" s="69"/>
      <c r="AH103" s="70" t="s">
        <v>32</v>
      </c>
      <c r="AI103" s="68">
        <f t="shared" si="80"/>
        <v>373</v>
      </c>
      <c r="AJ103" s="69"/>
      <c r="AK103" s="70" t="s">
        <v>32</v>
      </c>
      <c r="AL103" s="68">
        <f t="shared" si="81"/>
        <v>0</v>
      </c>
      <c r="AM103" s="195"/>
      <c r="AN103" s="195"/>
      <c r="AO103" s="15"/>
    </row>
    <row r="104" spans="1:41">
      <c r="A104" s="1"/>
      <c r="B104" s="52"/>
      <c r="C104" s="146"/>
      <c r="D104" s="25"/>
      <c r="E104" s="52"/>
      <c r="F104" s="24"/>
      <c r="G104" s="25"/>
      <c r="H104" s="9"/>
      <c r="I104" s="47" t="s">
        <v>98</v>
      </c>
      <c r="J104" s="48"/>
      <c r="K104" s="48"/>
      <c r="L104" s="53"/>
      <c r="M104" s="53"/>
      <c r="N104" s="54">
        <f t="shared" si="75"/>
        <v>0</v>
      </c>
      <c r="O104" s="106"/>
      <c r="P104" s="107"/>
      <c r="Q104" s="9"/>
      <c r="R104" s="134" t="str">
        <f t="shared" si="67"/>
        <v>Car Loan 2</v>
      </c>
      <c r="S104" s="135"/>
      <c r="T104" s="94">
        <f t="shared" si="76"/>
        <v>0</v>
      </c>
      <c r="U104" s="53"/>
      <c r="V104" s="133" t="s">
        <v>32</v>
      </c>
      <c r="W104" s="68">
        <f>W103-U104</f>
        <v>0</v>
      </c>
      <c r="X104" s="69"/>
      <c r="Y104" s="70" t="s">
        <v>32</v>
      </c>
      <c r="Z104" s="68">
        <f t="shared" si="77"/>
        <v>0</v>
      </c>
      <c r="AA104" s="69"/>
      <c r="AB104" s="70" t="s">
        <v>32</v>
      </c>
      <c r="AC104" s="68">
        <f t="shared" si="78"/>
        <v>1148</v>
      </c>
      <c r="AD104" s="69"/>
      <c r="AE104" s="70" t="s">
        <v>32</v>
      </c>
      <c r="AF104" s="68">
        <f t="shared" si="79"/>
        <v>1347.37</v>
      </c>
      <c r="AG104" s="69"/>
      <c r="AH104" s="70" t="s">
        <v>32</v>
      </c>
      <c r="AI104" s="68">
        <f t="shared" si="80"/>
        <v>373</v>
      </c>
      <c r="AJ104" s="69"/>
      <c r="AK104" s="70" t="s">
        <v>32</v>
      </c>
      <c r="AL104" s="68">
        <f t="shared" si="81"/>
        <v>0</v>
      </c>
      <c r="AM104" s="195"/>
      <c r="AN104" s="195"/>
      <c r="AO104" s="15"/>
    </row>
    <row r="105" spans="1:41">
      <c r="A105" s="1"/>
      <c r="B105" s="52"/>
      <c r="C105" s="146"/>
      <c r="D105" s="25"/>
      <c r="E105" s="52"/>
      <c r="F105" s="24"/>
      <c r="G105" s="25"/>
      <c r="H105" s="9"/>
      <c r="I105" s="47" t="s">
        <v>98</v>
      </c>
      <c r="J105" s="48"/>
      <c r="K105" s="48"/>
      <c r="L105" s="53"/>
      <c r="M105" s="53"/>
      <c r="N105" s="54">
        <f t="shared" si="75"/>
        <v>0</v>
      </c>
      <c r="O105" s="106"/>
      <c r="P105" s="107"/>
      <c r="Q105" s="9"/>
      <c r="R105" s="134" t="str">
        <f t="shared" si="67"/>
        <v>Other</v>
      </c>
      <c r="S105" s="135"/>
      <c r="T105" s="94">
        <f t="shared" si="76"/>
        <v>0</v>
      </c>
      <c r="U105" s="53"/>
      <c r="V105" s="133" t="s">
        <v>32</v>
      </c>
      <c r="W105" s="68">
        <f t="shared" si="82"/>
        <v>0</v>
      </c>
      <c r="X105" s="69"/>
      <c r="Y105" s="70" t="s">
        <v>32</v>
      </c>
      <c r="Z105" s="68">
        <f t="shared" si="77"/>
        <v>0</v>
      </c>
      <c r="AA105" s="69"/>
      <c r="AB105" s="70" t="s">
        <v>32</v>
      </c>
      <c r="AC105" s="68">
        <f t="shared" si="78"/>
        <v>1148</v>
      </c>
      <c r="AD105" s="69"/>
      <c r="AE105" s="70" t="s">
        <v>32</v>
      </c>
      <c r="AF105" s="68">
        <f t="shared" si="79"/>
        <v>1347.37</v>
      </c>
      <c r="AG105" s="69"/>
      <c r="AH105" s="70" t="s">
        <v>32</v>
      </c>
      <c r="AI105" s="68">
        <f t="shared" si="80"/>
        <v>373</v>
      </c>
      <c r="AJ105" s="69"/>
      <c r="AK105" s="70" t="s">
        <v>32</v>
      </c>
      <c r="AL105" s="68">
        <f t="shared" si="81"/>
        <v>0</v>
      </c>
      <c r="AM105" s="195"/>
      <c r="AN105" s="195"/>
      <c r="AO105" s="15"/>
    </row>
    <row r="106" spans="1:41">
      <c r="A106" s="1"/>
      <c r="B106" s="52"/>
      <c r="C106" s="146"/>
      <c r="D106" s="25"/>
      <c r="E106" s="52"/>
      <c r="F106" s="24"/>
      <c r="G106" s="25"/>
      <c r="H106" s="9"/>
      <c r="I106" s="47" t="s">
        <v>98</v>
      </c>
      <c r="J106" s="48"/>
      <c r="K106" s="48"/>
      <c r="L106" s="53"/>
      <c r="M106" s="53"/>
      <c r="N106" s="54">
        <f t="shared" si="75"/>
        <v>0</v>
      </c>
      <c r="O106" s="106"/>
      <c r="P106" s="107"/>
      <c r="Q106" s="9"/>
      <c r="R106" s="134" t="str">
        <f t="shared" si="67"/>
        <v>Other</v>
      </c>
      <c r="S106" s="135"/>
      <c r="T106" s="94">
        <f t="shared" si="76"/>
        <v>0</v>
      </c>
      <c r="U106" s="53"/>
      <c r="V106" s="133" t="s">
        <v>32</v>
      </c>
      <c r="W106" s="68">
        <f t="shared" si="82"/>
        <v>0</v>
      </c>
      <c r="X106" s="69"/>
      <c r="Y106" s="70" t="s">
        <v>32</v>
      </c>
      <c r="Z106" s="68">
        <f t="shared" si="77"/>
        <v>0</v>
      </c>
      <c r="AA106" s="69"/>
      <c r="AB106" s="70" t="s">
        <v>32</v>
      </c>
      <c r="AC106" s="68">
        <f t="shared" si="78"/>
        <v>1148</v>
      </c>
      <c r="AD106" s="69"/>
      <c r="AE106" s="70" t="s">
        <v>32</v>
      </c>
      <c r="AF106" s="68">
        <f t="shared" si="79"/>
        <v>1347.37</v>
      </c>
      <c r="AG106" s="69"/>
      <c r="AH106" s="70" t="s">
        <v>32</v>
      </c>
      <c r="AI106" s="68">
        <f t="shared" si="80"/>
        <v>373</v>
      </c>
      <c r="AJ106" s="69"/>
      <c r="AK106" s="70" t="s">
        <v>32</v>
      </c>
      <c r="AL106" s="68">
        <f t="shared" si="81"/>
        <v>0</v>
      </c>
      <c r="AM106" s="195"/>
      <c r="AN106" s="195"/>
      <c r="AO106" s="15"/>
    </row>
    <row r="107" spans="1:41">
      <c r="A107" s="1"/>
      <c r="B107" s="47"/>
      <c r="C107" s="146"/>
      <c r="D107" s="25"/>
      <c r="E107" s="47"/>
      <c r="F107" s="24"/>
      <c r="G107" s="25"/>
      <c r="H107" s="9"/>
      <c r="I107" s="47" t="s">
        <v>98</v>
      </c>
      <c r="J107" s="48"/>
      <c r="K107" s="48"/>
      <c r="L107" s="53"/>
      <c r="M107" s="53"/>
      <c r="N107" s="54">
        <f t="shared" si="75"/>
        <v>0</v>
      </c>
      <c r="O107" s="106"/>
      <c r="P107" s="107"/>
      <c r="Q107" s="9"/>
      <c r="R107" s="134" t="str">
        <f t="shared" si="67"/>
        <v>Other</v>
      </c>
      <c r="S107" s="135"/>
      <c r="T107" s="94">
        <f t="shared" si="76"/>
        <v>0</v>
      </c>
      <c r="U107" s="53"/>
      <c r="V107" s="133" t="s">
        <v>32</v>
      </c>
      <c r="W107" s="68">
        <f>W106-U107</f>
        <v>0</v>
      </c>
      <c r="X107" s="69"/>
      <c r="Y107" s="70" t="s">
        <v>32</v>
      </c>
      <c r="Z107" s="68">
        <f t="shared" si="77"/>
        <v>0</v>
      </c>
      <c r="AA107" s="69"/>
      <c r="AB107" s="70" t="s">
        <v>32</v>
      </c>
      <c r="AC107" s="68">
        <f t="shared" si="78"/>
        <v>1148</v>
      </c>
      <c r="AD107" s="69"/>
      <c r="AE107" s="70" t="s">
        <v>32</v>
      </c>
      <c r="AF107" s="68">
        <f t="shared" si="79"/>
        <v>1347.37</v>
      </c>
      <c r="AG107" s="69"/>
      <c r="AH107" s="70" t="s">
        <v>32</v>
      </c>
      <c r="AI107" s="68">
        <f t="shared" si="80"/>
        <v>373</v>
      </c>
      <c r="AJ107" s="69"/>
      <c r="AK107" s="70" t="s">
        <v>32</v>
      </c>
      <c r="AL107" s="68">
        <f t="shared" si="81"/>
        <v>0</v>
      </c>
      <c r="AM107" s="195"/>
      <c r="AN107" s="195"/>
      <c r="AO107" s="15"/>
    </row>
    <row r="108" spans="1:41">
      <c r="A108" s="1"/>
      <c r="B108" s="47"/>
      <c r="C108" s="146"/>
      <c r="D108" s="25"/>
      <c r="E108" s="47"/>
      <c r="F108" s="24"/>
      <c r="G108" s="25"/>
      <c r="H108" s="1"/>
      <c r="I108" s="47" t="s">
        <v>98</v>
      </c>
      <c r="J108" s="48"/>
      <c r="K108" s="48"/>
      <c r="L108" s="53"/>
      <c r="M108" s="53"/>
      <c r="N108" s="54">
        <f t="shared" si="75"/>
        <v>0</v>
      </c>
      <c r="O108" s="108"/>
      <c r="P108" s="109"/>
      <c r="Q108" s="1"/>
      <c r="R108" s="134" t="str">
        <f t="shared" si="67"/>
        <v>Other</v>
      </c>
      <c r="S108" s="135"/>
      <c r="T108" s="94">
        <f t="shared" si="76"/>
        <v>0</v>
      </c>
      <c r="U108" s="53"/>
      <c r="V108" s="133" t="s">
        <v>32</v>
      </c>
      <c r="W108" s="68">
        <f t="shared" si="82"/>
        <v>0</v>
      </c>
      <c r="X108" s="69"/>
      <c r="Y108" s="70" t="s">
        <v>32</v>
      </c>
      <c r="Z108" s="68">
        <f t="shared" si="77"/>
        <v>0</v>
      </c>
      <c r="AA108" s="69"/>
      <c r="AB108" s="70" t="s">
        <v>32</v>
      </c>
      <c r="AC108" s="68">
        <f t="shared" si="78"/>
        <v>1148</v>
      </c>
      <c r="AD108" s="69"/>
      <c r="AE108" s="70" t="s">
        <v>32</v>
      </c>
      <c r="AF108" s="68">
        <f t="shared" si="79"/>
        <v>1347.37</v>
      </c>
      <c r="AG108" s="69"/>
      <c r="AH108" s="70" t="s">
        <v>32</v>
      </c>
      <c r="AI108" s="68">
        <f t="shared" si="80"/>
        <v>373</v>
      </c>
      <c r="AJ108" s="69"/>
      <c r="AK108" s="70" t="s">
        <v>32</v>
      </c>
      <c r="AL108" s="68">
        <f t="shared" si="81"/>
        <v>0</v>
      </c>
      <c r="AM108" s="195"/>
      <c r="AN108" s="195"/>
      <c r="AO108" s="15"/>
    </row>
    <row r="109" spans="1:41" ht="15.75" thickBot="1">
      <c r="A109" s="1"/>
      <c r="B109" s="47"/>
      <c r="C109" s="146"/>
      <c r="D109" s="25"/>
      <c r="E109" s="47"/>
      <c r="F109" s="24"/>
      <c r="G109" s="25"/>
      <c r="H109" s="1"/>
      <c r="I109" s="76" t="s">
        <v>28</v>
      </c>
      <c r="J109" s="77"/>
      <c r="K109" s="77"/>
      <c r="L109" s="155">
        <f>SUM(L89:L108)</f>
        <v>272.92</v>
      </c>
      <c r="M109" s="155">
        <f>SUM(M89:M108)</f>
        <v>0</v>
      </c>
      <c r="N109" s="156">
        <f>SUM(N89:N108)</f>
        <v>272.92</v>
      </c>
      <c r="O109" s="63">
        <f>L109/E36</f>
        <v>3.6683190141829483E-2</v>
      </c>
      <c r="P109" s="64"/>
      <c r="Q109" s="1"/>
      <c r="R109" s="134" t="str">
        <f t="shared" si="67"/>
        <v>Other</v>
      </c>
      <c r="S109" s="135"/>
      <c r="T109" s="94">
        <f t="shared" si="76"/>
        <v>0</v>
      </c>
      <c r="U109" s="53"/>
      <c r="V109" s="133" t="s">
        <v>32</v>
      </c>
      <c r="W109" s="68">
        <f t="shared" si="82"/>
        <v>0</v>
      </c>
      <c r="X109" s="69"/>
      <c r="Y109" s="70" t="s">
        <v>32</v>
      </c>
      <c r="Z109" s="68">
        <f t="shared" si="77"/>
        <v>0</v>
      </c>
      <c r="AA109" s="69"/>
      <c r="AB109" s="70" t="s">
        <v>32</v>
      </c>
      <c r="AC109" s="68">
        <f t="shared" si="78"/>
        <v>1148</v>
      </c>
      <c r="AD109" s="69"/>
      <c r="AE109" s="70" t="s">
        <v>32</v>
      </c>
      <c r="AF109" s="68">
        <f t="shared" si="79"/>
        <v>1347.37</v>
      </c>
      <c r="AG109" s="69"/>
      <c r="AH109" s="70" t="s">
        <v>32</v>
      </c>
      <c r="AI109" s="68">
        <f t="shared" si="80"/>
        <v>373</v>
      </c>
      <c r="AJ109" s="69"/>
      <c r="AK109" s="70" t="s">
        <v>32</v>
      </c>
      <c r="AL109" s="68">
        <f t="shared" si="81"/>
        <v>0</v>
      </c>
      <c r="AM109" s="195"/>
      <c r="AN109" s="195"/>
      <c r="AO109" s="15"/>
    </row>
    <row r="110" spans="1:41" ht="15.75" thickTop="1">
      <c r="A110" s="9"/>
      <c r="B110" s="47"/>
      <c r="C110" s="146"/>
      <c r="D110" s="25"/>
      <c r="E110" s="47"/>
      <c r="F110" s="24"/>
      <c r="G110" s="25"/>
      <c r="H110" s="9"/>
      <c r="I110" s="9"/>
      <c r="J110" s="9"/>
      <c r="K110" s="9"/>
      <c r="L110" s="157"/>
      <c r="M110" s="157"/>
      <c r="N110" s="158"/>
      <c r="O110" s="113"/>
      <c r="P110" s="9"/>
      <c r="Q110" s="9"/>
      <c r="R110" s="134" t="str">
        <f t="shared" si="67"/>
        <v>Other</v>
      </c>
      <c r="S110" s="135"/>
      <c r="T110" s="94">
        <f t="shared" si="76"/>
        <v>0</v>
      </c>
      <c r="U110" s="53"/>
      <c r="V110" s="133" t="s">
        <v>32</v>
      </c>
      <c r="W110" s="68">
        <f t="shared" si="82"/>
        <v>0</v>
      </c>
      <c r="X110" s="69"/>
      <c r="Y110" s="70" t="s">
        <v>32</v>
      </c>
      <c r="Z110" s="68">
        <f t="shared" si="77"/>
        <v>0</v>
      </c>
      <c r="AA110" s="69"/>
      <c r="AB110" s="70" t="s">
        <v>32</v>
      </c>
      <c r="AC110" s="68">
        <f t="shared" si="78"/>
        <v>1148</v>
      </c>
      <c r="AD110" s="69"/>
      <c r="AE110" s="70" t="s">
        <v>32</v>
      </c>
      <c r="AF110" s="68">
        <f t="shared" si="79"/>
        <v>1347.37</v>
      </c>
      <c r="AG110" s="69"/>
      <c r="AH110" s="70" t="s">
        <v>32</v>
      </c>
      <c r="AI110" s="68">
        <f t="shared" si="80"/>
        <v>373</v>
      </c>
      <c r="AJ110" s="69"/>
      <c r="AK110" s="70" t="s">
        <v>32</v>
      </c>
      <c r="AL110" s="68">
        <f t="shared" si="81"/>
        <v>0</v>
      </c>
      <c r="AM110" s="195"/>
      <c r="AN110" s="195"/>
      <c r="AO110" s="159"/>
    </row>
    <row r="111" spans="1:41">
      <c r="A111" s="9"/>
      <c r="B111" s="47"/>
      <c r="C111" s="146"/>
      <c r="D111" s="25"/>
      <c r="E111" s="47"/>
      <c r="F111" s="24"/>
      <c r="G111" s="25"/>
      <c r="H111" s="9"/>
      <c r="I111" s="9"/>
      <c r="J111" s="9"/>
      <c r="K111" s="9"/>
      <c r="L111" s="157"/>
      <c r="M111" s="157"/>
      <c r="N111" s="158"/>
      <c r="O111" s="113"/>
      <c r="P111" s="9"/>
      <c r="Q111" s="9"/>
      <c r="R111" s="136" t="str">
        <f t="shared" si="67"/>
        <v>Other</v>
      </c>
      <c r="S111" s="137"/>
      <c r="T111" s="73">
        <f t="shared" si="76"/>
        <v>0</v>
      </c>
      <c r="U111" s="53"/>
      <c r="V111" s="133" t="s">
        <v>32</v>
      </c>
      <c r="W111" s="68">
        <f>W110-U111</f>
        <v>0</v>
      </c>
      <c r="X111" s="69"/>
      <c r="Y111" s="70" t="s">
        <v>32</v>
      </c>
      <c r="Z111" s="68">
        <f t="shared" si="77"/>
        <v>0</v>
      </c>
      <c r="AA111" s="69"/>
      <c r="AB111" s="70" t="s">
        <v>32</v>
      </c>
      <c r="AC111" s="68">
        <f>AC110-AA111</f>
        <v>1148</v>
      </c>
      <c r="AD111" s="69"/>
      <c r="AE111" s="70" t="s">
        <v>32</v>
      </c>
      <c r="AF111" s="68">
        <f>AF110-AD111</f>
        <v>1347.37</v>
      </c>
      <c r="AG111" s="69"/>
      <c r="AH111" s="70" t="s">
        <v>32</v>
      </c>
      <c r="AI111" s="68">
        <f>AI110-AG111</f>
        <v>373</v>
      </c>
      <c r="AJ111" s="69"/>
      <c r="AK111" s="70" t="s">
        <v>32</v>
      </c>
      <c r="AL111" s="68">
        <f>AL110-AJ111</f>
        <v>0</v>
      </c>
      <c r="AM111" s="195"/>
      <c r="AN111" s="195"/>
      <c r="AO111" s="159"/>
    </row>
    <row r="112" spans="1:41" ht="15.75" thickBot="1">
      <c r="A112" s="9"/>
      <c r="B112" s="92"/>
      <c r="C112" s="72"/>
      <c r="D112" s="160"/>
      <c r="E112" s="92"/>
      <c r="F112" s="72"/>
      <c r="G112" s="160"/>
      <c r="H112" s="9"/>
      <c r="I112" s="9"/>
      <c r="J112" s="9"/>
      <c r="K112" s="9"/>
      <c r="L112" s="157"/>
      <c r="M112" s="157"/>
      <c r="N112" s="158"/>
      <c r="O112" s="113"/>
      <c r="P112" s="9"/>
      <c r="Q112" s="9"/>
      <c r="R112" s="76" t="str">
        <f t="shared" si="67"/>
        <v>TOTAL</v>
      </c>
      <c r="S112" s="77"/>
      <c r="T112" s="78">
        <f>SUM(T92:T111)</f>
        <v>272.92</v>
      </c>
      <c r="U112" s="79">
        <f>SUM(U92:U111)</f>
        <v>0</v>
      </c>
      <c r="V112" s="80"/>
      <c r="W112" s="80"/>
      <c r="X112" s="79">
        <f>SUM(X92:X111)</f>
        <v>272.92</v>
      </c>
      <c r="Y112" s="81"/>
      <c r="Z112" s="80"/>
      <c r="AA112" s="79">
        <f>SUM(AA92:AA111)</f>
        <v>0</v>
      </c>
      <c r="AB112" s="81"/>
      <c r="AC112" s="80"/>
      <c r="AD112" s="79">
        <f>SUM(AD92:AD111)</f>
        <v>0</v>
      </c>
      <c r="AE112" s="81"/>
      <c r="AF112" s="80"/>
      <c r="AG112" s="79">
        <f>SUM(AG92:AG111)</f>
        <v>0</v>
      </c>
      <c r="AH112" s="81"/>
      <c r="AI112" s="80"/>
      <c r="AJ112" s="79">
        <f>SUM(AJ92:AJ111)</f>
        <v>0</v>
      </c>
      <c r="AK112" s="81"/>
      <c r="AL112" s="80"/>
      <c r="AM112" s="196"/>
      <c r="AN112" s="196"/>
      <c r="AO112" s="159"/>
    </row>
    <row r="113" spans="1:41" ht="15.75" thickTop="1">
      <c r="A113" s="161"/>
      <c r="B113" s="161"/>
      <c r="C113" s="161"/>
      <c r="D113" s="162"/>
      <c r="E113" s="161"/>
      <c r="F113" s="161"/>
      <c r="G113" s="162"/>
      <c r="H113" s="161"/>
      <c r="I113" s="161"/>
      <c r="J113" s="161"/>
      <c r="K113" s="161"/>
      <c r="L113" s="163"/>
      <c r="M113" s="163"/>
      <c r="N113" s="164"/>
      <c r="O113" s="162"/>
      <c r="P113" s="161"/>
      <c r="Q113" s="161"/>
      <c r="R113" s="161"/>
      <c r="S113" s="161"/>
      <c r="T113" s="165"/>
      <c r="U113" s="163"/>
      <c r="V113" s="161"/>
      <c r="W113" s="161"/>
      <c r="X113" s="163"/>
      <c r="Y113" s="162"/>
      <c r="Z113" s="161"/>
      <c r="AA113" s="163"/>
      <c r="AB113" s="162"/>
      <c r="AC113" s="161"/>
      <c r="AD113" s="163"/>
      <c r="AE113" s="162"/>
      <c r="AF113" s="161"/>
      <c r="AG113" s="163"/>
      <c r="AH113" s="162"/>
      <c r="AI113" s="161"/>
      <c r="AJ113" s="163"/>
      <c r="AK113" s="162"/>
      <c r="AL113" s="161"/>
      <c r="AM113" s="166"/>
      <c r="AN113" s="166"/>
      <c r="AO113" s="167"/>
    </row>
  </sheetData>
  <mergeCells count="499">
    <mergeCell ref="B112:D112"/>
    <mergeCell ref="E112:G112"/>
    <mergeCell ref="R112:S112"/>
    <mergeCell ref="B110:D110"/>
    <mergeCell ref="E110:G110"/>
    <mergeCell ref="R110:S110"/>
    <mergeCell ref="B111:D111"/>
    <mergeCell ref="E111:G111"/>
    <mergeCell ref="R111:S111"/>
    <mergeCell ref="B108:D108"/>
    <mergeCell ref="E108:G108"/>
    <mergeCell ref="I108:K108"/>
    <mergeCell ref="R108:S108"/>
    <mergeCell ref="B109:D109"/>
    <mergeCell ref="E109:G109"/>
    <mergeCell ref="I109:K109"/>
    <mergeCell ref="O109:P109"/>
    <mergeCell ref="R109:S109"/>
    <mergeCell ref="B106:D106"/>
    <mergeCell ref="E106:G106"/>
    <mergeCell ref="I106:K106"/>
    <mergeCell ref="R106:S106"/>
    <mergeCell ref="B107:D107"/>
    <mergeCell ref="E107:G107"/>
    <mergeCell ref="I107:K107"/>
    <mergeCell ref="R107:S107"/>
    <mergeCell ref="B104:D104"/>
    <mergeCell ref="E104:G104"/>
    <mergeCell ref="I104:K104"/>
    <mergeCell ref="R104:S104"/>
    <mergeCell ref="B105:D105"/>
    <mergeCell ref="E105:G105"/>
    <mergeCell ref="I105:K105"/>
    <mergeCell ref="R105:S105"/>
    <mergeCell ref="B102:D102"/>
    <mergeCell ref="E102:G102"/>
    <mergeCell ref="I102:K102"/>
    <mergeCell ref="R102:S102"/>
    <mergeCell ref="B103:D103"/>
    <mergeCell ref="E103:G103"/>
    <mergeCell ref="I103:K103"/>
    <mergeCell ref="R103:S103"/>
    <mergeCell ref="B100:D100"/>
    <mergeCell ref="E100:G100"/>
    <mergeCell ref="I100:K100"/>
    <mergeCell ref="R100:S100"/>
    <mergeCell ref="B101:D101"/>
    <mergeCell ref="E101:G101"/>
    <mergeCell ref="I101:K101"/>
    <mergeCell ref="R101:S101"/>
    <mergeCell ref="B98:D98"/>
    <mergeCell ref="E98:G98"/>
    <mergeCell ref="I98:K98"/>
    <mergeCell ref="R98:S98"/>
    <mergeCell ref="B99:D99"/>
    <mergeCell ref="E99:G99"/>
    <mergeCell ref="I99:K99"/>
    <mergeCell ref="R99:S99"/>
    <mergeCell ref="E96:G96"/>
    <mergeCell ref="I96:K96"/>
    <mergeCell ref="R96:S96"/>
    <mergeCell ref="B97:D97"/>
    <mergeCell ref="E97:G97"/>
    <mergeCell ref="I97:K97"/>
    <mergeCell ref="R97:S97"/>
    <mergeCell ref="R93:S93"/>
    <mergeCell ref="I94:K94"/>
    <mergeCell ref="R94:S94"/>
    <mergeCell ref="B95:G95"/>
    <mergeCell ref="I95:K95"/>
    <mergeCell ref="R95:S95"/>
    <mergeCell ref="B91:D91"/>
    <mergeCell ref="F91:G91"/>
    <mergeCell ref="I91:K91"/>
    <mergeCell ref="R91:AN91"/>
    <mergeCell ref="I92:K92"/>
    <mergeCell ref="R92:S92"/>
    <mergeCell ref="AM92:AM112"/>
    <mergeCell ref="AN92:AN112"/>
    <mergeCell ref="B93:G94"/>
    <mergeCell ref="I93:K93"/>
    <mergeCell ref="AN87:AN90"/>
    <mergeCell ref="B88:D88"/>
    <mergeCell ref="F88:G88"/>
    <mergeCell ref="I88:N88"/>
    <mergeCell ref="O88:P88"/>
    <mergeCell ref="R88:S88"/>
    <mergeCell ref="B89:D89"/>
    <mergeCell ref="F89:G89"/>
    <mergeCell ref="I89:K89"/>
    <mergeCell ref="R89:S89"/>
    <mergeCell ref="B87:D87"/>
    <mergeCell ref="F87:G87"/>
    <mergeCell ref="I87:K87"/>
    <mergeCell ref="O87:P87"/>
    <mergeCell ref="R87:S87"/>
    <mergeCell ref="AM87:AM90"/>
    <mergeCell ref="B90:D90"/>
    <mergeCell ref="F90:G90"/>
    <mergeCell ref="I90:K90"/>
    <mergeCell ref="R90:S90"/>
    <mergeCell ref="B85:D85"/>
    <mergeCell ref="F85:G85"/>
    <mergeCell ref="I85:K85"/>
    <mergeCell ref="R85:S85"/>
    <mergeCell ref="B86:D86"/>
    <mergeCell ref="F86:G86"/>
    <mergeCell ref="I86:K86"/>
    <mergeCell ref="R86:AN86"/>
    <mergeCell ref="B83:D83"/>
    <mergeCell ref="F83:G83"/>
    <mergeCell ref="I83:N83"/>
    <mergeCell ref="O83:P83"/>
    <mergeCell ref="R83:S83"/>
    <mergeCell ref="B84:D84"/>
    <mergeCell ref="F84:G84"/>
    <mergeCell ref="I84:K84"/>
    <mergeCell ref="R84:S84"/>
    <mergeCell ref="B81:D81"/>
    <mergeCell ref="F81:G81"/>
    <mergeCell ref="I81:K81"/>
    <mergeCell ref="R81:S81"/>
    <mergeCell ref="B82:D82"/>
    <mergeCell ref="F82:G82"/>
    <mergeCell ref="I82:K82"/>
    <mergeCell ref="O82:P82"/>
    <mergeCell ref="R82:S82"/>
    <mergeCell ref="B79:D79"/>
    <mergeCell ref="F79:G79"/>
    <mergeCell ref="I79:K79"/>
    <mergeCell ref="R79:S79"/>
    <mergeCell ref="B80:D80"/>
    <mergeCell ref="F80:G80"/>
    <mergeCell ref="I80:K80"/>
    <mergeCell ref="R80:S80"/>
    <mergeCell ref="B77:D77"/>
    <mergeCell ref="F77:G77"/>
    <mergeCell ref="I77:K77"/>
    <mergeCell ref="R77:S77"/>
    <mergeCell ref="B78:D78"/>
    <mergeCell ref="F78:G78"/>
    <mergeCell ref="I78:K78"/>
    <mergeCell ref="R78:S78"/>
    <mergeCell ref="B75:D75"/>
    <mergeCell ref="F75:G75"/>
    <mergeCell ref="I75:K75"/>
    <mergeCell ref="R75:S75"/>
    <mergeCell ref="B76:D76"/>
    <mergeCell ref="F76:G76"/>
    <mergeCell ref="I76:K76"/>
    <mergeCell ref="R76:S76"/>
    <mergeCell ref="B73:D73"/>
    <mergeCell ref="F73:G73"/>
    <mergeCell ref="I73:K73"/>
    <mergeCell ref="R73:S73"/>
    <mergeCell ref="B74:D74"/>
    <mergeCell ref="F74:G74"/>
    <mergeCell ref="I74:K74"/>
    <mergeCell ref="R74:S74"/>
    <mergeCell ref="B71:D71"/>
    <mergeCell ref="F71:G71"/>
    <mergeCell ref="I71:K71"/>
    <mergeCell ref="R71:S71"/>
    <mergeCell ref="B72:D72"/>
    <mergeCell ref="F72:G72"/>
    <mergeCell ref="I72:K72"/>
    <mergeCell ref="R72:S72"/>
    <mergeCell ref="B69:D69"/>
    <mergeCell ref="F69:G69"/>
    <mergeCell ref="I69:K69"/>
    <mergeCell ref="R69:S69"/>
    <mergeCell ref="B70:D70"/>
    <mergeCell ref="F70:G70"/>
    <mergeCell ref="I70:K70"/>
    <mergeCell ref="R70:S70"/>
    <mergeCell ref="B66:G67"/>
    <mergeCell ref="I66:K66"/>
    <mergeCell ref="R66:S66"/>
    <mergeCell ref="I67:K67"/>
    <mergeCell ref="R67:AN67"/>
    <mergeCell ref="B68:G68"/>
    <mergeCell ref="I68:K68"/>
    <mergeCell ref="R68:S68"/>
    <mergeCell ref="AM68:AM85"/>
    <mergeCell ref="AN68:AN85"/>
    <mergeCell ref="B64:D64"/>
    <mergeCell ref="F64:G64"/>
    <mergeCell ref="I64:N64"/>
    <mergeCell ref="O64:P64"/>
    <mergeCell ref="R64:S64"/>
    <mergeCell ref="B65:D65"/>
    <mergeCell ref="F65:G65"/>
    <mergeCell ref="I65:K65"/>
    <mergeCell ref="R65:S65"/>
    <mergeCell ref="B62:D62"/>
    <mergeCell ref="F62:G62"/>
    <mergeCell ref="I62:K62"/>
    <mergeCell ref="R62:S62"/>
    <mergeCell ref="B63:D63"/>
    <mergeCell ref="F63:G63"/>
    <mergeCell ref="I63:K63"/>
    <mergeCell ref="O63:P63"/>
    <mergeCell ref="R63:S63"/>
    <mergeCell ref="B60:D60"/>
    <mergeCell ref="F60:G60"/>
    <mergeCell ref="I60:K60"/>
    <mergeCell ref="R60:S60"/>
    <mergeCell ref="B61:D61"/>
    <mergeCell ref="F61:G61"/>
    <mergeCell ref="I61:K61"/>
    <mergeCell ref="R61:S61"/>
    <mergeCell ref="B58:D58"/>
    <mergeCell ref="F58:G58"/>
    <mergeCell ref="I58:K58"/>
    <mergeCell ref="R58:AN58"/>
    <mergeCell ref="B59:D59"/>
    <mergeCell ref="F59:G59"/>
    <mergeCell ref="I59:K59"/>
    <mergeCell ref="R59:S59"/>
    <mergeCell ref="AM59:AM66"/>
    <mergeCell ref="AN59:AN66"/>
    <mergeCell ref="AN54:AN57"/>
    <mergeCell ref="B55:D55"/>
    <mergeCell ref="F55:G55"/>
    <mergeCell ref="I55:N55"/>
    <mergeCell ref="O55:P55"/>
    <mergeCell ref="R55:S55"/>
    <mergeCell ref="B56:D56"/>
    <mergeCell ref="F56:G56"/>
    <mergeCell ref="I56:K56"/>
    <mergeCell ref="R56:S56"/>
    <mergeCell ref="B54:D54"/>
    <mergeCell ref="F54:G54"/>
    <mergeCell ref="I54:K54"/>
    <mergeCell ref="O54:P54"/>
    <mergeCell ref="R54:S54"/>
    <mergeCell ref="AM54:AM57"/>
    <mergeCell ref="B57:D57"/>
    <mergeCell ref="F57:G57"/>
    <mergeCell ref="I57:K57"/>
    <mergeCell ref="R57:S57"/>
    <mergeCell ref="B52:D52"/>
    <mergeCell ref="F52:G52"/>
    <mergeCell ref="I52:K52"/>
    <mergeCell ref="R52:S52"/>
    <mergeCell ref="B53:D53"/>
    <mergeCell ref="F53:G53"/>
    <mergeCell ref="I53:K53"/>
    <mergeCell ref="R53:AN53"/>
    <mergeCell ref="B50:D50"/>
    <mergeCell ref="F50:G50"/>
    <mergeCell ref="I50:N50"/>
    <mergeCell ref="O50:P50"/>
    <mergeCell ref="R50:S50"/>
    <mergeCell ref="B51:D51"/>
    <mergeCell ref="F51:G51"/>
    <mergeCell ref="I51:K51"/>
    <mergeCell ref="R51:S51"/>
    <mergeCell ref="B48:D48"/>
    <mergeCell ref="F48:G48"/>
    <mergeCell ref="I48:K48"/>
    <mergeCell ref="R48:S48"/>
    <mergeCell ref="B49:D49"/>
    <mergeCell ref="F49:G49"/>
    <mergeCell ref="I49:K49"/>
    <mergeCell ref="O49:P49"/>
    <mergeCell ref="R49:S49"/>
    <mergeCell ref="B46:D46"/>
    <mergeCell ref="F46:G46"/>
    <mergeCell ref="I46:K46"/>
    <mergeCell ref="R46:S46"/>
    <mergeCell ref="AM46:AM52"/>
    <mergeCell ref="AN46:AN52"/>
    <mergeCell ref="B47:D47"/>
    <mergeCell ref="F47:G47"/>
    <mergeCell ref="I47:K47"/>
    <mergeCell ref="R47:S47"/>
    <mergeCell ref="B44:D44"/>
    <mergeCell ref="F44:G44"/>
    <mergeCell ref="I44:K44"/>
    <mergeCell ref="R44:S44"/>
    <mergeCell ref="B45:D45"/>
    <mergeCell ref="F45:G45"/>
    <mergeCell ref="I45:K45"/>
    <mergeCell ref="R45:AN45"/>
    <mergeCell ref="B42:G42"/>
    <mergeCell ref="I42:N42"/>
    <mergeCell ref="O42:P42"/>
    <mergeCell ref="R42:S42"/>
    <mergeCell ref="B43:D43"/>
    <mergeCell ref="F43:G43"/>
    <mergeCell ref="I43:K43"/>
    <mergeCell ref="R43:S43"/>
    <mergeCell ref="B40:G41"/>
    <mergeCell ref="I40:K40"/>
    <mergeCell ref="R40:S40"/>
    <mergeCell ref="I41:K41"/>
    <mergeCell ref="O41:P41"/>
    <mergeCell ref="R41:S41"/>
    <mergeCell ref="B38:D38"/>
    <mergeCell ref="E38:G38"/>
    <mergeCell ref="I38:K38"/>
    <mergeCell ref="R38:S38"/>
    <mergeCell ref="I39:K39"/>
    <mergeCell ref="R39:S39"/>
    <mergeCell ref="B36:D36"/>
    <mergeCell ref="E36:G36"/>
    <mergeCell ref="I36:K36"/>
    <mergeCell ref="R36:S36"/>
    <mergeCell ref="AM36:AM44"/>
    <mergeCell ref="AN36:AN44"/>
    <mergeCell ref="B37:C37"/>
    <mergeCell ref="D37:G37"/>
    <mergeCell ref="I37:K37"/>
    <mergeCell ref="R37:S37"/>
    <mergeCell ref="B34:C34"/>
    <mergeCell ref="E34:F34"/>
    <mergeCell ref="I34:K34"/>
    <mergeCell ref="R34:S34"/>
    <mergeCell ref="I35:K35"/>
    <mergeCell ref="R35:AN35"/>
    <mergeCell ref="AN31:AN34"/>
    <mergeCell ref="B32:C32"/>
    <mergeCell ref="E32:F32"/>
    <mergeCell ref="I32:N32"/>
    <mergeCell ref="O32:P32"/>
    <mergeCell ref="R32:S32"/>
    <mergeCell ref="B33:C33"/>
    <mergeCell ref="E33:F33"/>
    <mergeCell ref="I33:K33"/>
    <mergeCell ref="R33:S33"/>
    <mergeCell ref="B30:C30"/>
    <mergeCell ref="E30:F30"/>
    <mergeCell ref="I30:K30"/>
    <mergeCell ref="R30:AN30"/>
    <mergeCell ref="B31:C31"/>
    <mergeCell ref="E31:F31"/>
    <mergeCell ref="I31:K31"/>
    <mergeCell ref="O31:P31"/>
    <mergeCell ref="R31:S31"/>
    <mergeCell ref="AM31:AM34"/>
    <mergeCell ref="B28:C28"/>
    <mergeCell ref="E28:F28"/>
    <mergeCell ref="I28:K28"/>
    <mergeCell ref="O28:P28"/>
    <mergeCell ref="R28:S28"/>
    <mergeCell ref="B29:C29"/>
    <mergeCell ref="E29:F29"/>
    <mergeCell ref="I29:K29"/>
    <mergeCell ref="R29:S29"/>
    <mergeCell ref="B26:C26"/>
    <mergeCell ref="E26:F26"/>
    <mergeCell ref="I26:K26"/>
    <mergeCell ref="O26:P26"/>
    <mergeCell ref="R26:S26"/>
    <mergeCell ref="B27:C27"/>
    <mergeCell ref="E27:F27"/>
    <mergeCell ref="I27:N27"/>
    <mergeCell ref="O27:P27"/>
    <mergeCell ref="R27:S27"/>
    <mergeCell ref="O24:P24"/>
    <mergeCell ref="R24:S24"/>
    <mergeCell ref="B25:D25"/>
    <mergeCell ref="E25:G25"/>
    <mergeCell ref="I25:K25"/>
    <mergeCell ref="O25:P25"/>
    <mergeCell ref="R25:S25"/>
    <mergeCell ref="AN21:AN29"/>
    <mergeCell ref="B22:C22"/>
    <mergeCell ref="E22:F22"/>
    <mergeCell ref="I22:K22"/>
    <mergeCell ref="O22:P22"/>
    <mergeCell ref="R22:S22"/>
    <mergeCell ref="B23:C23"/>
    <mergeCell ref="E23:F23"/>
    <mergeCell ref="I23:K23"/>
    <mergeCell ref="O23:P23"/>
    <mergeCell ref="B21:C21"/>
    <mergeCell ref="E21:F21"/>
    <mergeCell ref="I21:K21"/>
    <mergeCell ref="O21:P21"/>
    <mergeCell ref="R21:S21"/>
    <mergeCell ref="AM21:AM29"/>
    <mergeCell ref="R23:S23"/>
    <mergeCell ref="B24:C24"/>
    <mergeCell ref="E24:F24"/>
    <mergeCell ref="I24:K24"/>
    <mergeCell ref="B19:C19"/>
    <mergeCell ref="E19:F19"/>
    <mergeCell ref="I19:K19"/>
    <mergeCell ref="O19:P19"/>
    <mergeCell ref="R19:S19"/>
    <mergeCell ref="B20:C20"/>
    <mergeCell ref="E20:F20"/>
    <mergeCell ref="I20:K20"/>
    <mergeCell ref="O20:P20"/>
    <mergeCell ref="R20:AN20"/>
    <mergeCell ref="O17:P17"/>
    <mergeCell ref="R17:S17"/>
    <mergeCell ref="B18:C18"/>
    <mergeCell ref="E18:F18"/>
    <mergeCell ref="I18:K18"/>
    <mergeCell ref="O18:P18"/>
    <mergeCell ref="R18:S18"/>
    <mergeCell ref="AN14:AN19"/>
    <mergeCell ref="B15:D15"/>
    <mergeCell ref="E15:G15"/>
    <mergeCell ref="I15:K15"/>
    <mergeCell ref="O15:P15"/>
    <mergeCell ref="R15:S15"/>
    <mergeCell ref="B16:C16"/>
    <mergeCell ref="E16:F16"/>
    <mergeCell ref="I16:K16"/>
    <mergeCell ref="O16:P16"/>
    <mergeCell ref="B14:C14"/>
    <mergeCell ref="E14:F14"/>
    <mergeCell ref="I14:K14"/>
    <mergeCell ref="O14:P14"/>
    <mergeCell ref="R14:S14"/>
    <mergeCell ref="AM14:AM19"/>
    <mergeCell ref="R16:S16"/>
    <mergeCell ref="B17:C17"/>
    <mergeCell ref="E17:F17"/>
    <mergeCell ref="I17:N17"/>
    <mergeCell ref="O12:P12"/>
    <mergeCell ref="R12:S12"/>
    <mergeCell ref="B13:C13"/>
    <mergeCell ref="E13:F13"/>
    <mergeCell ref="I13:K13"/>
    <mergeCell ref="O13:P13"/>
    <mergeCell ref="R13:AN13"/>
    <mergeCell ref="AM10:AM12"/>
    <mergeCell ref="AN10:AN12"/>
    <mergeCell ref="B11:C11"/>
    <mergeCell ref="E11:F11"/>
    <mergeCell ref="I11:K11"/>
    <mergeCell ref="O11:P11"/>
    <mergeCell ref="R11:S11"/>
    <mergeCell ref="B12:C12"/>
    <mergeCell ref="E12:F12"/>
    <mergeCell ref="I12:K12"/>
    <mergeCell ref="B9:C9"/>
    <mergeCell ref="E9:F9"/>
    <mergeCell ref="I9:K9"/>
    <mergeCell ref="O9:P9"/>
    <mergeCell ref="R9:AL9"/>
    <mergeCell ref="B10:C10"/>
    <mergeCell ref="E10:F10"/>
    <mergeCell ref="I10:N10"/>
    <mergeCell ref="O10:P10"/>
    <mergeCell ref="R10:S10"/>
    <mergeCell ref="AD7:AF7"/>
    <mergeCell ref="AG7:AI7"/>
    <mergeCell ref="AJ7:AL7"/>
    <mergeCell ref="B8:C8"/>
    <mergeCell ref="E8:F8"/>
    <mergeCell ref="I8:K8"/>
    <mergeCell ref="O8:P8"/>
    <mergeCell ref="R8:T8"/>
    <mergeCell ref="B7:C7"/>
    <mergeCell ref="E7:F7"/>
    <mergeCell ref="I7:K7"/>
    <mergeCell ref="O7:P7"/>
    <mergeCell ref="R7:T7"/>
    <mergeCell ref="U7:W7"/>
    <mergeCell ref="AN5:AN9"/>
    <mergeCell ref="B6:C6"/>
    <mergeCell ref="E6:F6"/>
    <mergeCell ref="I6:N6"/>
    <mergeCell ref="O6:P6"/>
    <mergeCell ref="R6:T6"/>
    <mergeCell ref="U6:W6"/>
    <mergeCell ref="X6:Z6"/>
    <mergeCell ref="AA6:AC6"/>
    <mergeCell ref="AD6:AF6"/>
    <mergeCell ref="X5:Z5"/>
    <mergeCell ref="AA5:AC5"/>
    <mergeCell ref="AD5:AF5"/>
    <mergeCell ref="AG5:AI5"/>
    <mergeCell ref="AJ5:AL5"/>
    <mergeCell ref="AM5:AM9"/>
    <mergeCell ref="AG6:AI6"/>
    <mergeCell ref="AJ6:AL6"/>
    <mergeCell ref="X7:Z7"/>
    <mergeCell ref="AA7:AC7"/>
    <mergeCell ref="B5:D5"/>
    <mergeCell ref="E5:G5"/>
    <mergeCell ref="I5:K5"/>
    <mergeCell ref="O5:P5"/>
    <mergeCell ref="R5:T5"/>
    <mergeCell ref="U5:W5"/>
    <mergeCell ref="B1:P2"/>
    <mergeCell ref="R1:AN2"/>
    <mergeCell ref="B3:G3"/>
    <mergeCell ref="I3:P3"/>
    <mergeCell ref="R3:AN3"/>
    <mergeCell ref="B4:G4"/>
    <mergeCell ref="I4:P4"/>
    <mergeCell ref="R4:AN4"/>
  </mergeCells>
  <conditionalFormatting sqref="O16:P16">
    <cfRule type="cellIs" dxfId="43" priority="21" operator="greaterThan">
      <formula>0.05</formula>
    </cfRule>
  </conditionalFormatting>
  <conditionalFormatting sqref="O9:P9">
    <cfRule type="cellIs" dxfId="42" priority="20" operator="greaterThan">
      <formula>0</formula>
    </cfRule>
  </conditionalFormatting>
  <conditionalFormatting sqref="O26:P26">
    <cfRule type="cellIs" dxfId="41" priority="17" operator="lessThan">
      <formula>0.25</formula>
    </cfRule>
    <cfRule type="cellIs" dxfId="40" priority="18" operator="between">
      <formula>0.25</formula>
      <formula>0.35</formula>
    </cfRule>
    <cfRule type="cellIs" dxfId="39" priority="19" operator="greaterThan">
      <formula>0.35</formula>
    </cfRule>
  </conditionalFormatting>
  <conditionalFormatting sqref="O31:P31">
    <cfRule type="cellIs" dxfId="38" priority="16" operator="between">
      <formula>0.05</formula>
      <formula>0.15</formula>
    </cfRule>
  </conditionalFormatting>
  <conditionalFormatting sqref="O41:P41 O63:P63 O82:P82 O87:P87">
    <cfRule type="cellIs" dxfId="37" priority="13" operator="lessThan">
      <formula>0.05</formula>
    </cfRule>
    <cfRule type="cellIs" dxfId="36" priority="14" operator="between">
      <formula>0.05</formula>
      <formula>0.15</formula>
    </cfRule>
    <cfRule type="cellIs" dxfId="35" priority="15" operator="greaterThan">
      <formula>0.1</formula>
    </cfRule>
  </conditionalFormatting>
  <conditionalFormatting sqref="O49:P49">
    <cfRule type="cellIs" dxfId="34" priority="10" operator="greaterThan">
      <formula>0.15</formula>
    </cfRule>
    <cfRule type="cellIs" dxfId="33" priority="11" operator="between">
      <formula>0.1</formula>
      <formula>0.15</formula>
    </cfRule>
    <cfRule type="cellIs" dxfId="32" priority="12" operator="lessThan">
      <formula>0.05</formula>
    </cfRule>
  </conditionalFormatting>
  <conditionalFormatting sqref="O109:P109">
    <cfRule type="cellIs" dxfId="31" priority="9" operator="greaterThan">
      <formula>0</formula>
    </cfRule>
  </conditionalFormatting>
  <conditionalFormatting sqref="O54:P54">
    <cfRule type="cellIs" dxfId="30" priority="7" operator="lessThan">
      <formula>0.02</formula>
    </cfRule>
    <cfRule type="cellIs" dxfId="29" priority="8" operator="between">
      <formula>0.02</formula>
      <formula>0.07</formula>
    </cfRule>
  </conditionalFormatting>
  <conditionalFormatting sqref="N8">
    <cfRule type="cellIs" dxfId="28" priority="4" operator="greaterThan">
      <formula>0</formula>
    </cfRule>
    <cfRule type="cellIs" dxfId="27" priority="5" operator="greaterThan">
      <formula>0</formula>
    </cfRule>
    <cfRule type="cellIs" dxfId="26" priority="6" operator="lessThan">
      <formula>0</formula>
    </cfRule>
  </conditionalFormatting>
  <conditionalFormatting sqref="N7 N11:N15 N18:N25 N28:N30 N33:N40 N43:N48 N51:N53 N56:N62 N65:N81 N84:N86 N89:N108">
    <cfRule type="cellIs" dxfId="25" priority="2" operator="lessThan">
      <formula>0</formula>
    </cfRule>
    <cfRule type="cellIs" dxfId="24" priority="3" operator="greaterThan">
      <formula>0</formula>
    </cfRule>
  </conditionalFormatting>
  <conditionalFormatting sqref="AN92:AN112 AN87:AN90 AN68:AN85 AN59:AN66 AN54:AN57 AN46:AN52 AN36:AN44 AN31:AN34 AN21:AN29 AN14:AN19 AN10:AN12">
    <cfRule type="cellIs" dxfId="3" priority="1" operator="lessThan">
      <formula>0</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A1:I41"/>
  <sheetViews>
    <sheetView workbookViewId="0">
      <selection activeCell="J1" sqref="J1"/>
    </sheetView>
  </sheetViews>
  <sheetFormatPr defaultRowHeight="15"/>
  <cols>
    <col min="1" max="1" width="9.140625" customWidth="1"/>
    <col min="4" max="5" width="9.140625" style="209"/>
  </cols>
  <sheetData>
    <row r="1" spans="1:9">
      <c r="A1" s="200" t="s">
        <v>166</v>
      </c>
      <c r="B1" s="201"/>
      <c r="C1" s="201"/>
      <c r="D1" s="201"/>
      <c r="E1" s="201"/>
      <c r="F1" s="201"/>
      <c r="G1" s="199"/>
      <c r="H1" s="199"/>
      <c r="I1" s="199"/>
    </row>
    <row r="2" spans="1:9" ht="15.75" thickBot="1">
      <c r="A2" s="202"/>
      <c r="B2" s="203"/>
      <c r="C2" s="203"/>
      <c r="D2" s="203"/>
      <c r="E2" s="203"/>
      <c r="F2" s="203"/>
      <c r="G2" s="204"/>
      <c r="H2" s="204"/>
      <c r="I2" s="204"/>
    </row>
    <row r="3" spans="1:9" ht="20.25" customHeight="1" thickTop="1">
      <c r="A3" s="230" t="s">
        <v>175</v>
      </c>
      <c r="B3" s="231"/>
      <c r="C3" s="231"/>
      <c r="D3" s="231"/>
      <c r="E3" s="231"/>
      <c r="F3" s="231"/>
      <c r="G3" s="232"/>
      <c r="H3" s="232"/>
      <c r="I3" s="232"/>
    </row>
    <row r="4" spans="1:9" ht="22.5" customHeight="1">
      <c r="A4" s="207" t="s">
        <v>21</v>
      </c>
      <c r="B4" s="208"/>
      <c r="C4" s="208"/>
      <c r="D4" s="208"/>
      <c r="E4" s="208"/>
      <c r="F4" s="227" t="s">
        <v>171</v>
      </c>
      <c r="G4" s="228"/>
      <c r="H4" s="229" t="s">
        <v>172</v>
      </c>
      <c r="I4" s="229"/>
    </row>
    <row r="5" spans="1:9" ht="19.5" customHeight="1">
      <c r="A5" s="213" t="s">
        <v>167</v>
      </c>
      <c r="B5" s="213"/>
      <c r="C5" s="213"/>
      <c r="D5" s="214"/>
      <c r="E5" s="214"/>
      <c r="F5" s="216">
        <f>'EOD Basic 3.0'!E36</f>
        <v>7439.92</v>
      </c>
      <c r="G5" s="217"/>
      <c r="H5" s="217"/>
      <c r="I5" s="217"/>
    </row>
    <row r="6" spans="1:9" ht="22.5" customHeight="1">
      <c r="A6" s="211" t="s">
        <v>169</v>
      </c>
      <c r="B6" s="212"/>
      <c r="C6" s="212"/>
      <c r="D6" s="210" t="s">
        <v>168</v>
      </c>
      <c r="E6" s="149"/>
      <c r="F6" s="211" t="s">
        <v>10</v>
      </c>
      <c r="G6" s="212"/>
      <c r="H6" s="211" t="s">
        <v>11</v>
      </c>
      <c r="I6" s="212"/>
    </row>
    <row r="7" spans="1:9" ht="19.5" customHeight="1">
      <c r="A7" s="205" t="s">
        <v>164</v>
      </c>
      <c r="B7" s="206"/>
      <c r="C7" s="206"/>
      <c r="D7" s="218">
        <f>'EOD Basic 3.0'!L9</f>
        <v>1295</v>
      </c>
      <c r="E7" s="218"/>
      <c r="F7" s="218">
        <f>'EOD Basic 3.0'!M9</f>
        <v>450</v>
      </c>
      <c r="G7" s="218"/>
      <c r="H7" s="218">
        <f>D7-F7</f>
        <v>845</v>
      </c>
      <c r="I7" s="218"/>
    </row>
    <row r="8" spans="1:9" ht="19.5" customHeight="1">
      <c r="A8" s="206" t="s">
        <v>30</v>
      </c>
      <c r="B8" s="206"/>
      <c r="C8" s="206"/>
      <c r="D8" s="218">
        <f>'EOD Basic 3.0'!L16</f>
        <v>2825</v>
      </c>
      <c r="E8" s="218"/>
      <c r="F8" s="218">
        <f>'EOD Basic 3.0'!M16</f>
        <v>0</v>
      </c>
      <c r="G8" s="218"/>
      <c r="H8" s="218">
        <f>D8-F8</f>
        <v>2825</v>
      </c>
      <c r="I8" s="218"/>
    </row>
    <row r="9" spans="1:9" ht="19.5" customHeight="1">
      <c r="A9" s="206" t="s">
        <v>42</v>
      </c>
      <c r="B9" s="206"/>
      <c r="C9" s="206"/>
      <c r="D9" s="218">
        <f>'EOD Basic 3.0'!L26</f>
        <v>1400</v>
      </c>
      <c r="E9" s="219"/>
      <c r="F9" s="218">
        <f>'EOD Basic 3.0'!M26</f>
        <v>1400</v>
      </c>
      <c r="G9" s="218"/>
      <c r="H9" s="218">
        <f t="shared" ref="H9:H17" si="0">D9-F9</f>
        <v>0</v>
      </c>
      <c r="I9" s="218"/>
    </row>
    <row r="10" spans="1:9" ht="19.5" customHeight="1">
      <c r="A10" s="206" t="s">
        <v>52</v>
      </c>
      <c r="B10" s="206"/>
      <c r="C10" s="206"/>
      <c r="D10" s="218">
        <f>'EOD Basic 3.0'!L31</f>
        <v>450</v>
      </c>
      <c r="E10" s="219"/>
      <c r="F10" s="218">
        <f>'EOD Basic 3.0'!M31</f>
        <v>100</v>
      </c>
      <c r="G10" s="218"/>
      <c r="H10" s="218">
        <f t="shared" si="0"/>
        <v>350</v>
      </c>
      <c r="I10" s="218"/>
    </row>
    <row r="11" spans="1:9" ht="19.5" customHeight="1">
      <c r="A11" s="206" t="s">
        <v>57</v>
      </c>
      <c r="B11" s="206"/>
      <c r="C11" s="206"/>
      <c r="D11" s="218">
        <f>'EOD Basic 3.0'!L41</f>
        <v>378</v>
      </c>
      <c r="E11" s="219"/>
      <c r="F11" s="218">
        <f>'EOD Basic 3.0'!M41</f>
        <v>0</v>
      </c>
      <c r="G11" s="218"/>
      <c r="H11" s="218">
        <f t="shared" si="0"/>
        <v>378</v>
      </c>
      <c r="I11" s="218"/>
    </row>
    <row r="12" spans="1:9" ht="19.5" customHeight="1">
      <c r="A12" s="206" t="s">
        <v>70</v>
      </c>
      <c r="B12" s="206"/>
      <c r="C12" s="206"/>
      <c r="D12" s="218">
        <f>'EOD Basic 3.0'!L49</f>
        <v>349</v>
      </c>
      <c r="E12" s="219"/>
      <c r="F12" s="218">
        <f>'EOD Basic 3.0'!M49</f>
        <v>0</v>
      </c>
      <c r="G12" s="218"/>
      <c r="H12" s="218">
        <f t="shared" si="0"/>
        <v>349</v>
      </c>
      <c r="I12" s="218"/>
    </row>
    <row r="13" spans="1:9" ht="19.5" customHeight="1">
      <c r="A13" s="206" t="s">
        <v>83</v>
      </c>
      <c r="B13" s="206"/>
      <c r="C13" s="206"/>
      <c r="D13" s="218">
        <f>'EOD Basic 3.0'!L54</f>
        <v>70</v>
      </c>
      <c r="E13" s="219"/>
      <c r="F13" s="218">
        <f>'EOD Basic 3.0'!M54</f>
        <v>0</v>
      </c>
      <c r="G13" s="218"/>
      <c r="H13" s="218">
        <f t="shared" si="0"/>
        <v>70</v>
      </c>
      <c r="I13" s="218"/>
    </row>
    <row r="14" spans="1:9" ht="19.5" customHeight="1">
      <c r="A14" s="206" t="s">
        <v>93</v>
      </c>
      <c r="B14" s="206"/>
      <c r="C14" s="206"/>
      <c r="D14" s="218">
        <f>'EOD Basic 3.0'!L63</f>
        <v>0</v>
      </c>
      <c r="E14" s="219"/>
      <c r="F14" s="218">
        <f>'EOD Basic 3.0'!M63</f>
        <v>0</v>
      </c>
      <c r="G14" s="218"/>
      <c r="H14" s="218">
        <f t="shared" si="0"/>
        <v>0</v>
      </c>
      <c r="I14" s="218"/>
    </row>
    <row r="15" spans="1:9" ht="19.5" customHeight="1">
      <c r="A15" s="206" t="s">
        <v>104</v>
      </c>
      <c r="B15" s="206"/>
      <c r="C15" s="206"/>
      <c r="D15" s="218">
        <f>'EOD Basic 3.0'!L82</f>
        <v>200</v>
      </c>
      <c r="E15" s="219"/>
      <c r="F15" s="218">
        <f>'EOD Basic 3.0'!M82</f>
        <v>0</v>
      </c>
      <c r="G15" s="218"/>
      <c r="H15" s="218">
        <f t="shared" si="0"/>
        <v>200</v>
      </c>
      <c r="I15" s="218"/>
    </row>
    <row r="16" spans="1:9" ht="19.5" customHeight="1">
      <c r="A16" s="206" t="s">
        <v>135</v>
      </c>
      <c r="B16" s="206"/>
      <c r="C16" s="206"/>
      <c r="D16" s="218">
        <f>'EOD Basic 3.0'!L87</f>
        <v>200</v>
      </c>
      <c r="E16" s="219"/>
      <c r="F16" s="218">
        <f>'EOD Basic 3.0'!M87</f>
        <v>0</v>
      </c>
      <c r="G16" s="218"/>
      <c r="H16" s="218">
        <f t="shared" si="0"/>
        <v>200</v>
      </c>
      <c r="I16" s="218"/>
    </row>
    <row r="17" spans="1:9" ht="19.5" customHeight="1">
      <c r="A17" s="206" t="s">
        <v>165</v>
      </c>
      <c r="B17" s="206"/>
      <c r="C17" s="206"/>
      <c r="D17" s="218">
        <f>'EOD Basic 3.0'!L109</f>
        <v>272.92</v>
      </c>
      <c r="E17" s="219"/>
      <c r="F17" s="218">
        <f>'EOD Basic 3.0'!M109</f>
        <v>0</v>
      </c>
      <c r="G17" s="218"/>
      <c r="H17" s="218">
        <f t="shared" si="0"/>
        <v>272.92</v>
      </c>
      <c r="I17" s="218"/>
    </row>
    <row r="18" spans="1:9" ht="19.5" customHeight="1">
      <c r="A18" s="223" t="s">
        <v>170</v>
      </c>
      <c r="B18" s="224"/>
      <c r="C18" s="224"/>
      <c r="D18" s="220">
        <f>SUM(D7:E17)</f>
        <v>7439.92</v>
      </c>
      <c r="E18" s="221"/>
      <c r="F18" s="220">
        <f>SUM(F7:G17)</f>
        <v>1950</v>
      </c>
      <c r="G18" s="221"/>
      <c r="H18" s="220">
        <f>SUM(H7:I17)</f>
        <v>5489.92</v>
      </c>
      <c r="I18" s="221"/>
    </row>
    <row r="19" spans="1:9" ht="19.5" customHeight="1" thickBot="1">
      <c r="A19" s="225"/>
      <c r="B19" s="226"/>
      <c r="C19" s="226"/>
      <c r="D19" s="222"/>
      <c r="E19" s="222"/>
      <c r="F19" s="222"/>
      <c r="G19" s="222"/>
      <c r="H19" s="222"/>
      <c r="I19" s="222"/>
    </row>
    <row r="20" spans="1:9" ht="15.75" thickTop="1">
      <c r="A20" s="200" t="s">
        <v>173</v>
      </c>
      <c r="B20" s="201"/>
      <c r="C20" s="201"/>
      <c r="D20" s="201"/>
      <c r="E20" s="201"/>
      <c r="F20" s="201"/>
      <c r="G20" s="199"/>
      <c r="H20" s="199"/>
      <c r="I20" s="199"/>
    </row>
    <row r="21" spans="1:9" ht="15.75" thickBot="1">
      <c r="A21" s="202"/>
      <c r="B21" s="203"/>
      <c r="C21" s="203"/>
      <c r="D21" s="203"/>
      <c r="E21" s="203"/>
      <c r="F21" s="203"/>
      <c r="G21" s="204"/>
      <c r="H21" s="204"/>
      <c r="I21" s="204"/>
    </row>
    <row r="22" spans="1:9" ht="20.25" customHeight="1" thickTop="1">
      <c r="A22" s="230" t="s">
        <v>176</v>
      </c>
      <c r="B22" s="231"/>
      <c r="C22" s="231"/>
      <c r="D22" s="231"/>
      <c r="E22" s="231"/>
      <c r="F22" s="231"/>
      <c r="G22" s="232"/>
      <c r="H22" s="232"/>
      <c r="I22" s="232"/>
    </row>
    <row r="23" spans="1:9">
      <c r="A23" s="215" t="s">
        <v>174</v>
      </c>
      <c r="B23" s="215"/>
      <c r="C23" s="215"/>
      <c r="D23" s="233"/>
      <c r="E23" s="233"/>
      <c r="F23" s="215"/>
      <c r="G23" s="236" t="s">
        <v>183</v>
      </c>
      <c r="H23" s="215" t="s">
        <v>181</v>
      </c>
      <c r="I23" s="215"/>
    </row>
    <row r="24" spans="1:9">
      <c r="A24" s="146" t="s">
        <v>178</v>
      </c>
      <c r="B24" s="146"/>
      <c r="C24" s="146"/>
      <c r="D24" s="146"/>
      <c r="E24" s="146"/>
      <c r="F24" s="146"/>
      <c r="G24" s="237"/>
      <c r="H24" s="235">
        <v>40498</v>
      </c>
      <c r="I24" s="235"/>
    </row>
    <row r="25" spans="1:9">
      <c r="A25" s="146" t="s">
        <v>179</v>
      </c>
      <c r="B25" s="146"/>
      <c r="C25" s="146"/>
      <c r="D25" s="146"/>
      <c r="E25" s="146"/>
      <c r="F25" s="146"/>
      <c r="G25" s="237"/>
      <c r="H25" s="235">
        <v>40513</v>
      </c>
      <c r="I25" s="235"/>
    </row>
    <row r="26" spans="1:9">
      <c r="A26" s="146" t="s">
        <v>180</v>
      </c>
      <c r="B26" s="146"/>
      <c r="C26" s="146"/>
      <c r="D26" s="146"/>
      <c r="E26" s="146"/>
      <c r="F26" s="146"/>
      <c r="G26" s="237"/>
      <c r="H26" s="235">
        <v>40535</v>
      </c>
      <c r="I26" s="235"/>
    </row>
    <row r="27" spans="1:9">
      <c r="A27" s="48" t="s">
        <v>182</v>
      </c>
      <c r="B27" s="48"/>
      <c r="C27" s="48"/>
      <c r="D27" s="48"/>
      <c r="E27" s="48"/>
      <c r="F27" s="48"/>
      <c r="G27" s="237" t="s">
        <v>183</v>
      </c>
      <c r="H27" s="235">
        <v>40452</v>
      </c>
      <c r="I27" s="235"/>
    </row>
    <row r="28" spans="1:9">
      <c r="A28" s="48" t="s">
        <v>146</v>
      </c>
      <c r="B28" s="48"/>
      <c r="C28" s="48"/>
      <c r="D28" s="48"/>
      <c r="E28" s="48"/>
      <c r="F28" s="48"/>
      <c r="G28" s="237"/>
      <c r="H28" s="235">
        <v>40513</v>
      </c>
      <c r="I28" s="235"/>
    </row>
    <row r="29" spans="1:9">
      <c r="A29" s="48" t="s">
        <v>184</v>
      </c>
      <c r="B29" s="48"/>
      <c r="C29" s="48"/>
      <c r="D29" s="48"/>
      <c r="E29" s="48"/>
      <c r="F29" s="48"/>
      <c r="G29" s="237"/>
      <c r="H29" s="235">
        <v>40589</v>
      </c>
      <c r="I29" s="235"/>
    </row>
    <row r="30" spans="1:9">
      <c r="A30" s="48" t="s">
        <v>185</v>
      </c>
      <c r="B30" s="48"/>
      <c r="C30" s="48"/>
      <c r="D30" s="48"/>
      <c r="E30" s="48"/>
      <c r="F30" s="48"/>
      <c r="G30" s="237"/>
      <c r="H30" s="235">
        <v>40634</v>
      </c>
      <c r="I30" s="235"/>
    </row>
    <row r="31" spans="1:9">
      <c r="A31" s="48" t="s">
        <v>186</v>
      </c>
      <c r="B31" s="48"/>
      <c r="C31" s="48"/>
      <c r="D31" s="48"/>
      <c r="E31" s="48"/>
      <c r="F31" s="48"/>
      <c r="G31" s="237"/>
      <c r="H31" s="235">
        <v>40724</v>
      </c>
      <c r="I31" s="235"/>
    </row>
    <row r="32" spans="1:9">
      <c r="A32" s="48" t="s">
        <v>187</v>
      </c>
      <c r="B32" s="48"/>
      <c r="C32" s="48"/>
      <c r="D32" s="48"/>
      <c r="E32" s="48"/>
      <c r="F32" s="48"/>
      <c r="G32" s="237"/>
      <c r="H32" s="235">
        <v>40938</v>
      </c>
      <c r="I32" s="235"/>
    </row>
    <row r="33" spans="1:9">
      <c r="A33" s="146"/>
      <c r="B33" s="146"/>
      <c r="C33" s="146"/>
      <c r="D33" s="146"/>
      <c r="E33" s="146"/>
      <c r="F33" s="146"/>
      <c r="G33" s="237"/>
      <c r="H33" s="235"/>
      <c r="I33" s="235"/>
    </row>
    <row r="34" spans="1:9">
      <c r="A34" s="48" t="s">
        <v>188</v>
      </c>
      <c r="B34" s="48"/>
      <c r="C34" s="48"/>
      <c r="D34" s="48"/>
      <c r="E34" s="48"/>
      <c r="F34" s="48"/>
      <c r="G34" s="237"/>
      <c r="H34" s="235"/>
      <c r="I34" s="235"/>
    </row>
    <row r="35" spans="1:9">
      <c r="A35" s="146"/>
      <c r="B35" s="146"/>
      <c r="C35" s="146"/>
      <c r="D35" s="146"/>
      <c r="E35" s="146"/>
      <c r="F35" s="146"/>
      <c r="G35" s="237"/>
      <c r="H35" s="235"/>
      <c r="I35" s="235"/>
    </row>
    <row r="36" spans="1:9">
      <c r="A36" s="48" t="s">
        <v>189</v>
      </c>
      <c r="B36" s="48"/>
      <c r="C36" s="48"/>
      <c r="D36" s="48"/>
      <c r="E36" s="48"/>
      <c r="F36" s="48"/>
      <c r="G36" s="237"/>
      <c r="H36" s="235"/>
      <c r="I36" s="235"/>
    </row>
    <row r="37" spans="1:9">
      <c r="A37" s="146"/>
      <c r="B37" s="146"/>
      <c r="C37" s="146"/>
      <c r="D37" s="146"/>
      <c r="E37" s="146"/>
      <c r="F37" s="146"/>
      <c r="G37" s="237"/>
      <c r="H37" s="235"/>
      <c r="I37" s="235"/>
    </row>
    <row r="38" spans="1:9">
      <c r="A38" s="146"/>
      <c r="B38" s="146"/>
      <c r="C38" s="146"/>
      <c r="D38" s="146"/>
      <c r="E38" s="146"/>
      <c r="F38" s="146"/>
      <c r="G38" s="237"/>
      <c r="H38" s="235"/>
      <c r="I38" s="235"/>
    </row>
    <row r="39" spans="1:9">
      <c r="A39" s="146"/>
      <c r="B39" s="146"/>
      <c r="C39" s="146"/>
      <c r="D39" s="146"/>
      <c r="E39" s="146"/>
      <c r="F39" s="146"/>
      <c r="G39" s="237"/>
      <c r="H39" s="235"/>
      <c r="I39" s="235"/>
    </row>
    <row r="40" spans="1:9">
      <c r="A40" s="234" t="s">
        <v>177</v>
      </c>
      <c r="B40" s="234"/>
      <c r="C40" s="234"/>
      <c r="D40" s="234"/>
      <c r="E40" s="234"/>
      <c r="F40" s="234"/>
      <c r="G40" s="234"/>
      <c r="H40" s="234"/>
      <c r="I40" s="234"/>
    </row>
    <row r="41" spans="1:9">
      <c r="A41" s="234"/>
      <c r="B41" s="234"/>
      <c r="C41" s="234"/>
      <c r="D41" s="234"/>
      <c r="E41" s="234"/>
      <c r="F41" s="234"/>
      <c r="G41" s="234"/>
      <c r="H41" s="234"/>
      <c r="I41" s="234"/>
    </row>
  </sheetData>
  <mergeCells count="96">
    <mergeCell ref="A40:I41"/>
    <mergeCell ref="H23:I23"/>
    <mergeCell ref="H38:I38"/>
    <mergeCell ref="H39:I39"/>
    <mergeCell ref="H30:I30"/>
    <mergeCell ref="H31:I31"/>
    <mergeCell ref="H32:I32"/>
    <mergeCell ref="H33:I33"/>
    <mergeCell ref="H34:I34"/>
    <mergeCell ref="H35:I35"/>
    <mergeCell ref="A36:F36"/>
    <mergeCell ref="A37:F37"/>
    <mergeCell ref="A38:F38"/>
    <mergeCell ref="A39:F39"/>
    <mergeCell ref="H24:I24"/>
    <mergeCell ref="H25:I25"/>
    <mergeCell ref="H26:I26"/>
    <mergeCell ref="H27:I27"/>
    <mergeCell ref="H28:I28"/>
    <mergeCell ref="H29:I29"/>
    <mergeCell ref="A24:F24"/>
    <mergeCell ref="A25:F25"/>
    <mergeCell ref="A26:F26"/>
    <mergeCell ref="A27:F27"/>
    <mergeCell ref="A28:F28"/>
    <mergeCell ref="A29:F29"/>
    <mergeCell ref="A30:F30"/>
    <mergeCell ref="A31:F31"/>
    <mergeCell ref="H36:I36"/>
    <mergeCell ref="H37:I37"/>
    <mergeCell ref="A32:F32"/>
    <mergeCell ref="A33:F33"/>
    <mergeCell ref="A34:F34"/>
    <mergeCell ref="A35:F35"/>
    <mergeCell ref="A22:I22"/>
    <mergeCell ref="A23:F23"/>
    <mergeCell ref="A20:I21"/>
    <mergeCell ref="H18:I19"/>
    <mergeCell ref="F18:G19"/>
    <mergeCell ref="A18:C19"/>
    <mergeCell ref="D18:E19"/>
    <mergeCell ref="F16:G16"/>
    <mergeCell ref="F17:G17"/>
    <mergeCell ref="F5:I5"/>
    <mergeCell ref="H17:I17"/>
    <mergeCell ref="F7:G7"/>
    <mergeCell ref="F8:G8"/>
    <mergeCell ref="F9:G9"/>
    <mergeCell ref="F10:G10"/>
    <mergeCell ref="F11:G11"/>
    <mergeCell ref="F12:G12"/>
    <mergeCell ref="F13:G13"/>
    <mergeCell ref="F14:G14"/>
    <mergeCell ref="F15:G15"/>
    <mergeCell ref="H7:I7"/>
    <mergeCell ref="H8:I8"/>
    <mergeCell ref="H9:I9"/>
    <mergeCell ref="H10:I10"/>
    <mergeCell ref="H11:I11"/>
    <mergeCell ref="H12:I12"/>
    <mergeCell ref="D7:E7"/>
    <mergeCell ref="A4:E4"/>
    <mergeCell ref="F4:G4"/>
    <mergeCell ref="H4:I4"/>
    <mergeCell ref="D13:E13"/>
    <mergeCell ref="D14:E14"/>
    <mergeCell ref="D15:E15"/>
    <mergeCell ref="D17:E17"/>
    <mergeCell ref="D16:E16"/>
    <mergeCell ref="A8:C8"/>
    <mergeCell ref="D8:E8"/>
    <mergeCell ref="D9:E9"/>
    <mergeCell ref="D10:E10"/>
    <mergeCell ref="D11:E11"/>
    <mergeCell ref="D12:E12"/>
    <mergeCell ref="A7:C7"/>
    <mergeCell ref="H6:I6"/>
    <mergeCell ref="F6:G6"/>
    <mergeCell ref="D6:E6"/>
    <mergeCell ref="A3:I3"/>
    <mergeCell ref="A6:C6"/>
    <mergeCell ref="H13:I13"/>
    <mergeCell ref="H14:I14"/>
    <mergeCell ref="H15:I15"/>
    <mergeCell ref="H16:I16"/>
    <mergeCell ref="A15:C15"/>
    <mergeCell ref="A16:C16"/>
    <mergeCell ref="A17:C17"/>
    <mergeCell ref="A5:E5"/>
    <mergeCell ref="A9:C9"/>
    <mergeCell ref="A10:C10"/>
    <mergeCell ref="A11:C11"/>
    <mergeCell ref="A12:C12"/>
    <mergeCell ref="A13:C13"/>
    <mergeCell ref="A14:C14"/>
    <mergeCell ref="A1:I2"/>
  </mergeCells>
  <conditionalFormatting sqref="H18:I19">
    <cfRule type="cellIs" dxfId="0" priority="1" operator="lessThan">
      <formula>0</formula>
    </cfRule>
  </conditionalFormatting>
  <hyperlinks>
    <hyperlink ref="A40:I41" r:id="rId1" display="www.enemyofdebt.com"/>
    <hyperlink ref="A40" r:id="rId2" display="www.enemyofdebt.com "/>
  </hyperlinks>
  <pageMargins left="0.7" right="0.7" top="0.75" bottom="0.75" header="0.3" footer="0.3"/>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2</vt:i4>
      </vt:variant>
    </vt:vector>
  </HeadingPairs>
  <TitlesOfParts>
    <vt:vector baseType="lpstr" size="2">
      <vt:lpstr>EOD Basic 3.0</vt:lpstr>
      <vt:lpstr>Budget Overview</vt:lpstr>
    </vt:vector>
  </TitlesOfParts>
  <LinksUpToDate>false</LinksUpToDate>
  <SharedDoc>false</SharedDoc>
  <HyperlinksChanged>false</HyperlinksChanged>
  <AppVersion>12.0000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